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0" yWindow="630" windowWidth="12015" windowHeight="3465" tabRatio="940"/>
  </bookViews>
  <sheets>
    <sheet name="M_Vendite" sheetId="16" r:id="rId1"/>
    <sheet name="L_Iva" sheetId="15" r:id="rId2"/>
    <sheet name="SPm" sheetId="11" r:id="rId3"/>
    <sheet name="CEm" sheetId="12" r:id="rId4"/>
    <sheet name="Flussi Cassa" sheetId="13" r:id="rId5"/>
    <sheet name="Variazioni Patrimoniali" sheetId="14" r:id="rId6"/>
  </sheets>
  <externalReferences>
    <externalReference r:id="rId7"/>
  </externalReferences>
  <calcPr calcId="145621"/>
</workbook>
</file>

<file path=xl/calcChain.xml><?xml version="1.0" encoding="utf-8"?>
<calcChain xmlns="http://schemas.openxmlformats.org/spreadsheetml/2006/main">
  <c r="E74" i="16" l="1"/>
  <c r="F74" i="16"/>
  <c r="G74" i="16"/>
  <c r="H74" i="16"/>
  <c r="I74" i="16"/>
  <c r="J74" i="16"/>
  <c r="K74" i="16"/>
  <c r="L74" i="16"/>
  <c r="M74" i="16"/>
  <c r="N74" i="16"/>
  <c r="O74" i="16"/>
  <c r="P74" i="16"/>
  <c r="Q74" i="16"/>
  <c r="R74" i="16"/>
  <c r="S74" i="16"/>
  <c r="T74" i="16"/>
  <c r="U74" i="16"/>
  <c r="V74" i="16"/>
  <c r="W74" i="16"/>
  <c r="X74" i="16"/>
  <c r="Y74" i="16"/>
  <c r="Z74" i="16"/>
  <c r="AA74" i="16"/>
  <c r="AB74" i="16"/>
  <c r="AC74" i="16"/>
  <c r="AD74" i="16"/>
  <c r="AE74" i="16"/>
  <c r="AF74" i="16"/>
  <c r="AG74" i="16"/>
  <c r="AH74" i="16"/>
  <c r="AI74" i="16"/>
  <c r="AJ74" i="16"/>
  <c r="AK74" i="16"/>
  <c r="AL74" i="16"/>
  <c r="AM74" i="16"/>
  <c r="AN74" i="16"/>
  <c r="AO74" i="16"/>
  <c r="AP74" i="16"/>
  <c r="AQ74" i="16"/>
  <c r="AR74" i="16"/>
  <c r="AS74" i="16"/>
  <c r="AT74" i="16"/>
  <c r="AU74" i="16"/>
  <c r="AV74" i="16"/>
  <c r="AW74" i="16"/>
  <c r="AX74" i="16"/>
  <c r="AY74" i="16"/>
  <c r="AZ74" i="16"/>
  <c r="BA74" i="16"/>
  <c r="BB74" i="16"/>
  <c r="BC74" i="16"/>
  <c r="BD74" i="16"/>
  <c r="BE74" i="16"/>
  <c r="BF74" i="16"/>
  <c r="BG74" i="16"/>
  <c r="BH74" i="16"/>
  <c r="BI74" i="16"/>
  <c r="BJ74" i="16"/>
  <c r="BK74" i="16"/>
  <c r="D74" i="16"/>
  <c r="B53" i="16"/>
  <c r="B54" i="16"/>
  <c r="B55" i="16"/>
  <c r="B56" i="16"/>
  <c r="B57" i="16"/>
  <c r="B58" i="16"/>
  <c r="B59" i="16"/>
  <c r="B60" i="16"/>
  <c r="B61" i="16"/>
  <c r="B62" i="16"/>
  <c r="B63" i="16"/>
  <c r="B64" i="16"/>
  <c r="B65" i="16"/>
  <c r="B66" i="16"/>
  <c r="B67" i="16"/>
  <c r="B68" i="16"/>
  <c r="B69" i="16"/>
  <c r="B70" i="16"/>
  <c r="B71" i="16"/>
  <c r="B52" i="16"/>
  <c r="E51" i="16"/>
  <c r="F51" i="16"/>
  <c r="G51" i="16"/>
  <c r="H51" i="16"/>
  <c r="I51" i="16"/>
  <c r="J51" i="16"/>
  <c r="K51" i="16"/>
  <c r="L51" i="16"/>
  <c r="M51" i="16"/>
  <c r="N51" i="16"/>
  <c r="O51" i="16"/>
  <c r="P51" i="16"/>
  <c r="Q51" i="16"/>
  <c r="R51" i="16"/>
  <c r="S51" i="16"/>
  <c r="T51" i="16"/>
  <c r="U51" i="16"/>
  <c r="V51" i="16"/>
  <c r="W51" i="16"/>
  <c r="X51" i="16"/>
  <c r="Y51" i="16"/>
  <c r="Z51" i="16"/>
  <c r="AA51" i="16"/>
  <c r="AB51" i="16"/>
  <c r="AC51" i="16"/>
  <c r="AD51" i="16"/>
  <c r="AE51" i="16"/>
  <c r="AF51" i="16"/>
  <c r="AG51" i="16"/>
  <c r="AH51" i="16"/>
  <c r="AI51" i="16"/>
  <c r="AJ51" i="16"/>
  <c r="AK51" i="16"/>
  <c r="AL51" i="16"/>
  <c r="AM51" i="16"/>
  <c r="AN51" i="16"/>
  <c r="AO51" i="16"/>
  <c r="AP51" i="16"/>
  <c r="AQ51" i="16"/>
  <c r="AR51" i="16"/>
  <c r="AS51" i="16"/>
  <c r="AT51" i="16"/>
  <c r="AU51" i="16"/>
  <c r="AV51" i="16"/>
  <c r="AW51" i="16"/>
  <c r="AX51" i="16"/>
  <c r="AY51" i="16"/>
  <c r="AZ51" i="16"/>
  <c r="BA51" i="16"/>
  <c r="BB51" i="16"/>
  <c r="BC51" i="16"/>
  <c r="BD51" i="16"/>
  <c r="BE51" i="16"/>
  <c r="BF51" i="16"/>
  <c r="BG51" i="16"/>
  <c r="BH51" i="16"/>
  <c r="BI51" i="16"/>
  <c r="BJ51" i="16"/>
  <c r="BK51" i="16"/>
  <c r="D51" i="16"/>
  <c r="E28" i="16"/>
  <c r="F28" i="16"/>
  <c r="G28" i="16"/>
  <c r="H28" i="16"/>
  <c r="I28" i="16"/>
  <c r="J28" i="16"/>
  <c r="K28" i="16"/>
  <c r="L28" i="16"/>
  <c r="M28" i="16"/>
  <c r="N28" i="16"/>
  <c r="O28" i="16"/>
  <c r="P28" i="16"/>
  <c r="Q28" i="16"/>
  <c r="R28" i="16"/>
  <c r="S28" i="16"/>
  <c r="T28" i="16"/>
  <c r="U28" i="16"/>
  <c r="V28" i="16"/>
  <c r="W28" i="16"/>
  <c r="X28" i="16"/>
  <c r="Y28" i="16"/>
  <c r="Z28" i="16"/>
  <c r="AA28" i="16"/>
  <c r="AB28" i="16"/>
  <c r="AC28" i="16"/>
  <c r="AD28" i="16"/>
  <c r="AE28" i="16"/>
  <c r="AF28" i="16"/>
  <c r="AG28" i="16"/>
  <c r="AH28" i="16"/>
  <c r="AI28" i="16"/>
  <c r="AJ28" i="16"/>
  <c r="AK28" i="16"/>
  <c r="AL28" i="16"/>
  <c r="AM28" i="16"/>
  <c r="AN28" i="16"/>
  <c r="AO28" i="16"/>
  <c r="AP28" i="16"/>
  <c r="AQ28" i="16"/>
  <c r="AR28" i="16"/>
  <c r="AS28" i="16"/>
  <c r="AT28" i="16"/>
  <c r="AU28" i="16"/>
  <c r="AV28" i="16"/>
  <c r="AW28" i="16"/>
  <c r="AX28" i="16"/>
  <c r="AY28" i="16"/>
  <c r="AZ28" i="16"/>
  <c r="BA28" i="16"/>
  <c r="BB28" i="16"/>
  <c r="BC28" i="16"/>
  <c r="BD28" i="16"/>
  <c r="BE28" i="16"/>
  <c r="BF28" i="16"/>
  <c r="BG28" i="16"/>
  <c r="BH28" i="16"/>
  <c r="BI28" i="16"/>
  <c r="BJ28" i="16"/>
  <c r="BK28" i="16"/>
  <c r="D28" i="16"/>
  <c r="B30" i="16"/>
  <c r="B31" i="16"/>
  <c r="B32" i="16"/>
  <c r="B33" i="16"/>
  <c r="B34" i="16"/>
  <c r="B35" i="16"/>
  <c r="B36" i="16"/>
  <c r="B37" i="16"/>
  <c r="B38" i="16"/>
  <c r="B39" i="16"/>
  <c r="B40" i="16"/>
  <c r="B41" i="16"/>
  <c r="B42" i="16"/>
  <c r="B43" i="16"/>
  <c r="B44" i="16"/>
  <c r="B45" i="16"/>
  <c r="B46" i="16"/>
  <c r="B47" i="16"/>
  <c r="B48" i="16"/>
  <c r="B29" i="16"/>
  <c r="E4" i="16"/>
  <c r="F4" i="16"/>
  <c r="G4" i="16"/>
  <c r="H4" i="16"/>
  <c r="I4" i="16"/>
  <c r="J4" i="16"/>
  <c r="K4" i="16"/>
  <c r="L4" i="16"/>
  <c r="M4" i="16"/>
  <c r="N4" i="16"/>
  <c r="O4" i="16"/>
  <c r="P4" i="16"/>
  <c r="Q4" i="16"/>
  <c r="R4" i="16"/>
  <c r="S4" i="16"/>
  <c r="T4" i="16"/>
  <c r="U4" i="16"/>
  <c r="V4" i="16"/>
  <c r="W4" i="16"/>
  <c r="X4" i="16"/>
  <c r="Y4" i="16"/>
  <c r="Z4" i="16"/>
  <c r="AA4" i="16"/>
  <c r="AB4" i="16"/>
  <c r="AC4" i="16"/>
  <c r="AD4" i="16"/>
  <c r="AE4" i="16"/>
  <c r="AF4" i="16"/>
  <c r="AG4" i="16"/>
  <c r="AH4" i="16"/>
  <c r="AI4" i="16"/>
  <c r="AJ4" i="16"/>
  <c r="AK4" i="16"/>
  <c r="AL4" i="16"/>
  <c r="AM4" i="16"/>
  <c r="AN4" i="16"/>
  <c r="AO4" i="16"/>
  <c r="AP4" i="16"/>
  <c r="AQ4" i="16"/>
  <c r="AR4" i="16"/>
  <c r="AS4" i="16"/>
  <c r="AT4" i="16"/>
  <c r="AU4" i="16"/>
  <c r="AV4" i="16"/>
  <c r="AW4" i="16"/>
  <c r="AX4" i="16"/>
  <c r="AY4" i="16"/>
  <c r="AZ4" i="16"/>
  <c r="BA4" i="16"/>
  <c r="BB4" i="16"/>
  <c r="BC4" i="16"/>
  <c r="BD4" i="16"/>
  <c r="BE4" i="16"/>
  <c r="BF4" i="16"/>
  <c r="BG4" i="16"/>
  <c r="BH4" i="16"/>
  <c r="BI4" i="16"/>
  <c r="BJ4" i="16"/>
  <c r="BK4" i="16"/>
  <c r="D4" i="16"/>
  <c r="AP29" i="16" l="1"/>
  <c r="AQ29" i="16"/>
  <c r="AT29" i="16"/>
  <c r="AX29" i="16"/>
  <c r="AY29" i="16"/>
  <c r="BF29" i="16"/>
  <c r="BG29" i="16"/>
  <c r="BJ29" i="16"/>
  <c r="AP30" i="16"/>
  <c r="AQ30" i="16"/>
  <c r="AQ53" i="16" s="1"/>
  <c r="AT30" i="16"/>
  <c r="AX30" i="16"/>
  <c r="AX53" i="16" s="1"/>
  <c r="BB30" i="16"/>
  <c r="BC30" i="16"/>
  <c r="BC53" i="16" s="1"/>
  <c r="BF30" i="16"/>
  <c r="BG30" i="16"/>
  <c r="BJ30" i="16"/>
  <c r="AP31" i="16"/>
  <c r="AQ31" i="16"/>
  <c r="AT31" i="16"/>
  <c r="AU31" i="16"/>
  <c r="AX31" i="16"/>
  <c r="AY31" i="16"/>
  <c r="BB31" i="16"/>
  <c r="BC31" i="16"/>
  <c r="BF31" i="16"/>
  <c r="BG31" i="16"/>
  <c r="BJ31" i="16"/>
  <c r="BK31" i="16"/>
  <c r="AP32" i="16"/>
  <c r="AQ32" i="16"/>
  <c r="AQ55" i="16" s="1"/>
  <c r="AT32" i="16"/>
  <c r="AU32" i="16"/>
  <c r="AU55" i="16" s="1"/>
  <c r="AX32" i="16"/>
  <c r="BB32" i="16"/>
  <c r="BC32" i="16"/>
  <c r="BC55" i="16" s="1"/>
  <c r="BF32" i="16"/>
  <c r="BG32" i="16"/>
  <c r="BG55" i="16" s="1"/>
  <c r="BJ32" i="16"/>
  <c r="BK32" i="16"/>
  <c r="BK55" i="16" s="1"/>
  <c r="AQ33" i="16"/>
  <c r="AQ56" i="16" s="1"/>
  <c r="AT33" i="16"/>
  <c r="AU33" i="16"/>
  <c r="AU56" i="16" s="1"/>
  <c r="AX33" i="16"/>
  <c r="BB33" i="16"/>
  <c r="BF33" i="16"/>
  <c r="BG33" i="16"/>
  <c r="BG56" i="16" s="1"/>
  <c r="BJ33" i="16"/>
  <c r="BK33" i="16"/>
  <c r="BK56" i="16" s="1"/>
  <c r="AP34" i="16"/>
  <c r="AQ34" i="16"/>
  <c r="AT34" i="16"/>
  <c r="AU34" i="16"/>
  <c r="AX34" i="16"/>
  <c r="AX57" i="16" s="1"/>
  <c r="AY34" i="16"/>
  <c r="BB34" i="16"/>
  <c r="BC34" i="16"/>
  <c r="BF34" i="16"/>
  <c r="BG34" i="16"/>
  <c r="BJ34" i="16"/>
  <c r="BK34" i="16"/>
  <c r="AP35" i="16"/>
  <c r="AQ35" i="16"/>
  <c r="AT35" i="16"/>
  <c r="AU35" i="16"/>
  <c r="AX35" i="16"/>
  <c r="AY35" i="16"/>
  <c r="BB35" i="16"/>
  <c r="BC35" i="16"/>
  <c r="BF35" i="16"/>
  <c r="BG35" i="16"/>
  <c r="BJ35" i="16"/>
  <c r="BK35" i="16"/>
  <c r="AP36" i="16"/>
  <c r="AQ36" i="16"/>
  <c r="AT36" i="16"/>
  <c r="AU36" i="16"/>
  <c r="AX36" i="16"/>
  <c r="BB36" i="16"/>
  <c r="BC36" i="16"/>
  <c r="BF36" i="16"/>
  <c r="BG36" i="16"/>
  <c r="BJ36" i="16"/>
  <c r="BK36" i="16"/>
  <c r="AP37" i="16"/>
  <c r="AQ37" i="16"/>
  <c r="AU37" i="16"/>
  <c r="AX37" i="16"/>
  <c r="AY37" i="16"/>
  <c r="BB37" i="16"/>
  <c r="BC37" i="16"/>
  <c r="BF37" i="16"/>
  <c r="BJ37" i="16"/>
  <c r="BK37" i="16"/>
  <c r="AQ38" i="16"/>
  <c r="AU38" i="16"/>
  <c r="AY38" i="16"/>
  <c r="BC38" i="16"/>
  <c r="BG38" i="16"/>
  <c r="BK38" i="16"/>
  <c r="AQ39" i="16"/>
  <c r="AU39" i="16"/>
  <c r="AY39" i="16"/>
  <c r="BC39" i="16"/>
  <c r="BG39" i="16"/>
  <c r="BK39" i="16"/>
  <c r="AQ40" i="16"/>
  <c r="AQ63" i="16" s="1"/>
  <c r="AU40" i="16"/>
  <c r="AU63" i="16" s="1"/>
  <c r="AY40" i="16"/>
  <c r="AY63" i="16" s="1"/>
  <c r="BC40" i="16"/>
  <c r="BC63" i="16" s="1"/>
  <c r="BG40" i="16"/>
  <c r="BG63" i="16" s="1"/>
  <c r="BK40" i="16"/>
  <c r="AQ41" i="16"/>
  <c r="AU41" i="16"/>
  <c r="AY41" i="16"/>
  <c r="BC41" i="16"/>
  <c r="BG41" i="16"/>
  <c r="BK41" i="16"/>
  <c r="AQ42" i="16"/>
  <c r="AQ65" i="16" s="1"/>
  <c r="AU42" i="16"/>
  <c r="AU65" i="16" s="1"/>
  <c r="BC42" i="16"/>
  <c r="BC65" i="16" s="1"/>
  <c r="BG42" i="16"/>
  <c r="AQ43" i="16"/>
  <c r="AU43" i="16"/>
  <c r="AU66" i="16" s="1"/>
  <c r="AY43" i="16"/>
  <c r="BC43" i="16"/>
  <c r="BC66" i="16" s="1"/>
  <c r="BG43" i="16"/>
  <c r="BK43" i="16"/>
  <c r="BK66" i="16" s="1"/>
  <c r="AU44" i="16"/>
  <c r="AU67" i="16" s="1"/>
  <c r="BC44" i="16"/>
  <c r="BC67" i="16" s="1"/>
  <c r="BK44" i="16"/>
  <c r="BK67" i="16" s="1"/>
  <c r="AU45" i="16"/>
  <c r="AU68" i="16" s="1"/>
  <c r="BC45" i="16"/>
  <c r="BC68" i="16" s="1"/>
  <c r="BK45" i="16"/>
  <c r="BK68" i="16" s="1"/>
  <c r="AQ46" i="16"/>
  <c r="AQ69" i="16" s="1"/>
  <c r="AU46" i="16"/>
  <c r="AU69" i="16" s="1"/>
  <c r="AY46" i="16"/>
  <c r="AY69" i="16" s="1"/>
  <c r="BC46" i="16"/>
  <c r="BC69" i="16" s="1"/>
  <c r="BK46" i="16"/>
  <c r="BK69" i="16" s="1"/>
  <c r="AQ47" i="16"/>
  <c r="AU47" i="16"/>
  <c r="AY47" i="16"/>
  <c r="BC47" i="16"/>
  <c r="BG47" i="16"/>
  <c r="BK47" i="16"/>
  <c r="AU48" i="16"/>
  <c r="AU71" i="16" s="1"/>
  <c r="AY48" i="16"/>
  <c r="AY71" i="16" s="1"/>
  <c r="BG48" i="16"/>
  <c r="BK48" i="16"/>
  <c r="BK71" i="16" s="1"/>
  <c r="AN29" i="16"/>
  <c r="AO29" i="16"/>
  <c r="AR29" i="16"/>
  <c r="AS29" i="16"/>
  <c r="AV29" i="16"/>
  <c r="AW29" i="16"/>
  <c r="AZ29" i="16"/>
  <c r="BA29" i="16"/>
  <c r="BD29" i="16"/>
  <c r="BE29" i="16"/>
  <c r="BH29" i="16"/>
  <c r="BI29" i="16"/>
  <c r="AN30" i="16"/>
  <c r="AO30" i="16"/>
  <c r="AO53" i="16" s="1"/>
  <c r="AR30" i="16"/>
  <c r="AS30" i="16"/>
  <c r="AS53" i="16" s="1"/>
  <c r="AV30" i="16"/>
  <c r="AW30" i="16"/>
  <c r="AW53" i="16" s="1"/>
  <c r="AZ30" i="16"/>
  <c r="BA30" i="16"/>
  <c r="BA53" i="16" s="1"/>
  <c r="BD30" i="16"/>
  <c r="BE30" i="16"/>
  <c r="BE53" i="16" s="1"/>
  <c r="BH30" i="16"/>
  <c r="BI30" i="16"/>
  <c r="BI53" i="16" s="1"/>
  <c r="AN31" i="16"/>
  <c r="AO31" i="16"/>
  <c r="AR31" i="16"/>
  <c r="AS31" i="16"/>
  <c r="AV31" i="16"/>
  <c r="AW31" i="16"/>
  <c r="AZ31" i="16"/>
  <c r="BA31" i="16"/>
  <c r="BD31" i="16"/>
  <c r="BE31" i="16"/>
  <c r="BH31" i="16"/>
  <c r="BI31" i="16"/>
  <c r="AN32" i="16"/>
  <c r="AN55" i="16" s="1"/>
  <c r="AO32" i="16"/>
  <c r="AR32" i="16"/>
  <c r="AR55" i="16" s="1"/>
  <c r="AS32" i="16"/>
  <c r="AV32" i="16"/>
  <c r="AV55" i="16" s="1"/>
  <c r="AW32" i="16"/>
  <c r="AZ32" i="16"/>
  <c r="BA32" i="16"/>
  <c r="BD32" i="16"/>
  <c r="BD55" i="16" s="1"/>
  <c r="BE32" i="16"/>
  <c r="BH32" i="16"/>
  <c r="BH55" i="16" s="1"/>
  <c r="BI32" i="16"/>
  <c r="AN33" i="16"/>
  <c r="AO33" i="16"/>
  <c r="AR33" i="16"/>
  <c r="AS33" i="16"/>
  <c r="AV33" i="16"/>
  <c r="AW33" i="16"/>
  <c r="AZ33" i="16"/>
  <c r="BA33" i="16"/>
  <c r="BD33" i="16"/>
  <c r="BE33" i="16"/>
  <c r="BH33" i="16"/>
  <c r="BI33" i="16"/>
  <c r="AN34" i="16"/>
  <c r="AO34" i="16"/>
  <c r="AO57" i="16" s="1"/>
  <c r="AR34" i="16"/>
  <c r="AS34" i="16"/>
  <c r="AS57" i="16" s="1"/>
  <c r="AV34" i="16"/>
  <c r="AW34" i="16"/>
  <c r="AW57" i="16" s="1"/>
  <c r="AZ34" i="16"/>
  <c r="BA34" i="16"/>
  <c r="BA57" i="16" s="1"/>
  <c r="BD34" i="16"/>
  <c r="BE34" i="16"/>
  <c r="BE57" i="16" s="1"/>
  <c r="BH34" i="16"/>
  <c r="BI34" i="16"/>
  <c r="BI57" i="16" s="1"/>
  <c r="AN35" i="16"/>
  <c r="AN58" i="16" s="1"/>
  <c r="AO35" i="16"/>
  <c r="AR35" i="16"/>
  <c r="AR58" i="16" s="1"/>
  <c r="AS35" i="16"/>
  <c r="AS58" i="16" s="1"/>
  <c r="AV35" i="16"/>
  <c r="AW35" i="16"/>
  <c r="AZ35" i="16"/>
  <c r="AZ58" i="16" s="1"/>
  <c r="BA35" i="16"/>
  <c r="BA58" i="16" s="1"/>
  <c r="BD35" i="16"/>
  <c r="BD58" i="16" s="1"/>
  <c r="BE35" i="16"/>
  <c r="BH35" i="16"/>
  <c r="BH58" i="16" s="1"/>
  <c r="BI35" i="16"/>
  <c r="BI58" i="16" s="1"/>
  <c r="AN36" i="16"/>
  <c r="AO36" i="16"/>
  <c r="AR36" i="16"/>
  <c r="AS36" i="16"/>
  <c r="AV36" i="16"/>
  <c r="AW36" i="16"/>
  <c r="AZ36" i="16"/>
  <c r="BA36" i="16"/>
  <c r="BD36" i="16"/>
  <c r="BE36" i="16"/>
  <c r="BH36" i="16"/>
  <c r="BI36" i="16"/>
  <c r="AN37" i="16"/>
  <c r="AO37" i="16"/>
  <c r="AR37" i="16"/>
  <c r="AS37" i="16"/>
  <c r="AV37" i="16"/>
  <c r="AW37" i="16"/>
  <c r="AZ37" i="16"/>
  <c r="BA37" i="16"/>
  <c r="BD37" i="16"/>
  <c r="BE37" i="16"/>
  <c r="BH37" i="16"/>
  <c r="BI37" i="16"/>
  <c r="AN38" i="16"/>
  <c r="AO38" i="16"/>
  <c r="AO61" i="16" s="1"/>
  <c r="AP38" i="16"/>
  <c r="AR38" i="16"/>
  <c r="AS38" i="16"/>
  <c r="AS61" i="16" s="1"/>
  <c r="AT38" i="16"/>
  <c r="AV38" i="16"/>
  <c r="AW38" i="16"/>
  <c r="AW61" i="16" s="1"/>
  <c r="AX38" i="16"/>
  <c r="AZ38" i="16"/>
  <c r="BA38" i="16"/>
  <c r="BA61" i="16" s="1"/>
  <c r="BB38" i="16"/>
  <c r="BD38" i="16"/>
  <c r="BE38" i="16"/>
  <c r="BE61" i="16" s="1"/>
  <c r="BF38" i="16"/>
  <c r="BH38" i="16"/>
  <c r="BI38" i="16"/>
  <c r="BI61" i="16" s="1"/>
  <c r="BJ38" i="16"/>
  <c r="AN39" i="16"/>
  <c r="AN62" i="16" s="1"/>
  <c r="AO39" i="16"/>
  <c r="AP39" i="16"/>
  <c r="AR39" i="16"/>
  <c r="AR62" i="16" s="1"/>
  <c r="AS39" i="16"/>
  <c r="AT39" i="16"/>
  <c r="AV39" i="16"/>
  <c r="AV62" i="16" s="1"/>
  <c r="AW39" i="16"/>
  <c r="AX39" i="16"/>
  <c r="AZ39" i="16"/>
  <c r="AZ62" i="16" s="1"/>
  <c r="BA39" i="16"/>
  <c r="BB39" i="16"/>
  <c r="BD39" i="16"/>
  <c r="BD62" i="16" s="1"/>
  <c r="BE39" i="16"/>
  <c r="BF39" i="16"/>
  <c r="BH39" i="16"/>
  <c r="BH62" i="16" s="1"/>
  <c r="BI39" i="16"/>
  <c r="BJ39" i="16"/>
  <c r="AN40" i="16"/>
  <c r="AO40" i="16"/>
  <c r="AP40" i="16"/>
  <c r="AR40" i="16"/>
  <c r="AR63" i="16" s="1"/>
  <c r="AS40" i="16"/>
  <c r="AT40" i="16"/>
  <c r="AV40" i="16"/>
  <c r="AW40" i="16"/>
  <c r="AX40" i="16"/>
  <c r="AZ40" i="16"/>
  <c r="AZ63" i="16" s="1"/>
  <c r="BA40" i="16"/>
  <c r="BB40" i="16"/>
  <c r="BD40" i="16"/>
  <c r="BD63" i="16" s="1"/>
  <c r="BE40" i="16"/>
  <c r="BF40" i="16"/>
  <c r="BH40" i="16"/>
  <c r="BI40" i="16"/>
  <c r="BJ40" i="16"/>
  <c r="AN41" i="16"/>
  <c r="AO41" i="16"/>
  <c r="AP41" i="16"/>
  <c r="AR41" i="16"/>
  <c r="AS41" i="16"/>
  <c r="AT41" i="16"/>
  <c r="AV41" i="16"/>
  <c r="AW41" i="16"/>
  <c r="AX41" i="16"/>
  <c r="AZ41" i="16"/>
  <c r="BA41" i="16"/>
  <c r="BB41" i="16"/>
  <c r="BD41" i="16"/>
  <c r="BE41" i="16"/>
  <c r="BF41" i="16"/>
  <c r="BH41" i="16"/>
  <c r="BI41" i="16"/>
  <c r="BJ41" i="16"/>
  <c r="AN42" i="16"/>
  <c r="AN65" i="16" s="1"/>
  <c r="AO42" i="16"/>
  <c r="AO65" i="16" s="1"/>
  <c r="AP42" i="16"/>
  <c r="AR42" i="16"/>
  <c r="AS42" i="16"/>
  <c r="AS65" i="16" s="1"/>
  <c r="AT42" i="16"/>
  <c r="AV42" i="16"/>
  <c r="AV65" i="16" s="1"/>
  <c r="AW42" i="16"/>
  <c r="AW65" i="16" s="1"/>
  <c r="AX42" i="16"/>
  <c r="AZ42" i="16"/>
  <c r="BA42" i="16"/>
  <c r="BA65" i="16" s="1"/>
  <c r="BB42" i="16"/>
  <c r="BD42" i="16"/>
  <c r="BD65" i="16" s="1"/>
  <c r="BE42" i="16"/>
  <c r="BE65" i="16" s="1"/>
  <c r="BF42" i="16"/>
  <c r="BH42" i="16"/>
  <c r="BI42" i="16"/>
  <c r="BI65" i="16" s="1"/>
  <c r="BJ42" i="16"/>
  <c r="BJ65" i="16" s="1"/>
  <c r="AN43" i="16"/>
  <c r="AN66" i="16" s="1"/>
  <c r="AO43" i="16"/>
  <c r="AP43" i="16"/>
  <c r="AP66" i="16" s="1"/>
  <c r="AR43" i="16"/>
  <c r="AR66" i="16" s="1"/>
  <c r="AS43" i="16"/>
  <c r="AT43" i="16"/>
  <c r="AV43" i="16"/>
  <c r="AV66" i="16" s="1"/>
  <c r="AW43" i="16"/>
  <c r="AX43" i="16"/>
  <c r="AZ43" i="16"/>
  <c r="AZ66" i="16" s="1"/>
  <c r="BA43" i="16"/>
  <c r="BB43" i="16"/>
  <c r="BD43" i="16"/>
  <c r="BD66" i="16" s="1"/>
  <c r="BE43" i="16"/>
  <c r="BF43" i="16"/>
  <c r="BH43" i="16"/>
  <c r="BH66" i="16" s="1"/>
  <c r="BI43" i="16"/>
  <c r="BJ43" i="16"/>
  <c r="AN44" i="16"/>
  <c r="AN67" i="16" s="1"/>
  <c r="AO44" i="16"/>
  <c r="AP44" i="16"/>
  <c r="AR44" i="16"/>
  <c r="AR67" i="16" s="1"/>
  <c r="AS44" i="16"/>
  <c r="AT44" i="16"/>
  <c r="AT67" i="16" s="1"/>
  <c r="AV44" i="16"/>
  <c r="AW44" i="16"/>
  <c r="AW67" i="16" s="1"/>
  <c r="AX44" i="16"/>
  <c r="AZ44" i="16"/>
  <c r="BA44" i="16"/>
  <c r="BB44" i="16"/>
  <c r="BB67" i="16" s="1"/>
  <c r="BD44" i="16"/>
  <c r="BD67" i="16" s="1"/>
  <c r="BE44" i="16"/>
  <c r="BF44" i="16"/>
  <c r="BH44" i="16"/>
  <c r="BH67" i="16" s="1"/>
  <c r="BI44" i="16"/>
  <c r="BJ44" i="16"/>
  <c r="BJ67" i="16" s="1"/>
  <c r="AN45" i="16"/>
  <c r="AO45" i="16"/>
  <c r="AP45" i="16"/>
  <c r="AR45" i="16"/>
  <c r="AR68" i="16" s="1"/>
  <c r="AS45" i="16"/>
  <c r="AS68" i="16" s="1"/>
  <c r="AT45" i="16"/>
  <c r="AV45" i="16"/>
  <c r="AV68" i="16" s="1"/>
  <c r="AW45" i="16"/>
  <c r="AX45" i="16"/>
  <c r="AZ45" i="16"/>
  <c r="AZ68" i="16" s="1"/>
  <c r="BA45" i="16"/>
  <c r="BA68" i="16" s="1"/>
  <c r="BB45" i="16"/>
  <c r="BD45" i="16"/>
  <c r="BD68" i="16" s="1"/>
  <c r="BE45" i="16"/>
  <c r="BF45" i="16"/>
  <c r="BH45" i="16"/>
  <c r="BH68" i="16" s="1"/>
  <c r="BI45" i="16"/>
  <c r="BI68" i="16" s="1"/>
  <c r="BJ45" i="16"/>
  <c r="AN46" i="16"/>
  <c r="AO46" i="16"/>
  <c r="AO69" i="16" s="1"/>
  <c r="AP46" i="16"/>
  <c r="AR46" i="16"/>
  <c r="AS46" i="16"/>
  <c r="AS69" i="16" s="1"/>
  <c r="AT46" i="16"/>
  <c r="AV46" i="16"/>
  <c r="AV69" i="16" s="1"/>
  <c r="AW46" i="16"/>
  <c r="AW69" i="16" s="1"/>
  <c r="AX46" i="16"/>
  <c r="AZ46" i="16"/>
  <c r="BA46" i="16"/>
  <c r="BA69" i="16" s="1"/>
  <c r="BB46" i="16"/>
  <c r="BD46" i="16"/>
  <c r="BD69" i="16" s="1"/>
  <c r="BE46" i="16"/>
  <c r="BE69" i="16" s="1"/>
  <c r="BF46" i="16"/>
  <c r="BH46" i="16"/>
  <c r="BI46" i="16"/>
  <c r="BI69" i="16" s="1"/>
  <c r="BJ46" i="16"/>
  <c r="AN47" i="16"/>
  <c r="AO47" i="16"/>
  <c r="AP47" i="16"/>
  <c r="AR47" i="16"/>
  <c r="AS47" i="16"/>
  <c r="AT47" i="16"/>
  <c r="AV47" i="16"/>
  <c r="AW47" i="16"/>
  <c r="AX47" i="16"/>
  <c r="AZ47" i="16"/>
  <c r="BA47" i="16"/>
  <c r="BB47" i="16"/>
  <c r="BD47" i="16"/>
  <c r="BE47" i="16"/>
  <c r="BF47" i="16"/>
  <c r="BH47" i="16"/>
  <c r="BI47" i="16"/>
  <c r="BJ47" i="16"/>
  <c r="AN48" i="16"/>
  <c r="AN71" i="16" s="1"/>
  <c r="AO48" i="16"/>
  <c r="AO71" i="16" s="1"/>
  <c r="AP48" i="16"/>
  <c r="AR48" i="16"/>
  <c r="AR71" i="16" s="1"/>
  <c r="AS48" i="16"/>
  <c r="AS71" i="16" s="1"/>
  <c r="AT48" i="16"/>
  <c r="AT71" i="16" s="1"/>
  <c r="AU94" i="16" s="1"/>
  <c r="AV48" i="16"/>
  <c r="AV71" i="16" s="1"/>
  <c r="AW48" i="16"/>
  <c r="AW71" i="16" s="1"/>
  <c r="AX48" i="16"/>
  <c r="AX71" i="16" s="1"/>
  <c r="AZ48" i="16"/>
  <c r="AZ71" i="16" s="1"/>
  <c r="BA48" i="16"/>
  <c r="BB48" i="16"/>
  <c r="BD48" i="16"/>
  <c r="BD71" i="16" s="1"/>
  <c r="BE48" i="16"/>
  <c r="BF48" i="16"/>
  <c r="BH48" i="16"/>
  <c r="BH71" i="16" s="1"/>
  <c r="BI48" i="16"/>
  <c r="BI71" i="16" s="1"/>
  <c r="BJ48" i="16"/>
  <c r="AN52" i="16"/>
  <c r="AO52" i="16"/>
  <c r="AP52" i="16"/>
  <c r="AQ52" i="16"/>
  <c r="AR52" i="16"/>
  <c r="AS52" i="16"/>
  <c r="AT52" i="16"/>
  <c r="AU52" i="16"/>
  <c r="AV52" i="16"/>
  <c r="AW52" i="16"/>
  <c r="AX52" i="16"/>
  <c r="AY52" i="16"/>
  <c r="AZ52" i="16"/>
  <c r="BA52" i="16"/>
  <c r="BB52" i="16"/>
  <c r="BC52" i="16"/>
  <c r="BD52" i="16"/>
  <c r="BE52" i="16"/>
  <c r="BF52" i="16"/>
  <c r="BG52" i="16"/>
  <c r="BH52" i="16"/>
  <c r="BI52" i="16"/>
  <c r="BJ52" i="16"/>
  <c r="BK52" i="16"/>
  <c r="BG53" i="16"/>
  <c r="AN54" i="16"/>
  <c r="AO54" i="16"/>
  <c r="AP54" i="16"/>
  <c r="AQ54" i="16"/>
  <c r="AR54" i="16"/>
  <c r="AS54" i="16"/>
  <c r="AT54" i="16"/>
  <c r="AU54" i="16"/>
  <c r="AV54" i="16"/>
  <c r="AW54" i="16"/>
  <c r="AX54" i="16"/>
  <c r="AY54" i="16"/>
  <c r="AZ54" i="16"/>
  <c r="BA54" i="16"/>
  <c r="BB54" i="16"/>
  <c r="BC54" i="16"/>
  <c r="BD54" i="16"/>
  <c r="BE54" i="16"/>
  <c r="BF54" i="16"/>
  <c r="BG54" i="16"/>
  <c r="BH54" i="16"/>
  <c r="BI54" i="16"/>
  <c r="BJ54" i="16"/>
  <c r="BK54" i="16"/>
  <c r="AZ55" i="16"/>
  <c r="AV58" i="16"/>
  <c r="AR59" i="16"/>
  <c r="AN60" i="16"/>
  <c r="AO60" i="16"/>
  <c r="AP60" i="16"/>
  <c r="AQ60" i="16"/>
  <c r="AR60" i="16"/>
  <c r="AS60" i="16"/>
  <c r="AT60" i="16"/>
  <c r="AU60" i="16"/>
  <c r="AV60" i="16"/>
  <c r="AW60" i="16"/>
  <c r="AX60" i="16"/>
  <c r="AY60" i="16"/>
  <c r="AZ60" i="16"/>
  <c r="BA60" i="16"/>
  <c r="BB60" i="16"/>
  <c r="BC60" i="16"/>
  <c r="BD60" i="16"/>
  <c r="BE60" i="16"/>
  <c r="BF60" i="16"/>
  <c r="BG60" i="16"/>
  <c r="BH60" i="16"/>
  <c r="BI60" i="16"/>
  <c r="BJ60" i="16"/>
  <c r="BK60" i="16"/>
  <c r="AP61" i="16"/>
  <c r="AN63" i="16"/>
  <c r="AV63" i="16"/>
  <c r="BK63" i="16"/>
  <c r="BG65" i="16"/>
  <c r="AV67" i="16"/>
  <c r="AN68" i="16"/>
  <c r="BG71" i="16"/>
  <c r="D15" i="11"/>
  <c r="B94" i="16"/>
  <c r="B93" i="16"/>
  <c r="B92" i="16"/>
  <c r="B91" i="16"/>
  <c r="B90" i="16"/>
  <c r="B89" i="16"/>
  <c r="B88" i="16"/>
  <c r="B87" i="16"/>
  <c r="B86" i="16"/>
  <c r="B85" i="16"/>
  <c r="B84" i="16"/>
  <c r="AM60" i="16"/>
  <c r="AL60" i="16"/>
  <c r="AK60" i="16"/>
  <c r="AJ60" i="16"/>
  <c r="AI60" i="16"/>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B83" i="16"/>
  <c r="B82" i="16"/>
  <c r="B81" i="16"/>
  <c r="B80" i="16"/>
  <c r="B79" i="16"/>
  <c r="B78" i="16"/>
  <c r="AM54" i="16"/>
  <c r="AL54" i="16"/>
  <c r="AK54" i="16"/>
  <c r="AJ54" i="16"/>
  <c r="AI54" i="16"/>
  <c r="AH54" i="16"/>
  <c r="AG54" i="16"/>
  <c r="AF54" i="16"/>
  <c r="AE54" i="16"/>
  <c r="AD54" i="16"/>
  <c r="AC54" i="16"/>
  <c r="AB54" i="16"/>
  <c r="AA54" i="16"/>
  <c r="Z54" i="16"/>
  <c r="Y54" i="16"/>
  <c r="X54" i="16"/>
  <c r="W54" i="16"/>
  <c r="V54" i="16"/>
  <c r="U54" i="16"/>
  <c r="T54" i="16"/>
  <c r="S54" i="16"/>
  <c r="R54" i="16"/>
  <c r="Q54" i="16"/>
  <c r="P54" i="16"/>
  <c r="O54" i="16"/>
  <c r="N54" i="16"/>
  <c r="M54" i="16"/>
  <c r="L54" i="16"/>
  <c r="K54" i="16"/>
  <c r="J54" i="16"/>
  <c r="I54" i="16"/>
  <c r="H54" i="16"/>
  <c r="G54" i="16"/>
  <c r="F54" i="16"/>
  <c r="E54" i="16"/>
  <c r="D54" i="16"/>
  <c r="B77" i="16"/>
  <c r="B76" i="16"/>
  <c r="AM52" i="16"/>
  <c r="AL52" i="16"/>
  <c r="AK52" i="16"/>
  <c r="AJ52" i="16"/>
  <c r="AI52" i="16"/>
  <c r="AH52" i="16"/>
  <c r="AG52" i="16"/>
  <c r="AF52" i="16"/>
  <c r="AE52" i="16"/>
  <c r="AD52" i="16"/>
  <c r="AC52" i="16"/>
  <c r="AB52" i="16"/>
  <c r="AA52" i="16"/>
  <c r="Z52" i="16"/>
  <c r="Y52" i="16"/>
  <c r="X52" i="16"/>
  <c r="W52" i="16"/>
  <c r="V52" i="16"/>
  <c r="U52" i="16"/>
  <c r="T52" i="16"/>
  <c r="S52" i="16"/>
  <c r="R52" i="16"/>
  <c r="Q52" i="16"/>
  <c r="P52" i="16"/>
  <c r="O52" i="16"/>
  <c r="N52" i="16"/>
  <c r="M52" i="16"/>
  <c r="L52" i="16"/>
  <c r="K52" i="16"/>
  <c r="J52" i="16"/>
  <c r="I52" i="16"/>
  <c r="H52" i="16"/>
  <c r="G52" i="16"/>
  <c r="F52" i="16"/>
  <c r="E52" i="16"/>
  <c r="D52" i="16"/>
  <c r="B75" i="16"/>
  <c r="AI48" i="16"/>
  <c r="G48" i="16"/>
  <c r="Q46" i="16"/>
  <c r="G44" i="16"/>
  <c r="Q42" i="16"/>
  <c r="G40" i="16"/>
  <c r="Q38" i="16"/>
  <c r="Q61" i="16" s="1"/>
  <c r="G36" i="16"/>
  <c r="Q30" i="16"/>
  <c r="AH48" i="16"/>
  <c r="T48" i="16"/>
  <c r="S48" i="16"/>
  <c r="N48" i="16"/>
  <c r="AI47" i="16"/>
  <c r="T47" i="16"/>
  <c r="O47" i="16"/>
  <c r="G47" i="16"/>
  <c r="AC46" i="16"/>
  <c r="X46" i="16"/>
  <c r="E46" i="16"/>
  <c r="AM45" i="16"/>
  <c r="Z45" i="16"/>
  <c r="Y45" i="16"/>
  <c r="M45" i="16"/>
  <c r="M68" i="16" s="1"/>
  <c r="J45" i="16"/>
  <c r="E45" i="16"/>
  <c r="AI44" i="16"/>
  <c r="AH44" i="16"/>
  <c r="T44" i="16"/>
  <c r="S44" i="16"/>
  <c r="N44" i="16"/>
  <c r="AI43" i="16"/>
  <c r="T43" i="16"/>
  <c r="O43" i="16"/>
  <c r="G43" i="16"/>
  <c r="AC42" i="16"/>
  <c r="X42" i="16"/>
  <c r="AM41" i="16"/>
  <c r="Z41" i="16"/>
  <c r="Y41" i="16"/>
  <c r="M41" i="16"/>
  <c r="J41" i="16"/>
  <c r="E41" i="16"/>
  <c r="AI40" i="16"/>
  <c r="AH40" i="16"/>
  <c r="T40" i="16"/>
  <c r="S40" i="16"/>
  <c r="N40" i="16"/>
  <c r="AI39" i="16"/>
  <c r="T39" i="16"/>
  <c r="O39" i="16"/>
  <c r="G39" i="16"/>
  <c r="AC38" i="16"/>
  <c r="X38" i="16"/>
  <c r="AM37" i="16"/>
  <c r="Z37" i="16"/>
  <c r="Y37" i="16"/>
  <c r="M37" i="16"/>
  <c r="J37" i="16"/>
  <c r="E37" i="16"/>
  <c r="AI36" i="16"/>
  <c r="AH36" i="16"/>
  <c r="T36" i="16"/>
  <c r="S36" i="16"/>
  <c r="N36" i="16"/>
  <c r="AI35" i="16"/>
  <c r="T35" i="16"/>
  <c r="O35" i="16"/>
  <c r="G35" i="16"/>
  <c r="AC34" i="16"/>
  <c r="X34" i="16"/>
  <c r="Q34" i="16"/>
  <c r="AM33" i="16"/>
  <c r="Z33" i="16"/>
  <c r="Y33" i="16"/>
  <c r="M33" i="16"/>
  <c r="J33" i="16"/>
  <c r="E33" i="16"/>
  <c r="AI32" i="16"/>
  <c r="AH32" i="16"/>
  <c r="T32" i="16"/>
  <c r="S32" i="16"/>
  <c r="N32" i="16"/>
  <c r="G32" i="16"/>
  <c r="AI31" i="16"/>
  <c r="V25" i="16"/>
  <c r="T4" i="12" s="1"/>
  <c r="T31" i="16"/>
  <c r="O31" i="16"/>
  <c r="G31" i="16"/>
  <c r="AC30" i="16"/>
  <c r="X30" i="16"/>
  <c r="X53" i="16" s="1"/>
  <c r="AM29" i="16"/>
  <c r="AF25" i="16"/>
  <c r="AD4" i="12" s="1"/>
  <c r="AE25" i="16"/>
  <c r="AC4" i="12" s="1"/>
  <c r="Z29" i="16"/>
  <c r="Y29" i="16"/>
  <c r="T25" i="16"/>
  <c r="R4" i="12" s="1"/>
  <c r="M29" i="16"/>
  <c r="K25" i="16"/>
  <c r="I4" i="12" s="1"/>
  <c r="E29" i="16"/>
  <c r="AY83" i="16" l="1"/>
  <c r="AV59" i="16"/>
  <c r="AV86" i="16"/>
  <c r="AZ94" i="16"/>
  <c r="BE49" i="16"/>
  <c r="BD6" i="15" s="1"/>
  <c r="AV90" i="16"/>
  <c r="BH59" i="16"/>
  <c r="BD59" i="16"/>
  <c r="AN75" i="16"/>
  <c r="AV94" i="16"/>
  <c r="BK83" i="16"/>
  <c r="BC83" i="16"/>
  <c r="AU83" i="16"/>
  <c r="AQ83" i="16"/>
  <c r="BH78" i="16"/>
  <c r="AY94" i="16"/>
  <c r="BD86" i="16"/>
  <c r="AV78" i="16"/>
  <c r="AV49" i="16"/>
  <c r="AU6" i="15" s="1"/>
  <c r="BH94" i="16"/>
  <c r="BJ70" i="16"/>
  <c r="AR86" i="16"/>
  <c r="BI70" i="16"/>
  <c r="BJ93" i="16" s="1"/>
  <c r="BK90" i="16"/>
  <c r="AV91" i="16"/>
  <c r="BD91" i="16"/>
  <c r="BJ71" i="16"/>
  <c r="BK94" i="16" s="1"/>
  <c r="AT69" i="16"/>
  <c r="AU92" i="16" s="1"/>
  <c r="BJ83" i="16"/>
  <c r="AT37" i="16"/>
  <c r="AT83" i="16" s="1"/>
  <c r="AP33" i="16"/>
  <c r="AP49" i="16" s="1"/>
  <c r="AO6" i="15" s="1"/>
  <c r="BB25" i="16"/>
  <c r="AZ4" i="12" s="1"/>
  <c r="BB29" i="16"/>
  <c r="BB75" i="16" s="1"/>
  <c r="AU90" i="16"/>
  <c r="AZ86" i="16"/>
  <c r="AR78" i="16"/>
  <c r="BD78" i="16"/>
  <c r="AZ67" i="16"/>
  <c r="BH63" i="16"/>
  <c r="BH86" i="16" s="1"/>
  <c r="BC48" i="16"/>
  <c r="BC71" i="16" s="1"/>
  <c r="BD94" i="16" s="1"/>
  <c r="AQ48" i="16"/>
  <c r="AQ71" i="16" s="1"/>
  <c r="AR94" i="16" s="1"/>
  <c r="BG46" i="16"/>
  <c r="BG69" i="16" s="1"/>
  <c r="BG45" i="16"/>
  <c r="BG68" i="16" s="1"/>
  <c r="BH91" i="16" s="1"/>
  <c r="AY45" i="16"/>
  <c r="AY68" i="16" s="1"/>
  <c r="AZ91" i="16" s="1"/>
  <c r="AQ45" i="16"/>
  <c r="BG44" i="16"/>
  <c r="BG67" i="16" s="1"/>
  <c r="BH90" i="16" s="1"/>
  <c r="AY44" i="16"/>
  <c r="AY67" i="16" s="1"/>
  <c r="AQ44" i="16"/>
  <c r="AQ67" i="16" s="1"/>
  <c r="AR90" i="16" s="1"/>
  <c r="BK42" i="16"/>
  <c r="BK65" i="16" s="1"/>
  <c r="AY42" i="16"/>
  <c r="AY65" i="16" s="1"/>
  <c r="BG37" i="16"/>
  <c r="BG83" i="16" s="1"/>
  <c r="AY36" i="16"/>
  <c r="AZ59" i="16" s="1"/>
  <c r="BC33" i="16"/>
  <c r="BC56" i="16" s="1"/>
  <c r="AY33" i="16"/>
  <c r="AY56" i="16" s="1"/>
  <c r="AY32" i="16"/>
  <c r="AY55" i="16"/>
  <c r="AZ78" i="16" s="1"/>
  <c r="BK30" i="16"/>
  <c r="BK53" i="16" s="1"/>
  <c r="AY30" i="16"/>
  <c r="AY53" i="16" s="1"/>
  <c r="AY76" i="16" s="1"/>
  <c r="AU30" i="16"/>
  <c r="AU53" i="16" s="1"/>
  <c r="BK25" i="16"/>
  <c r="BI4" i="12" s="1"/>
  <c r="BK29" i="16"/>
  <c r="BK75" i="16" s="1"/>
  <c r="BC25" i="16"/>
  <c r="BA4" i="12" s="1"/>
  <c r="BC29" i="16"/>
  <c r="BC75" i="16" s="1"/>
  <c r="AU25" i="16"/>
  <c r="AS4" i="12" s="1"/>
  <c r="AU29" i="16"/>
  <c r="AU75" i="16" s="1"/>
  <c r="BH77" i="16"/>
  <c r="BD77" i="16"/>
  <c r="AZ77" i="16"/>
  <c r="AV77" i="16"/>
  <c r="AR77" i="16"/>
  <c r="AN77" i="16"/>
  <c r="BH75" i="16"/>
  <c r="BI94" i="16"/>
  <c r="AW94" i="16"/>
  <c r="AS94" i="16"/>
  <c r="BE70" i="16"/>
  <c r="BA70" i="16"/>
  <c r="AW70" i="16"/>
  <c r="AS70" i="16"/>
  <c r="AW90" i="16"/>
  <c r="BI64" i="16"/>
  <c r="AW64" i="16"/>
  <c r="AS64" i="16"/>
  <c r="BI83" i="16"/>
  <c r="BE83" i="16"/>
  <c r="BA83" i="16"/>
  <c r="AW83" i="16"/>
  <c r="AS83" i="16"/>
  <c r="AO83" i="16"/>
  <c r="BI81" i="16"/>
  <c r="BA81" i="16"/>
  <c r="AS81" i="16"/>
  <c r="BI77" i="16"/>
  <c r="BE75" i="16"/>
  <c r="AW75" i="16"/>
  <c r="BD75" i="16"/>
  <c r="AV75" i="16"/>
  <c r="AR75" i="16"/>
  <c r="AQ75" i="16"/>
  <c r="BA71" i="16"/>
  <c r="BA94" i="16" s="1"/>
  <c r="AO67" i="16"/>
  <c r="AO90" i="16" s="1"/>
  <c r="BE66" i="16"/>
  <c r="BE89" i="16" s="1"/>
  <c r="AW66" i="16"/>
  <c r="AW89" i="16" s="1"/>
  <c r="AO66" i="16"/>
  <c r="AO89" i="16" s="1"/>
  <c r="BE62" i="16"/>
  <c r="BE85" i="16" s="1"/>
  <c r="AS62" i="16"/>
  <c r="AS85" i="16" s="1"/>
  <c r="AW58" i="16"/>
  <c r="AW81" i="16" s="1"/>
  <c r="AO58" i="16"/>
  <c r="AO81" i="16" s="1"/>
  <c r="BA77" i="16"/>
  <c r="AS77" i="16"/>
  <c r="AO94" i="16"/>
  <c r="BG75" i="16"/>
  <c r="AY75" i="16"/>
  <c r="AZ75" i="16"/>
  <c r="BE71" i="16"/>
  <c r="BE94" i="16" s="1"/>
  <c r="AO70" i="16"/>
  <c r="BI67" i="16"/>
  <c r="BI90" i="16" s="1"/>
  <c r="BE67" i="16"/>
  <c r="BE90" i="16"/>
  <c r="BA67" i="16"/>
  <c r="BB90" i="16" s="1"/>
  <c r="AS67" i="16"/>
  <c r="AS90" i="16" s="1"/>
  <c r="BI66" i="16"/>
  <c r="BI89" i="16" s="1"/>
  <c r="BA66" i="16"/>
  <c r="BA89" i="16" s="1"/>
  <c r="AS66" i="16"/>
  <c r="AS89" i="16" s="1"/>
  <c r="BI62" i="16"/>
  <c r="BI85" i="16" s="1"/>
  <c r="BA62" i="16"/>
  <c r="BA85" i="16" s="1"/>
  <c r="AW62" i="16"/>
  <c r="AW85" i="16" s="1"/>
  <c r="AO62" i="16"/>
  <c r="AO85" i="16" s="1"/>
  <c r="BE58" i="16"/>
  <c r="BE81" i="16" s="1"/>
  <c r="AO75" i="16"/>
  <c r="AO49" i="16"/>
  <c r="AN6" i="15" s="1"/>
  <c r="J29" i="16"/>
  <c r="J75" i="16" s="1"/>
  <c r="J25" i="16"/>
  <c r="H4" i="12" s="1"/>
  <c r="BC90" i="16"/>
  <c r="BF71" i="16"/>
  <c r="BG94" i="16" s="1"/>
  <c r="BB71" i="16"/>
  <c r="BB94" i="16" s="1"/>
  <c r="AP71" i="16"/>
  <c r="AP94" i="16" s="1"/>
  <c r="BF70" i="16"/>
  <c r="BC70" i="16"/>
  <c r="BB70" i="16"/>
  <c r="BB93" i="16" s="1"/>
  <c r="AY70" i="16"/>
  <c r="AX70" i="16"/>
  <c r="AT70" i="16"/>
  <c r="AT93" i="16" s="1"/>
  <c r="AP70" i="16"/>
  <c r="AP93" i="16" s="1"/>
  <c r="BJ69" i="16"/>
  <c r="BJ92" i="16" s="1"/>
  <c r="BF69" i="16"/>
  <c r="BB69" i="16"/>
  <c r="BB92" i="16" s="1"/>
  <c r="AX69" i="16"/>
  <c r="AP69" i="16"/>
  <c r="AQ92" i="16" s="1"/>
  <c r="BJ68" i="16"/>
  <c r="BK91" i="16" s="1"/>
  <c r="BF68" i="16"/>
  <c r="BB68" i="16"/>
  <c r="BC91" i="16" s="1"/>
  <c r="AX68" i="16"/>
  <c r="AT68" i="16"/>
  <c r="AU91" i="16" s="1"/>
  <c r="AP68" i="16"/>
  <c r="BJ66" i="16"/>
  <c r="BK89" i="16" s="1"/>
  <c r="BF66" i="16"/>
  <c r="BB66" i="16"/>
  <c r="AX66" i="16"/>
  <c r="AT66" i="16"/>
  <c r="BJ88" i="16"/>
  <c r="BF65" i="16"/>
  <c r="BG88" i="16" s="1"/>
  <c r="BB65" i="16"/>
  <c r="BC88" i="16" s="1"/>
  <c r="AX65" i="16"/>
  <c r="AX88" i="16" s="1"/>
  <c r="AT65" i="16"/>
  <c r="AU88" i="16" s="1"/>
  <c r="AP65" i="16"/>
  <c r="AQ88" i="16" s="1"/>
  <c r="BG64" i="16"/>
  <c r="AX64" i="16"/>
  <c r="BF63" i="16"/>
  <c r="BG86" i="16" s="1"/>
  <c r="BJ61" i="16"/>
  <c r="BJ84" i="16"/>
  <c r="BF61" i="16"/>
  <c r="BF84" i="16" s="1"/>
  <c r="BB61" i="16"/>
  <c r="BB84" i="16" s="1"/>
  <c r="AX61" i="16"/>
  <c r="AX84" i="16" s="1"/>
  <c r="AT61" i="16"/>
  <c r="AT84" i="16" s="1"/>
  <c r="AP84" i="16"/>
  <c r="BF83" i="16"/>
  <c r="BB83" i="16"/>
  <c r="AX83" i="16"/>
  <c r="AP83" i="16"/>
  <c r="BC59" i="16"/>
  <c r="AU59" i="16"/>
  <c r="BJ57" i="16"/>
  <c r="BJ80" i="16" s="1"/>
  <c r="BF57" i="16"/>
  <c r="BF80" i="16" s="1"/>
  <c r="BB57" i="16"/>
  <c r="BB80" i="16" s="1"/>
  <c r="AX80" i="16"/>
  <c r="AT57" i="16"/>
  <c r="AT80" i="16" s="1"/>
  <c r="AP57" i="16"/>
  <c r="AP80" i="16" s="1"/>
  <c r="BJ56" i="16"/>
  <c r="BK79" i="16" s="1"/>
  <c r="BF56" i="16"/>
  <c r="BG79" i="16" s="1"/>
  <c r="BB56" i="16"/>
  <c r="AX56" i="16"/>
  <c r="AT56" i="16"/>
  <c r="AU79" i="16" s="1"/>
  <c r="BJ53" i="16"/>
  <c r="BF53" i="16"/>
  <c r="BF76" i="16" s="1"/>
  <c r="BB53" i="16"/>
  <c r="BC76" i="16" s="1"/>
  <c r="AX76" i="16"/>
  <c r="AT53" i="16"/>
  <c r="AP53" i="16"/>
  <c r="AQ76" i="16" s="1"/>
  <c r="BJ25" i="16"/>
  <c r="BH4" i="12" s="1"/>
  <c r="BJ75" i="16"/>
  <c r="BF25" i="16"/>
  <c r="BD4" i="12" s="1"/>
  <c r="BF75" i="16"/>
  <c r="AX25" i="16"/>
  <c r="AV4" i="12" s="1"/>
  <c r="AX75" i="16"/>
  <c r="AT25" i="16"/>
  <c r="AR4" i="12" s="1"/>
  <c r="AT75" i="16"/>
  <c r="AP25" i="16"/>
  <c r="AN4" i="12" s="1"/>
  <c r="AP75" i="16"/>
  <c r="BD90" i="16"/>
  <c r="BE77" i="16"/>
  <c r="AW77" i="16"/>
  <c r="AO77" i="16"/>
  <c r="BK92" i="16"/>
  <c r="BD89" i="16"/>
  <c r="AV89" i="16"/>
  <c r="BG25" i="16"/>
  <c r="BE4" i="12" s="1"/>
  <c r="AY25" i="16"/>
  <c r="AW4" i="12" s="1"/>
  <c r="AQ25" i="16"/>
  <c r="AO4" i="12" s="1"/>
  <c r="BE92" i="16"/>
  <c r="AW92" i="16"/>
  <c r="BE88" i="16"/>
  <c r="AW88" i="16"/>
  <c r="AO88" i="16"/>
  <c r="AV64" i="16"/>
  <c r="BH83" i="16"/>
  <c r="BD83" i="16"/>
  <c r="AZ83" i="16"/>
  <c r="AV83" i="16"/>
  <c r="AR83" i="16"/>
  <c r="AN83" i="16"/>
  <c r="AN49" i="16"/>
  <c r="AM6" i="15" s="1"/>
  <c r="BH25" i="16"/>
  <c r="BF4" i="12" s="1"/>
  <c r="BD25" i="16"/>
  <c r="BB4" i="12" s="1"/>
  <c r="AZ25" i="16"/>
  <c r="AX4" i="12" s="1"/>
  <c r="AV25" i="16"/>
  <c r="AT4" i="12" s="1"/>
  <c r="AR25" i="16"/>
  <c r="AP4" i="12" s="1"/>
  <c r="AN25" i="16"/>
  <c r="AL4" i="12" s="1"/>
  <c r="AT94" i="16"/>
  <c r="BH70" i="16"/>
  <c r="AZ70" i="16"/>
  <c r="AR70" i="16"/>
  <c r="BK64" i="16"/>
  <c r="AT63" i="16"/>
  <c r="AU86" i="16" s="1"/>
  <c r="BK62" i="16"/>
  <c r="BC62" i="16"/>
  <c r="BD85" i="16" s="1"/>
  <c r="AY62" i="16"/>
  <c r="AZ85" i="16" s="1"/>
  <c r="AQ62" i="16"/>
  <c r="AR85" i="16" s="1"/>
  <c r="BH61" i="16"/>
  <c r="BI84" i="16" s="1"/>
  <c r="AZ61" i="16"/>
  <c r="BA84" i="16" s="1"/>
  <c r="AR61" i="16"/>
  <c r="AS84" i="16" s="1"/>
  <c r="BG59" i="16"/>
  <c r="BH82" i="16" s="1"/>
  <c r="AQ59" i="16"/>
  <c r="AR82" i="16" s="1"/>
  <c r="BG58" i="16"/>
  <c r="BH81" i="16" s="1"/>
  <c r="AY58" i="16"/>
  <c r="AZ81" i="16" s="1"/>
  <c r="AQ58" i="16"/>
  <c r="AR81" i="16" s="1"/>
  <c r="BD57" i="16"/>
  <c r="BE80" i="16" s="1"/>
  <c r="AV57" i="16"/>
  <c r="AW80" i="16" s="1"/>
  <c r="AN57" i="16"/>
  <c r="AO80" i="16" s="1"/>
  <c r="BE56" i="16"/>
  <c r="BA56" i="16"/>
  <c r="AS56" i="16"/>
  <c r="BJ55" i="16"/>
  <c r="BK78" i="16" s="1"/>
  <c r="BB55" i="16"/>
  <c r="AT55" i="16"/>
  <c r="AU78" i="16" s="1"/>
  <c r="BK77" i="16"/>
  <c r="BC77" i="16"/>
  <c r="AU49" i="16"/>
  <c r="AT6" i="15" s="1"/>
  <c r="AU77" i="16"/>
  <c r="BD53" i="16"/>
  <c r="BD76" i="16" s="1"/>
  <c r="AR53" i="16"/>
  <c r="AR49" i="16"/>
  <c r="AQ6" i="15" s="1"/>
  <c r="BA49" i="16"/>
  <c r="AZ6" i="15" s="1"/>
  <c r="BA75" i="16"/>
  <c r="AT76" i="16"/>
  <c r="BG70" i="16"/>
  <c r="AQ70" i="16"/>
  <c r="BH69" i="16"/>
  <c r="BI92" i="16" s="1"/>
  <c r="AZ69" i="16"/>
  <c r="BA92" i="16" s="1"/>
  <c r="AR69" i="16"/>
  <c r="AS92" i="16" s="1"/>
  <c r="AN69" i="16"/>
  <c r="AO92" i="16" s="1"/>
  <c r="BE68" i="16"/>
  <c r="BE91" i="16" s="1"/>
  <c r="AW68" i="16"/>
  <c r="AX91" i="16" s="1"/>
  <c r="AO68" i="16"/>
  <c r="BF67" i="16"/>
  <c r="AX67" i="16"/>
  <c r="AP67" i="16"/>
  <c r="BG66" i="16"/>
  <c r="BH89" i="16" s="1"/>
  <c r="AY66" i="16"/>
  <c r="AZ89" i="16" s="1"/>
  <c r="AQ66" i="16"/>
  <c r="AR89" i="16" s="1"/>
  <c r="BH65" i="16"/>
  <c r="BI88" i="16" s="1"/>
  <c r="AZ65" i="16"/>
  <c r="BA88" i="16" s="1"/>
  <c r="AR65" i="16"/>
  <c r="AS88" i="16" s="1"/>
  <c r="BC64" i="16"/>
  <c r="BK59" i="16"/>
  <c r="BD49" i="16"/>
  <c r="BC6" i="15" s="1"/>
  <c r="BH64" i="16"/>
  <c r="BJ64" i="16"/>
  <c r="BD64" i="16"/>
  <c r="BE64" i="16"/>
  <c r="BF64" i="16"/>
  <c r="AZ64" i="16"/>
  <c r="BA64" i="16"/>
  <c r="AR64" i="16"/>
  <c r="AT64" i="16"/>
  <c r="AT87" i="16" s="1"/>
  <c r="AO64" i="16"/>
  <c r="AP64" i="16"/>
  <c r="BI63" i="16"/>
  <c r="BE63" i="16"/>
  <c r="BE86" i="16" s="1"/>
  <c r="BA63" i="16"/>
  <c r="BA86" i="16" s="1"/>
  <c r="AW63" i="16"/>
  <c r="AW86" i="16" s="1"/>
  <c r="AS63" i="16"/>
  <c r="AS86" i="16" s="1"/>
  <c r="AO63" i="16"/>
  <c r="AO86" i="16" s="1"/>
  <c r="BJ62" i="16"/>
  <c r="BF62" i="16"/>
  <c r="BF85" i="16" s="1"/>
  <c r="BB62" i="16"/>
  <c r="AX62" i="16"/>
  <c r="AT62" i="16"/>
  <c r="AT85" i="16" s="1"/>
  <c r="AP62" i="16"/>
  <c r="BK61" i="16"/>
  <c r="BG61" i="16"/>
  <c r="BC61" i="16"/>
  <c r="AY61" i="16"/>
  <c r="AU61" i="16"/>
  <c r="AQ61" i="16"/>
  <c r="AQ84" i="16"/>
  <c r="BI59" i="16"/>
  <c r="BJ59" i="16"/>
  <c r="BE59" i="16"/>
  <c r="BF59" i="16"/>
  <c r="BF82" i="16" s="1"/>
  <c r="BA59" i="16"/>
  <c r="BB59" i="16"/>
  <c r="AW59" i="16"/>
  <c r="AX59" i="16"/>
  <c r="AX82" i="16" s="1"/>
  <c r="AS59" i="16"/>
  <c r="AT59" i="16"/>
  <c r="AO59" i="16"/>
  <c r="AP59" i="16"/>
  <c r="BJ58" i="16"/>
  <c r="BJ81" i="16" s="1"/>
  <c r="BF58" i="16"/>
  <c r="BB58" i="16"/>
  <c r="BB81" i="16" s="1"/>
  <c r="AX58" i="16"/>
  <c r="AT58" i="16"/>
  <c r="AT81" i="16" s="1"/>
  <c r="AP58" i="16"/>
  <c r="BK57" i="16"/>
  <c r="BG57" i="16"/>
  <c r="BC57" i="16"/>
  <c r="BC80" i="16" s="1"/>
  <c r="AY57" i="16"/>
  <c r="AY80" i="16" s="1"/>
  <c r="AU57" i="16"/>
  <c r="AQ57" i="16"/>
  <c r="BH56" i="16"/>
  <c r="BH79" i="16" s="1"/>
  <c r="BD56" i="16"/>
  <c r="AZ56" i="16"/>
  <c r="AV56" i="16"/>
  <c r="AV79" i="16" s="1"/>
  <c r="AR56" i="16"/>
  <c r="AR79" i="16" s="1"/>
  <c r="AN56" i="16"/>
  <c r="BI55" i="16"/>
  <c r="BI78" i="16" s="1"/>
  <c r="BE55" i="16"/>
  <c r="BE78" i="16" s="1"/>
  <c r="BA55" i="16"/>
  <c r="AW55" i="16"/>
  <c r="AW78" i="16" s="1"/>
  <c r="AS55" i="16"/>
  <c r="AS78" i="16" s="1"/>
  <c r="AO55" i="16"/>
  <c r="AO78" i="16" s="1"/>
  <c r="BJ49" i="16"/>
  <c r="BI6" i="15" s="1"/>
  <c r="BJ77" i="16"/>
  <c r="BF49" i="16"/>
  <c r="BE6" i="15" s="1"/>
  <c r="BF77" i="16"/>
  <c r="BB77" i="16"/>
  <c r="AX49" i="16"/>
  <c r="AW6" i="15" s="1"/>
  <c r="AX77" i="16"/>
  <c r="AT77" i="16"/>
  <c r="AP77" i="16"/>
  <c r="AX94" i="16"/>
  <c r="BD70" i="16"/>
  <c r="AV70" i="16"/>
  <c r="BD92" i="16"/>
  <c r="AV92" i="16"/>
  <c r="BI91" i="16"/>
  <c r="BA91" i="16"/>
  <c r="AS91" i="16"/>
  <c r="BD88" i="16"/>
  <c r="AV88" i="16"/>
  <c r="AY64" i="16"/>
  <c r="AU64" i="16"/>
  <c r="BJ63" i="16"/>
  <c r="BK86" i="16" s="1"/>
  <c r="AX63" i="16"/>
  <c r="AY86" i="16" s="1"/>
  <c r="AP63" i="16"/>
  <c r="AQ86" i="16" s="1"/>
  <c r="BG62" i="16"/>
  <c r="BH85" i="16" s="1"/>
  <c r="AU62" i="16"/>
  <c r="AV85" i="16" s="1"/>
  <c r="BD61" i="16"/>
  <c r="BE84" i="16" s="1"/>
  <c r="AV61" i="16"/>
  <c r="AW84" i="16" s="1"/>
  <c r="AN61" i="16"/>
  <c r="AO84" i="16" s="1"/>
  <c r="BK58" i="16"/>
  <c r="BK81" i="16" s="1"/>
  <c r="BC58" i="16"/>
  <c r="BD81" i="16" s="1"/>
  <c r="AU58" i="16"/>
  <c r="AV81" i="16" s="1"/>
  <c r="BH57" i="16"/>
  <c r="BI80" i="16" s="1"/>
  <c r="AZ57" i="16"/>
  <c r="BA80" i="16" s="1"/>
  <c r="AR57" i="16"/>
  <c r="AS80" i="16" s="1"/>
  <c r="BI56" i="16"/>
  <c r="AW56" i="16"/>
  <c r="AO56" i="16"/>
  <c r="BF55" i="16"/>
  <c r="AX55" i="16"/>
  <c r="AY78" i="16" s="1"/>
  <c r="AP55" i="16"/>
  <c r="BG77" i="16"/>
  <c r="AY77" i="16"/>
  <c r="AQ77" i="16"/>
  <c r="BH53" i="16"/>
  <c r="BI76" i="16" s="1"/>
  <c r="BH49" i="16"/>
  <c r="BG6" i="15" s="1"/>
  <c r="AZ53" i="16"/>
  <c r="AZ49" i="16"/>
  <c r="AY6" i="15" s="1"/>
  <c r="AV53" i="16"/>
  <c r="AN53" i="16"/>
  <c r="BI49" i="16"/>
  <c r="BH6" i="15" s="1"/>
  <c r="BI75" i="16"/>
  <c r="AS49" i="16"/>
  <c r="AR6" i="15" s="1"/>
  <c r="AS75" i="16"/>
  <c r="BK70" i="16"/>
  <c r="BK93" i="16" s="1"/>
  <c r="AU70" i="16"/>
  <c r="BB64" i="16"/>
  <c r="AQ64" i="16"/>
  <c r="BB63" i="16"/>
  <c r="BC86" i="16" s="1"/>
  <c r="AW49" i="16"/>
  <c r="AV6" i="15" s="1"/>
  <c r="BI25" i="16"/>
  <c r="BG4" i="12" s="1"/>
  <c r="BE25" i="16"/>
  <c r="BC4" i="12" s="1"/>
  <c r="BA25" i="16"/>
  <c r="AY4" i="12" s="1"/>
  <c r="AW25" i="16"/>
  <c r="AU4" i="12" s="1"/>
  <c r="AS25" i="16"/>
  <c r="AQ4" i="12" s="1"/>
  <c r="AO25" i="16"/>
  <c r="AM4" i="12" s="1"/>
  <c r="E15" i="11"/>
  <c r="G29" i="16"/>
  <c r="G75" i="16" s="1"/>
  <c r="G25" i="16"/>
  <c r="E4" i="12" s="1"/>
  <c r="K29" i="16"/>
  <c r="K75" i="16" s="1"/>
  <c r="O29" i="16"/>
  <c r="S29" i="16"/>
  <c r="S75" i="16" s="1"/>
  <c r="S25" i="16"/>
  <c r="Q4" i="12" s="1"/>
  <c r="W29" i="16"/>
  <c r="W25" i="16"/>
  <c r="U4" i="12" s="1"/>
  <c r="AA29" i="16"/>
  <c r="AE29" i="16"/>
  <c r="AE75" i="16" s="1"/>
  <c r="AI29" i="16"/>
  <c r="AI75" i="16" s="1"/>
  <c r="AI25" i="16"/>
  <c r="AG4" i="12" s="1"/>
  <c r="AM75" i="16"/>
  <c r="AM25" i="16"/>
  <c r="AK4" i="12" s="1"/>
  <c r="F30" i="16"/>
  <c r="F53" i="16" s="1"/>
  <c r="J30" i="16"/>
  <c r="R30" i="16"/>
  <c r="R53" i="16" s="1"/>
  <c r="V30" i="16"/>
  <c r="Z30" i="16"/>
  <c r="Z53" i="16" s="1"/>
  <c r="AH30" i="16"/>
  <c r="AL30" i="16"/>
  <c r="AL53" i="16" s="1"/>
  <c r="E31" i="16"/>
  <c r="E77" i="16" s="1"/>
  <c r="I31" i="16"/>
  <c r="I77" i="16" s="1"/>
  <c r="M31" i="16"/>
  <c r="M77" i="16" s="1"/>
  <c r="Q31" i="16"/>
  <c r="Q77" i="16" s="1"/>
  <c r="U31" i="16"/>
  <c r="U77" i="16" s="1"/>
  <c r="Y31" i="16"/>
  <c r="Y77" i="16" s="1"/>
  <c r="AG31" i="16"/>
  <c r="AG77" i="16" s="1"/>
  <c r="AK31" i="16"/>
  <c r="AK77" i="16" s="1"/>
  <c r="H32" i="16"/>
  <c r="H55" i="16" s="1"/>
  <c r="L32" i="16"/>
  <c r="P32" i="16"/>
  <c r="T55" i="16"/>
  <c r="X32" i="16"/>
  <c r="AB32" i="16"/>
  <c r="AF32" i="16"/>
  <c r="AF55" i="16" s="1"/>
  <c r="AJ32" i="16"/>
  <c r="AJ55" i="16" s="1"/>
  <c r="G33" i="16"/>
  <c r="K33" i="16"/>
  <c r="K56" i="16" s="1"/>
  <c r="O33" i="16"/>
  <c r="O56" i="16" s="1"/>
  <c r="S33" i="16"/>
  <c r="S56" i="16" s="1"/>
  <c r="W33" i="16"/>
  <c r="W56" i="16" s="1"/>
  <c r="AA33" i="16"/>
  <c r="AA56" i="16" s="1"/>
  <c r="AE33" i="16"/>
  <c r="AI33" i="16"/>
  <c r="AM56" i="16"/>
  <c r="F34" i="16"/>
  <c r="F57" i="16" s="1"/>
  <c r="J34" i="16"/>
  <c r="R34" i="16"/>
  <c r="R57" i="16" s="1"/>
  <c r="V34" i="16"/>
  <c r="Z34" i="16"/>
  <c r="Z57" i="16" s="1"/>
  <c r="AH34" i="16"/>
  <c r="AL34" i="16"/>
  <c r="AL57" i="16" s="1"/>
  <c r="E35" i="16"/>
  <c r="E58" i="16" s="1"/>
  <c r="I35" i="16"/>
  <c r="I58" i="16" s="1"/>
  <c r="M35" i="16"/>
  <c r="Q35" i="16"/>
  <c r="Q58" i="16" s="1"/>
  <c r="U35" i="16"/>
  <c r="U58" i="16" s="1"/>
  <c r="Y35" i="16"/>
  <c r="Y58" i="16" s="1"/>
  <c r="AG35" i="16"/>
  <c r="AG58" i="16" s="1"/>
  <c r="AK35" i="16"/>
  <c r="AK58" i="16" s="1"/>
  <c r="H36" i="16"/>
  <c r="H59" i="16" s="1"/>
  <c r="L36" i="16"/>
  <c r="P36" i="16"/>
  <c r="X36" i="16"/>
  <c r="AB36" i="16"/>
  <c r="AF36" i="16"/>
  <c r="AJ36" i="16"/>
  <c r="AJ59" i="16" s="1"/>
  <c r="G37" i="16"/>
  <c r="G83" i="16" s="1"/>
  <c r="K37" i="16"/>
  <c r="K83" i="16" s="1"/>
  <c r="O37" i="16"/>
  <c r="O83" i="16" s="1"/>
  <c r="S37" i="16"/>
  <c r="S83" i="16" s="1"/>
  <c r="W37" i="16"/>
  <c r="W83" i="16" s="1"/>
  <c r="AA37" i="16"/>
  <c r="AA83" i="16" s="1"/>
  <c r="AE37" i="16"/>
  <c r="AE83" i="16" s="1"/>
  <c r="AI37" i="16"/>
  <c r="AI83" i="16" s="1"/>
  <c r="AM83" i="16"/>
  <c r="F38" i="16"/>
  <c r="F61" i="16" s="1"/>
  <c r="J38" i="16"/>
  <c r="J61" i="16" s="1"/>
  <c r="R38" i="16"/>
  <c r="R61" i="16" s="1"/>
  <c r="V38" i="16"/>
  <c r="Z38" i="16"/>
  <c r="Z61" i="16" s="1"/>
  <c r="AH38" i="16"/>
  <c r="AL38" i="16"/>
  <c r="AL61" i="16" s="1"/>
  <c r="E39" i="16"/>
  <c r="E62" i="16" s="1"/>
  <c r="I39" i="16"/>
  <c r="I62" i="16" s="1"/>
  <c r="M39" i="16"/>
  <c r="Q39" i="16"/>
  <c r="Q62" i="16" s="1"/>
  <c r="U39" i="16"/>
  <c r="U62" i="16" s="1"/>
  <c r="Y39" i="16"/>
  <c r="AG39" i="16"/>
  <c r="AG62" i="16" s="1"/>
  <c r="AK39" i="16"/>
  <c r="H40" i="16"/>
  <c r="H63" i="16" s="1"/>
  <c r="L40" i="16"/>
  <c r="L63" i="16" s="1"/>
  <c r="P40" i="16"/>
  <c r="P63" i="16" s="1"/>
  <c r="T63" i="16"/>
  <c r="X40" i="16"/>
  <c r="AB40" i="16"/>
  <c r="AB63" i="16" s="1"/>
  <c r="AF40" i="16"/>
  <c r="AF63" i="16" s="1"/>
  <c r="AJ40" i="16"/>
  <c r="AJ63" i="16" s="1"/>
  <c r="G41" i="16"/>
  <c r="K41" i="16"/>
  <c r="O41" i="16"/>
  <c r="S41" i="16"/>
  <c r="W41" i="16"/>
  <c r="AA41" i="16"/>
  <c r="AE41" i="16"/>
  <c r="AI41" i="16"/>
  <c r="F42" i="16"/>
  <c r="J42" i="16"/>
  <c r="R42" i="16"/>
  <c r="R65" i="16" s="1"/>
  <c r="V42" i="16"/>
  <c r="Z42" i="16"/>
  <c r="Z65" i="16" s="1"/>
  <c r="AH42" i="16"/>
  <c r="AL42" i="16"/>
  <c r="AL65" i="16" s="1"/>
  <c r="E43" i="16"/>
  <c r="E66" i="16" s="1"/>
  <c r="I43" i="16"/>
  <c r="I66" i="16" s="1"/>
  <c r="M43" i="16"/>
  <c r="Q43" i="16"/>
  <c r="U43" i="16"/>
  <c r="Y43" i="16"/>
  <c r="AG43" i="16"/>
  <c r="AG66" i="16" s="1"/>
  <c r="AK43" i="16"/>
  <c r="H44" i="16"/>
  <c r="L44" i="16"/>
  <c r="P44" i="16"/>
  <c r="P67" i="16" s="1"/>
  <c r="T67" i="16"/>
  <c r="X44" i="16"/>
  <c r="AB44" i="16"/>
  <c r="AB67" i="16" s="1"/>
  <c r="AF44" i="16"/>
  <c r="AF67" i="16" s="1"/>
  <c r="AJ44" i="16"/>
  <c r="G45" i="16"/>
  <c r="K45" i="16"/>
  <c r="O45" i="16"/>
  <c r="O68" i="16" s="1"/>
  <c r="S45" i="16"/>
  <c r="S68" i="16" s="1"/>
  <c r="W45" i="16"/>
  <c r="AA45" i="16"/>
  <c r="AA68" i="16" s="1"/>
  <c r="AE45" i="16"/>
  <c r="AE68" i="16" s="1"/>
  <c r="AI45" i="16"/>
  <c r="AI68" i="16" s="1"/>
  <c r="AM68" i="16"/>
  <c r="AN91" i="16" s="1"/>
  <c r="F46" i="16"/>
  <c r="F69" i="16" s="1"/>
  <c r="J46" i="16"/>
  <c r="J69" i="16" s="1"/>
  <c r="R46" i="16"/>
  <c r="R69" i="16" s="1"/>
  <c r="V46" i="16"/>
  <c r="Z46" i="16"/>
  <c r="AH46" i="16"/>
  <c r="AL46" i="16"/>
  <c r="E47" i="16"/>
  <c r="I47" i="16"/>
  <c r="M47" i="16"/>
  <c r="Q47" i="16"/>
  <c r="U47" i="16"/>
  <c r="U70" i="16" s="1"/>
  <c r="Y47" i="16"/>
  <c r="AG47" i="16"/>
  <c r="AK47" i="16"/>
  <c r="H48" i="16"/>
  <c r="H71" i="16" s="1"/>
  <c r="L48" i="16"/>
  <c r="L71" i="16" s="1"/>
  <c r="P48" i="16"/>
  <c r="P71" i="16" s="1"/>
  <c r="T71" i="16"/>
  <c r="X48" i="16"/>
  <c r="X71" i="16" s="1"/>
  <c r="AB48" i="16"/>
  <c r="AF48" i="16"/>
  <c r="AJ48" i="16"/>
  <c r="D25" i="16"/>
  <c r="B4" i="12" s="1"/>
  <c r="O25" i="16"/>
  <c r="M4" i="12" s="1"/>
  <c r="Z25" i="16"/>
  <c r="X4" i="12" s="1"/>
  <c r="AJ25" i="16"/>
  <c r="AH4" i="12" s="1"/>
  <c r="AD30" i="16"/>
  <c r="AD53" i="16" s="1"/>
  <c r="D32" i="16"/>
  <c r="AD34" i="16"/>
  <c r="AD57" i="16" s="1"/>
  <c r="D36" i="16"/>
  <c r="AD38" i="16"/>
  <c r="AD61" i="16" s="1"/>
  <c r="D40" i="16"/>
  <c r="AD42" i="16"/>
  <c r="AD65" i="16" s="1"/>
  <c r="D44" i="16"/>
  <c r="D67" i="16" s="1"/>
  <c r="D90" i="16" s="1"/>
  <c r="AD46" i="16"/>
  <c r="AD69" i="16" s="1"/>
  <c r="D48" i="16"/>
  <c r="D29" i="16"/>
  <c r="D75" i="16" s="1"/>
  <c r="H29" i="16"/>
  <c r="H25" i="16"/>
  <c r="F4" i="12" s="1"/>
  <c r="L29" i="16"/>
  <c r="L75" i="16" s="1"/>
  <c r="L25" i="16"/>
  <c r="J4" i="12" s="1"/>
  <c r="P29" i="16"/>
  <c r="P75" i="16" s="1"/>
  <c r="T29" i="16"/>
  <c r="T75" i="16"/>
  <c r="X29" i="16"/>
  <c r="X75" i="16" s="1"/>
  <c r="X25" i="16"/>
  <c r="V4" i="12" s="1"/>
  <c r="AB29" i="16"/>
  <c r="AB25" i="16"/>
  <c r="Z4" i="12" s="1"/>
  <c r="AF29" i="16"/>
  <c r="AF75" i="16" s="1"/>
  <c r="AJ29" i="16"/>
  <c r="AJ75" i="16" s="1"/>
  <c r="G30" i="16"/>
  <c r="K30" i="16"/>
  <c r="O30" i="16"/>
  <c r="O53" i="16" s="1"/>
  <c r="S30" i="16"/>
  <c r="S53" i="16" s="1"/>
  <c r="W30" i="16"/>
  <c r="W53" i="16" s="1"/>
  <c r="AA30" i="16"/>
  <c r="AE30" i="16"/>
  <c r="AE53" i="16" s="1"/>
  <c r="AI30" i="16"/>
  <c r="AI53" i="16" s="1"/>
  <c r="AM30" i="16"/>
  <c r="F31" i="16"/>
  <c r="F77" i="16" s="1"/>
  <c r="J31" i="16"/>
  <c r="J77" i="16" s="1"/>
  <c r="N31" i="16"/>
  <c r="N77" i="16" s="1"/>
  <c r="R31" i="16"/>
  <c r="R77" i="16" s="1"/>
  <c r="V31" i="16"/>
  <c r="V77" i="16" s="1"/>
  <c r="Z31" i="16"/>
  <c r="Z77" i="16" s="1"/>
  <c r="AD31" i="16"/>
  <c r="AD77" i="16" s="1"/>
  <c r="AH31" i="16"/>
  <c r="AH77" i="16" s="1"/>
  <c r="AL31" i="16"/>
  <c r="AL77" i="16" s="1"/>
  <c r="E32" i="16"/>
  <c r="E55" i="16" s="1"/>
  <c r="I32" i="16"/>
  <c r="M32" i="16"/>
  <c r="Q32" i="16"/>
  <c r="Q55" i="16" s="1"/>
  <c r="U32" i="16"/>
  <c r="U55" i="16" s="1"/>
  <c r="Y32" i="16"/>
  <c r="Y55" i="16" s="1"/>
  <c r="AC32" i="16"/>
  <c r="AG32" i="16"/>
  <c r="AG55" i="16" s="1"/>
  <c r="AK32" i="16"/>
  <c r="AK55" i="16" s="1"/>
  <c r="D33" i="16"/>
  <c r="H33" i="16"/>
  <c r="L33" i="16"/>
  <c r="L56" i="16" s="1"/>
  <c r="P33" i="16"/>
  <c r="P56" i="16" s="1"/>
  <c r="T33" i="16"/>
  <c r="X33" i="16"/>
  <c r="X56" i="16" s="1"/>
  <c r="AB33" i="16"/>
  <c r="AB56" i="16" s="1"/>
  <c r="AF33" i="16"/>
  <c r="AF56" i="16" s="1"/>
  <c r="AJ33" i="16"/>
  <c r="AJ56" i="16" s="1"/>
  <c r="G34" i="16"/>
  <c r="G57" i="16" s="1"/>
  <c r="K34" i="16"/>
  <c r="K57" i="16" s="1"/>
  <c r="O34" i="16"/>
  <c r="O57" i="16" s="1"/>
  <c r="S34" i="16"/>
  <c r="S57" i="16" s="1"/>
  <c r="W34" i="16"/>
  <c r="W57" i="16" s="1"/>
  <c r="AA34" i="16"/>
  <c r="AA57" i="16" s="1"/>
  <c r="AE34" i="16"/>
  <c r="AE57" i="16" s="1"/>
  <c r="AI34" i="16"/>
  <c r="AM34" i="16"/>
  <c r="AM57" i="16" s="1"/>
  <c r="F35" i="16"/>
  <c r="F58" i="16" s="1"/>
  <c r="J35" i="16"/>
  <c r="J58" i="16" s="1"/>
  <c r="N35" i="16"/>
  <c r="R35" i="16"/>
  <c r="R58" i="16" s="1"/>
  <c r="V35" i="16"/>
  <c r="V58" i="16" s="1"/>
  <c r="Z35" i="16"/>
  <c r="Z58" i="16" s="1"/>
  <c r="AD35" i="16"/>
  <c r="AD58" i="16" s="1"/>
  <c r="AH35" i="16"/>
  <c r="AL35" i="16"/>
  <c r="AL58" i="16" s="1"/>
  <c r="E36" i="16"/>
  <c r="I36" i="16"/>
  <c r="I59" i="16" s="1"/>
  <c r="M36" i="16"/>
  <c r="N59" i="16" s="1"/>
  <c r="Q36" i="16"/>
  <c r="U36" i="16"/>
  <c r="U59" i="16" s="1"/>
  <c r="Y36" i="16"/>
  <c r="AC36" i="16"/>
  <c r="AG36" i="16"/>
  <c r="AK36" i="16"/>
  <c r="D37" i="16"/>
  <c r="D83" i="16" s="1"/>
  <c r="H37" i="16"/>
  <c r="H83" i="16" s="1"/>
  <c r="L37" i="16"/>
  <c r="L83" i="16" s="1"/>
  <c r="P37" i="16"/>
  <c r="P83" i="16" s="1"/>
  <c r="T37" i="16"/>
  <c r="T83" i="16" s="1"/>
  <c r="X37" i="16"/>
  <c r="X83" i="16" s="1"/>
  <c r="AB37" i="16"/>
  <c r="AB83" i="16" s="1"/>
  <c r="AF37" i="16"/>
  <c r="AF83" i="16" s="1"/>
  <c r="AJ37" i="16"/>
  <c r="AJ83" i="16" s="1"/>
  <c r="G38" i="16"/>
  <c r="K38" i="16"/>
  <c r="K61" i="16" s="1"/>
  <c r="O38" i="16"/>
  <c r="S38" i="16"/>
  <c r="W38" i="16"/>
  <c r="W61" i="16" s="1"/>
  <c r="AA38" i="16"/>
  <c r="AA61" i="16" s="1"/>
  <c r="AE38" i="16"/>
  <c r="AE61" i="16" s="1"/>
  <c r="AI38" i="16"/>
  <c r="AM38" i="16"/>
  <c r="F39" i="16"/>
  <c r="F62" i="16" s="1"/>
  <c r="J39" i="16"/>
  <c r="J62" i="16" s="1"/>
  <c r="N39" i="16"/>
  <c r="N62" i="16" s="1"/>
  <c r="R39" i="16"/>
  <c r="R62" i="16" s="1"/>
  <c r="V39" i="16"/>
  <c r="Z39" i="16"/>
  <c r="Z62" i="16" s="1"/>
  <c r="AD39" i="16"/>
  <c r="AD62" i="16" s="1"/>
  <c r="AH39" i="16"/>
  <c r="AH62" i="16" s="1"/>
  <c r="AL39" i="16"/>
  <c r="E40" i="16"/>
  <c r="E63" i="16" s="1"/>
  <c r="I40" i="16"/>
  <c r="I63" i="16" s="1"/>
  <c r="M40" i="16"/>
  <c r="M63" i="16" s="1"/>
  <c r="Q40" i="16"/>
  <c r="Q63" i="16" s="1"/>
  <c r="U40" i="16"/>
  <c r="U63" i="16" s="1"/>
  <c r="F25" i="16"/>
  <c r="D4" i="12" s="1"/>
  <c r="P25" i="16"/>
  <c r="N4" i="12" s="1"/>
  <c r="AA25" i="16"/>
  <c r="Y4" i="12" s="1"/>
  <c r="AL25" i="16"/>
  <c r="AJ4" i="12" s="1"/>
  <c r="N30" i="16"/>
  <c r="AC31" i="16"/>
  <c r="AC77" i="16" s="1"/>
  <c r="N34" i="16"/>
  <c r="N57" i="16" s="1"/>
  <c r="AC35" i="16"/>
  <c r="N38" i="16"/>
  <c r="N61" i="16" s="1"/>
  <c r="AC39" i="16"/>
  <c r="N42" i="16"/>
  <c r="N65" i="16" s="1"/>
  <c r="AC43" i="16"/>
  <c r="AC66" i="16" s="1"/>
  <c r="N46" i="16"/>
  <c r="AC47" i="16"/>
  <c r="F29" i="16"/>
  <c r="F75" i="16" s="1"/>
  <c r="N29" i="16"/>
  <c r="N75" i="16" s="1"/>
  <c r="V29" i="16"/>
  <c r="V75" i="16" s="1"/>
  <c r="Z75" i="16"/>
  <c r="AD29" i="16"/>
  <c r="AD75" i="16" s="1"/>
  <c r="AL29" i="16"/>
  <c r="AL75" i="16" s="1"/>
  <c r="E30" i="16"/>
  <c r="E53" i="16" s="1"/>
  <c r="M30" i="16"/>
  <c r="M53" i="16" s="1"/>
  <c r="Q53" i="16"/>
  <c r="U30" i="16"/>
  <c r="Y30" i="16"/>
  <c r="Y53" i="16" s="1"/>
  <c r="AC53" i="16"/>
  <c r="AG30" i="16"/>
  <c r="AG53" i="16" s="1"/>
  <c r="AK30" i="16"/>
  <c r="AK53" i="16" s="1"/>
  <c r="D31" i="16"/>
  <c r="D77" i="16" s="1"/>
  <c r="L31" i="16"/>
  <c r="L77" i="16" s="1"/>
  <c r="P31" i="16"/>
  <c r="P77" i="16" s="1"/>
  <c r="T77" i="16"/>
  <c r="X31" i="16"/>
  <c r="X77" i="16" s="1"/>
  <c r="AF31" i="16"/>
  <c r="AF77" i="16" s="1"/>
  <c r="G55" i="16"/>
  <c r="K32" i="16"/>
  <c r="K55" i="16" s="1"/>
  <c r="O32" i="16"/>
  <c r="W32" i="16"/>
  <c r="W55" i="16" s="1"/>
  <c r="AA32" i="16"/>
  <c r="AE32" i="16"/>
  <c r="AI55" i="16"/>
  <c r="AM32" i="16"/>
  <c r="AM55" i="16" s="1"/>
  <c r="AN78" i="16" s="1"/>
  <c r="F33" i="16"/>
  <c r="F56" i="16" s="1"/>
  <c r="J56" i="16"/>
  <c r="N33" i="16"/>
  <c r="V33" i="16"/>
  <c r="V56" i="16" s="1"/>
  <c r="Z56" i="16"/>
  <c r="AD33" i="16"/>
  <c r="AD56" i="16" s="1"/>
  <c r="AL33" i="16"/>
  <c r="AL56" i="16" s="1"/>
  <c r="E34" i="16"/>
  <c r="M34" i="16"/>
  <c r="M57" i="16" s="1"/>
  <c r="Q57" i="16"/>
  <c r="U34" i="16"/>
  <c r="U57" i="16" s="1"/>
  <c r="Y34" i="16"/>
  <c r="Y57" i="16" s="1"/>
  <c r="AC57" i="16"/>
  <c r="AG34" i="16"/>
  <c r="AG57" i="16" s="1"/>
  <c r="AK34" i="16"/>
  <c r="AK57" i="16" s="1"/>
  <c r="D35" i="16"/>
  <c r="L35" i="16"/>
  <c r="L58" i="16" s="1"/>
  <c r="P35" i="16"/>
  <c r="T58" i="16"/>
  <c r="X35" i="16"/>
  <c r="X58" i="16" s="1"/>
  <c r="AF35" i="16"/>
  <c r="AF58" i="16" s="1"/>
  <c r="K36" i="16"/>
  <c r="O36" i="16"/>
  <c r="O59" i="16" s="1"/>
  <c r="T59" i="16"/>
  <c r="W36" i="16"/>
  <c r="AA36" i="16"/>
  <c r="AB59" i="16" s="1"/>
  <c r="AE36" i="16"/>
  <c r="AM36" i="16"/>
  <c r="AN59" i="16" s="1"/>
  <c r="F37" i="16"/>
  <c r="F83" i="16" s="1"/>
  <c r="J83" i="16"/>
  <c r="N37" i="16"/>
  <c r="N83" i="16" s="1"/>
  <c r="V37" i="16"/>
  <c r="V83" i="16" s="1"/>
  <c r="Z83" i="16"/>
  <c r="AD37" i="16"/>
  <c r="AD83" i="16" s="1"/>
  <c r="AL37" i="16"/>
  <c r="AL83" i="16" s="1"/>
  <c r="E38" i="16"/>
  <c r="M38" i="16"/>
  <c r="M61" i="16" s="1"/>
  <c r="U38" i="16"/>
  <c r="U61" i="16" s="1"/>
  <c r="Y38" i="16"/>
  <c r="AC61" i="16"/>
  <c r="AG38" i="16"/>
  <c r="AG61" i="16" s="1"/>
  <c r="AK38" i="16"/>
  <c r="D39" i="16"/>
  <c r="L39" i="16"/>
  <c r="P39" i="16"/>
  <c r="X39" i="16"/>
  <c r="AF39" i="16"/>
  <c r="G63" i="16"/>
  <c r="K40" i="16"/>
  <c r="K63" i="16" s="1"/>
  <c r="O40" i="16"/>
  <c r="O63" i="16" s="1"/>
  <c r="S63" i="16"/>
  <c r="W40" i="16"/>
  <c r="W63" i="16" s="1"/>
  <c r="AA40" i="16"/>
  <c r="AA63" i="16" s="1"/>
  <c r="AE40" i="16"/>
  <c r="AI63" i="16"/>
  <c r="AM40" i="16"/>
  <c r="AM63" i="16" s="1"/>
  <c r="AN86" i="16" s="1"/>
  <c r="F41" i="16"/>
  <c r="N41" i="16"/>
  <c r="O64" i="16" s="1"/>
  <c r="V41" i="16"/>
  <c r="AD41" i="16"/>
  <c r="AL41" i="16"/>
  <c r="AN64" i="16" s="1"/>
  <c r="E42" i="16"/>
  <c r="E65" i="16" s="1"/>
  <c r="M42" i="16"/>
  <c r="Q65" i="16"/>
  <c r="U42" i="16"/>
  <c r="U65" i="16" s="1"/>
  <c r="Y42" i="16"/>
  <c r="AC65" i="16"/>
  <c r="AG42" i="16"/>
  <c r="AG65" i="16" s="1"/>
  <c r="AK42" i="16"/>
  <c r="D43" i="16"/>
  <c r="L43" i="16"/>
  <c r="P43" i="16"/>
  <c r="P66" i="16" s="1"/>
  <c r="T66" i="16"/>
  <c r="X43" i="16"/>
  <c r="AF43" i="16"/>
  <c r="AF66" i="16" s="1"/>
  <c r="G67" i="16"/>
  <c r="K44" i="16"/>
  <c r="O44" i="16"/>
  <c r="O67" i="16" s="1"/>
  <c r="S67" i="16"/>
  <c r="W44" i="16"/>
  <c r="W67" i="16" s="1"/>
  <c r="AA44" i="16"/>
  <c r="AA67" i="16" s="1"/>
  <c r="AE44" i="16"/>
  <c r="AI67" i="16"/>
  <c r="AM44" i="16"/>
  <c r="AM67" i="16" s="1"/>
  <c r="F45" i="16"/>
  <c r="J68" i="16"/>
  <c r="N45" i="16"/>
  <c r="N68" i="16" s="1"/>
  <c r="N91" i="16" s="1"/>
  <c r="V45" i="16"/>
  <c r="V68" i="16" s="1"/>
  <c r="Z68" i="16"/>
  <c r="AD45" i="16"/>
  <c r="AL45" i="16"/>
  <c r="AL68" i="16" s="1"/>
  <c r="M46" i="16"/>
  <c r="M69" i="16" s="1"/>
  <c r="Q69" i="16"/>
  <c r="U46" i="16"/>
  <c r="U69" i="16" s="1"/>
  <c r="Y46" i="16"/>
  <c r="Y69" i="16" s="1"/>
  <c r="AC69" i="16"/>
  <c r="AG46" i="16"/>
  <c r="AG69" i="16" s="1"/>
  <c r="AK46" i="16"/>
  <c r="AK69" i="16" s="1"/>
  <c r="D47" i="16"/>
  <c r="D70" i="16" s="1"/>
  <c r="L47" i="16"/>
  <c r="P47" i="16"/>
  <c r="Q70" i="16" s="1"/>
  <c r="X47" i="16"/>
  <c r="AF47" i="16"/>
  <c r="G71" i="16"/>
  <c r="K48" i="16"/>
  <c r="K71" i="16" s="1"/>
  <c r="O48" i="16"/>
  <c r="O71" i="16" s="1"/>
  <c r="S71" i="16"/>
  <c r="W48" i="16"/>
  <c r="W71" i="16" s="1"/>
  <c r="AA48" i="16"/>
  <c r="AA71" i="16" s="1"/>
  <c r="AE48" i="16"/>
  <c r="AI71" i="16"/>
  <c r="AM48" i="16"/>
  <c r="AM71" i="16" s="1"/>
  <c r="N25" i="16"/>
  <c r="L4" i="12" s="1"/>
  <c r="AD25" i="16"/>
  <c r="AB4" i="12" s="1"/>
  <c r="AH29" i="16"/>
  <c r="I30" i="16"/>
  <c r="I53" i="16" s="1"/>
  <c r="AB31" i="16"/>
  <c r="AB77" i="16" s="1"/>
  <c r="AH33" i="16"/>
  <c r="I34" i="16"/>
  <c r="AB35" i="16"/>
  <c r="AH37" i="16"/>
  <c r="AH83" i="16" s="1"/>
  <c r="I38" i="16"/>
  <c r="AB39" i="16"/>
  <c r="AB62" i="16" s="1"/>
  <c r="AH41" i="16"/>
  <c r="I42" i="16"/>
  <c r="I65" i="16" s="1"/>
  <c r="AB43" i="16"/>
  <c r="AB66" i="16" s="1"/>
  <c r="AH45" i="16"/>
  <c r="AH68" i="16" s="1"/>
  <c r="I46" i="16"/>
  <c r="AB47" i="16"/>
  <c r="S55" i="16"/>
  <c r="E75" i="16"/>
  <c r="E25" i="16"/>
  <c r="C4" i="12" s="1"/>
  <c r="I29" i="16"/>
  <c r="I75" i="16" s="1"/>
  <c r="I25" i="16"/>
  <c r="G4" i="12" s="1"/>
  <c r="M75" i="16"/>
  <c r="M25" i="16"/>
  <c r="K4" i="12" s="1"/>
  <c r="Q29" i="16"/>
  <c r="Q75" i="16" s="1"/>
  <c r="Q25" i="16"/>
  <c r="O4" i="12" s="1"/>
  <c r="U29" i="16"/>
  <c r="U75" i="16" s="1"/>
  <c r="U25" i="16"/>
  <c r="S4" i="12" s="1"/>
  <c r="Y75" i="16"/>
  <c r="Y25" i="16"/>
  <c r="W4" i="12" s="1"/>
  <c r="AC29" i="16"/>
  <c r="AC25" i="16"/>
  <c r="AA4" i="12" s="1"/>
  <c r="AG29" i="16"/>
  <c r="AG75" i="16" s="1"/>
  <c r="AG25" i="16"/>
  <c r="AE4" i="12" s="1"/>
  <c r="AK29" i="16"/>
  <c r="AK75" i="16" s="1"/>
  <c r="AK25" i="16"/>
  <c r="AI4" i="12" s="1"/>
  <c r="D30" i="16"/>
  <c r="D53" i="16" s="1"/>
  <c r="L30" i="16"/>
  <c r="L53" i="16" s="1"/>
  <c r="P30" i="16"/>
  <c r="P53" i="16" s="1"/>
  <c r="T30" i="16"/>
  <c r="T53" i="16" s="1"/>
  <c r="AB30" i="16"/>
  <c r="AB53" i="16" s="1"/>
  <c r="AF30" i="16"/>
  <c r="AF53" i="16" s="1"/>
  <c r="G77" i="16"/>
  <c r="K31" i="16"/>
  <c r="K77" i="16" s="1"/>
  <c r="O77" i="16"/>
  <c r="S31" i="16"/>
  <c r="S77" i="16" s="1"/>
  <c r="AA31" i="16"/>
  <c r="AA77" i="16" s="1"/>
  <c r="AE31" i="16"/>
  <c r="AE77" i="16" s="1"/>
  <c r="AI77" i="16"/>
  <c r="AM31" i="16"/>
  <c r="AM77" i="16" s="1"/>
  <c r="F32" i="16"/>
  <c r="F55" i="16" s="1"/>
  <c r="J32" i="16"/>
  <c r="J55" i="16" s="1"/>
  <c r="N55" i="16"/>
  <c r="R32" i="16"/>
  <c r="V32" i="16"/>
  <c r="V55" i="16" s="1"/>
  <c r="AD32" i="16"/>
  <c r="AD55" i="16" s="1"/>
  <c r="AH55" i="16"/>
  <c r="AL32" i="16"/>
  <c r="AL55" i="16" s="1"/>
  <c r="E56" i="16"/>
  <c r="I33" i="16"/>
  <c r="M56" i="16"/>
  <c r="Q33" i="16"/>
  <c r="Q56" i="16" s="1"/>
  <c r="U33" i="16"/>
  <c r="Y56" i="16"/>
  <c r="AC33" i="16"/>
  <c r="AG33" i="16"/>
  <c r="AK33" i="16"/>
  <c r="AK56" i="16" s="1"/>
  <c r="D34" i="16"/>
  <c r="D57" i="16" s="1"/>
  <c r="D80" i="16" s="1"/>
  <c r="L34" i="16"/>
  <c r="L57" i="16" s="1"/>
  <c r="P34" i="16"/>
  <c r="P57" i="16" s="1"/>
  <c r="T34" i="16"/>
  <c r="T57" i="16" s="1"/>
  <c r="X57" i="16"/>
  <c r="AB34" i="16"/>
  <c r="AB57" i="16" s="1"/>
  <c r="AF34" i="16"/>
  <c r="AF57" i="16" s="1"/>
  <c r="G58" i="16"/>
  <c r="K35" i="16"/>
  <c r="O58" i="16"/>
  <c r="S35" i="16"/>
  <c r="AA35" i="16"/>
  <c r="AA58" i="16" s="1"/>
  <c r="AE35" i="16"/>
  <c r="AI58" i="16"/>
  <c r="AM35" i="16"/>
  <c r="AM58" i="16" s="1"/>
  <c r="F36" i="16"/>
  <c r="G59" i="16" s="1"/>
  <c r="J36" i="16"/>
  <c r="R36" i="16"/>
  <c r="V36" i="16"/>
  <c r="AD36" i="16"/>
  <c r="AI59" i="16"/>
  <c r="AL36" i="16"/>
  <c r="E83" i="16"/>
  <c r="I37" i="16"/>
  <c r="I83" i="16" s="1"/>
  <c r="M83" i="16"/>
  <c r="Q37" i="16"/>
  <c r="Q83" i="16" s="1"/>
  <c r="U37" i="16"/>
  <c r="U83" i="16" s="1"/>
  <c r="Y83" i="16"/>
  <c r="AC37" i="16"/>
  <c r="AC83" i="16" s="1"/>
  <c r="AG37" i="16"/>
  <c r="AG83" i="16" s="1"/>
  <c r="AK37" i="16"/>
  <c r="AK83" i="16" s="1"/>
  <c r="D38" i="16"/>
  <c r="L38" i="16"/>
  <c r="P38" i="16"/>
  <c r="T38" i="16"/>
  <c r="T61" i="16" s="1"/>
  <c r="X61" i="16"/>
  <c r="AB38" i="16"/>
  <c r="AB61" i="16" s="1"/>
  <c r="AC84" i="16" s="1"/>
  <c r="AF38" i="16"/>
  <c r="AF61" i="16" s="1"/>
  <c r="G62" i="16"/>
  <c r="K39" i="16"/>
  <c r="O62" i="16"/>
  <c r="S39" i="16"/>
  <c r="S62" i="16" s="1"/>
  <c r="AA39" i="16"/>
  <c r="AA62" i="16" s="1"/>
  <c r="AE39" i="16"/>
  <c r="AE62" i="16" s="1"/>
  <c r="AI62" i="16"/>
  <c r="AM39" i="16"/>
  <c r="AM62" i="16" s="1"/>
  <c r="AN85" i="16" s="1"/>
  <c r="F40" i="16"/>
  <c r="F63" i="16" s="1"/>
  <c r="J40" i="16"/>
  <c r="J63" i="16" s="1"/>
  <c r="N63" i="16"/>
  <c r="R40" i="16"/>
  <c r="R63" i="16" s="1"/>
  <c r="V40" i="16"/>
  <c r="AD40" i="16"/>
  <c r="AD63" i="16" s="1"/>
  <c r="AH63" i="16"/>
  <c r="AL40" i="16"/>
  <c r="AL63" i="16" s="1"/>
  <c r="I41" i="16"/>
  <c r="Q41" i="16"/>
  <c r="U41" i="16"/>
  <c r="AA64" i="16"/>
  <c r="AC41" i="16"/>
  <c r="AG41" i="16"/>
  <c r="AK41" i="16"/>
  <c r="AM64" i="16" s="1"/>
  <c r="D42" i="16"/>
  <c r="D65" i="16" s="1"/>
  <c r="L42" i="16"/>
  <c r="L65" i="16" s="1"/>
  <c r="P42" i="16"/>
  <c r="T42" i="16"/>
  <c r="X65" i="16"/>
  <c r="AB42" i="16"/>
  <c r="AF42" i="16"/>
  <c r="AF65" i="16" s="1"/>
  <c r="G66" i="16"/>
  <c r="K43" i="16"/>
  <c r="K66" i="16" s="1"/>
  <c r="O66" i="16"/>
  <c r="S43" i="16"/>
  <c r="S66" i="16" s="1"/>
  <c r="AA43" i="16"/>
  <c r="AA66" i="16" s="1"/>
  <c r="AE43" i="16"/>
  <c r="AE66" i="16" s="1"/>
  <c r="AI66" i="16"/>
  <c r="AM43" i="16"/>
  <c r="F44" i="16"/>
  <c r="J44" i="16"/>
  <c r="N67" i="16"/>
  <c r="R44" i="16"/>
  <c r="V44" i="16"/>
  <c r="AD44" i="16"/>
  <c r="AH67" i="16"/>
  <c r="AL44" i="16"/>
  <c r="AL67" i="16" s="1"/>
  <c r="E68" i="16"/>
  <c r="I45" i="16"/>
  <c r="I68" i="16" s="1"/>
  <c r="J91" i="16" s="1"/>
  <c r="Q45" i="16"/>
  <c r="Q68" i="16" s="1"/>
  <c r="U45" i="16"/>
  <c r="Y68" i="16"/>
  <c r="AC45" i="16"/>
  <c r="AC68" i="16" s="1"/>
  <c r="AG45" i="16"/>
  <c r="AK45" i="16"/>
  <c r="D46" i="16"/>
  <c r="L46" i="16"/>
  <c r="P46" i="16"/>
  <c r="P69" i="16" s="1"/>
  <c r="T46" i="16"/>
  <c r="T69" i="16" s="1"/>
  <c r="X69" i="16"/>
  <c r="AB46" i="16"/>
  <c r="AB69" i="16" s="1"/>
  <c r="AF46" i="16"/>
  <c r="AF69" i="16" s="1"/>
  <c r="K47" i="16"/>
  <c r="S47" i="16"/>
  <c r="T70" i="16" s="1"/>
  <c r="AA47" i="16"/>
  <c r="AE47" i="16"/>
  <c r="AM47" i="16"/>
  <c r="AN70" i="16" s="1"/>
  <c r="F48" i="16"/>
  <c r="J48" i="16"/>
  <c r="J71" i="16" s="1"/>
  <c r="N71" i="16"/>
  <c r="R48" i="16"/>
  <c r="R71" i="16" s="1"/>
  <c r="V48" i="16"/>
  <c r="V71" i="16" s="1"/>
  <c r="AD48" i="16"/>
  <c r="AH71" i="16"/>
  <c r="AL48" i="16"/>
  <c r="AL71" i="16" s="1"/>
  <c r="R25" i="16"/>
  <c r="P4" i="12" s="1"/>
  <c r="AH25" i="16"/>
  <c r="AF4" i="12" s="1"/>
  <c r="R29" i="16"/>
  <c r="R75" i="16" s="1"/>
  <c r="H30" i="16"/>
  <c r="H53" i="16" s="1"/>
  <c r="AJ30" i="16"/>
  <c r="H31" i="16"/>
  <c r="H77" i="16" s="1"/>
  <c r="W31" i="16"/>
  <c r="W77" i="16" s="1"/>
  <c r="AJ31" i="16"/>
  <c r="AJ77" i="16" s="1"/>
  <c r="Z32" i="16"/>
  <c r="R33" i="16"/>
  <c r="R56" i="16" s="1"/>
  <c r="H34" i="16"/>
  <c r="H57" i="16" s="1"/>
  <c r="AJ34" i="16"/>
  <c r="H35" i="16"/>
  <c r="H58" i="16" s="1"/>
  <c r="W35" i="16"/>
  <c r="AJ35" i="16"/>
  <c r="Z36" i="16"/>
  <c r="R37" i="16"/>
  <c r="R83" i="16" s="1"/>
  <c r="H38" i="16"/>
  <c r="H61" i="16" s="1"/>
  <c r="AJ38" i="16"/>
  <c r="H39" i="16"/>
  <c r="H62" i="16" s="1"/>
  <c r="H85" i="16" s="1"/>
  <c r="W39" i="16"/>
  <c r="W62" i="16" s="1"/>
  <c r="AJ39" i="16"/>
  <c r="AJ62" i="16" s="1"/>
  <c r="Z40" i="16"/>
  <c r="R41" i="16"/>
  <c r="H42" i="16"/>
  <c r="H65" i="16" s="1"/>
  <c r="AJ42" i="16"/>
  <c r="AJ65" i="16" s="1"/>
  <c r="H43" i="16"/>
  <c r="W43" i="16"/>
  <c r="W66" i="16" s="1"/>
  <c r="AJ43" i="16"/>
  <c r="Z44" i="16"/>
  <c r="R45" i="16"/>
  <c r="H46" i="16"/>
  <c r="H69" i="16" s="1"/>
  <c r="AJ46" i="16"/>
  <c r="AJ69" i="16" s="1"/>
  <c r="H47" i="16"/>
  <c r="H70" i="16" s="1"/>
  <c r="W47" i="16"/>
  <c r="AJ47" i="16"/>
  <c r="Z48" i="16"/>
  <c r="Z71" i="16" s="1"/>
  <c r="T62" i="16"/>
  <c r="E69" i="16"/>
  <c r="Y40" i="16"/>
  <c r="Y63" i="16" s="1"/>
  <c r="AC40" i="16"/>
  <c r="AC63" i="16" s="1"/>
  <c r="AG40" i="16"/>
  <c r="AK40" i="16"/>
  <c r="AK63" i="16" s="1"/>
  <c r="D41" i="16"/>
  <c r="H41" i="16"/>
  <c r="J64" i="16" s="1"/>
  <c r="L41" i="16"/>
  <c r="P41" i="16"/>
  <c r="T41" i="16"/>
  <c r="X41" i="16"/>
  <c r="AB41" i="16"/>
  <c r="AF41" i="16"/>
  <c r="AJ41" i="16"/>
  <c r="G42" i="16"/>
  <c r="K42" i="16"/>
  <c r="K65" i="16" s="1"/>
  <c r="O42" i="16"/>
  <c r="O65" i="16" s="1"/>
  <c r="S42" i="16"/>
  <c r="S65" i="16" s="1"/>
  <c r="W42" i="16"/>
  <c r="W65" i="16" s="1"/>
  <c r="AA42" i="16"/>
  <c r="AA65" i="16" s="1"/>
  <c r="AE42" i="16"/>
  <c r="AI42" i="16"/>
  <c r="AM42" i="16"/>
  <c r="AM65" i="16" s="1"/>
  <c r="F43" i="16"/>
  <c r="F66" i="16" s="1"/>
  <c r="J43" i="16"/>
  <c r="J66" i="16" s="1"/>
  <c r="N43" i="16"/>
  <c r="R43" i="16"/>
  <c r="R66" i="16" s="1"/>
  <c r="V66" i="16"/>
  <c r="V43" i="16"/>
  <c r="Z43" i="16"/>
  <c r="Z66" i="16" s="1"/>
  <c r="AD43" i="16"/>
  <c r="AD66" i="16" s="1"/>
  <c r="AH43" i="16"/>
  <c r="AH66" i="16" s="1"/>
  <c r="AI89" i="16" s="1"/>
  <c r="AL43" i="16"/>
  <c r="E44" i="16"/>
  <c r="I44" i="16"/>
  <c r="I67" i="16" s="1"/>
  <c r="M44" i="16"/>
  <c r="M67" i="16" s="1"/>
  <c r="Q44" i="16"/>
  <c r="Q67" i="16" s="1"/>
  <c r="U44" i="16"/>
  <c r="Y44" i="16"/>
  <c r="Y67" i="16" s="1"/>
  <c r="AC44" i="16"/>
  <c r="AC67" i="16" s="1"/>
  <c r="AG44" i="16"/>
  <c r="AG67" i="16" s="1"/>
  <c r="AK44" i="16"/>
  <c r="AK67" i="16" s="1"/>
  <c r="D45" i="16"/>
  <c r="H45" i="16"/>
  <c r="L45" i="16"/>
  <c r="L68" i="16" s="1"/>
  <c r="M91" i="16" s="1"/>
  <c r="P45" i="16"/>
  <c r="T45" i="16"/>
  <c r="X45" i="16"/>
  <c r="X68" i="16" s="1"/>
  <c r="AB45" i="16"/>
  <c r="AB68" i="16" s="1"/>
  <c r="AF45" i="16"/>
  <c r="AJ45" i="16"/>
  <c r="AJ68" i="16" s="1"/>
  <c r="G46" i="16"/>
  <c r="G69" i="16" s="1"/>
  <c r="K46" i="16"/>
  <c r="K69" i="16" s="1"/>
  <c r="O46" i="16"/>
  <c r="S46" i="16"/>
  <c r="S69" i="16" s="1"/>
  <c r="W46" i="16"/>
  <c r="AA46" i="16"/>
  <c r="AA69" i="16" s="1"/>
  <c r="AE46" i="16"/>
  <c r="AE69" i="16" s="1"/>
  <c r="AI46" i="16"/>
  <c r="AM46" i="16"/>
  <c r="F47" i="16"/>
  <c r="G70" i="16" s="1"/>
  <c r="J47" i="16"/>
  <c r="N47" i="16"/>
  <c r="R47" i="16"/>
  <c r="V47" i="16"/>
  <c r="Z47" i="16"/>
  <c r="AD47" i="16"/>
  <c r="AH47" i="16"/>
  <c r="AH70" i="16" s="1"/>
  <c r="AL47" i="16"/>
  <c r="E48" i="16"/>
  <c r="E71" i="16" s="1"/>
  <c r="I48" i="16"/>
  <c r="M71" i="16"/>
  <c r="M48" i="16"/>
  <c r="Q48" i="16"/>
  <c r="Q71" i="16" s="1"/>
  <c r="U48" i="16"/>
  <c r="Y48" i="16"/>
  <c r="Y71" i="16" s="1"/>
  <c r="AC48" i="16"/>
  <c r="AC71" i="16" s="1"/>
  <c r="AG48" i="16"/>
  <c r="AG71" i="16" s="1"/>
  <c r="AK48" i="16"/>
  <c r="W69" i="16"/>
  <c r="AI90" i="16" l="1"/>
  <c r="S70" i="16"/>
  <c r="Y91" i="16"/>
  <c r="AB80" i="16"/>
  <c r="AW79" i="16"/>
  <c r="AY59" i="16"/>
  <c r="BI82" i="16"/>
  <c r="AY84" i="16"/>
  <c r="BB79" i="16"/>
  <c r="P80" i="16"/>
  <c r="Z79" i="16"/>
  <c r="U86" i="16"/>
  <c r="AP81" i="16"/>
  <c r="AV82" i="16"/>
  <c r="BB89" i="16"/>
  <c r="U78" i="16"/>
  <c r="AL70" i="16"/>
  <c r="AQ87" i="16"/>
  <c r="AW82" i="16"/>
  <c r="BJ94" i="16"/>
  <c r="BC93" i="16"/>
  <c r="AD89" i="16"/>
  <c r="X88" i="16"/>
  <c r="AU80" i="16"/>
  <c r="AP56" i="16"/>
  <c r="AQ79" i="16" s="1"/>
  <c r="AL64" i="16"/>
  <c r="AM87" i="16" s="1"/>
  <c r="AI64" i="16"/>
  <c r="AI87" i="16" s="1"/>
  <c r="AE85" i="16"/>
  <c r="F59" i="16"/>
  <c r="AN79" i="16"/>
  <c r="BE82" i="16"/>
  <c r="AQ93" i="16"/>
  <c r="BD82" i="16"/>
  <c r="AM70" i="16"/>
  <c r="AF70" i="16"/>
  <c r="O94" i="16"/>
  <c r="Y70" i="16"/>
  <c r="Y92" i="16"/>
  <c r="AI86" i="16"/>
  <c r="X59" i="16"/>
  <c r="Q59" i="16"/>
  <c r="AP78" i="16"/>
  <c r="BK84" i="16"/>
  <c r="BI86" i="16"/>
  <c r="BG93" i="16"/>
  <c r="BK49" i="16"/>
  <c r="BJ6" i="15" s="1"/>
  <c r="AT79" i="16"/>
  <c r="AQ89" i="16"/>
  <c r="BJ89" i="16"/>
  <c r="AT92" i="16"/>
  <c r="AY88" i="16"/>
  <c r="D93" i="16"/>
  <c r="L88" i="16"/>
  <c r="AQ49" i="16"/>
  <c r="AP6" i="15" s="1"/>
  <c r="BG85" i="16"/>
  <c r="AW87" i="16"/>
  <c r="BC92" i="16"/>
  <c r="AX87" i="16"/>
  <c r="BG92" i="16"/>
  <c r="BA90" i="16"/>
  <c r="BC79" i="16"/>
  <c r="AA70" i="16"/>
  <c r="AH64" i="16"/>
  <c r="Q64" i="16"/>
  <c r="L70" i="16"/>
  <c r="AC70" i="16"/>
  <c r="H94" i="16"/>
  <c r="H78" i="16"/>
  <c r="AY49" i="16"/>
  <c r="AX6" i="15" s="1"/>
  <c r="AX79" i="16"/>
  <c r="AT49" i="16"/>
  <c r="AS6" i="15" s="1"/>
  <c r="AQ80" i="16"/>
  <c r="AP85" i="16"/>
  <c r="BE87" i="16"/>
  <c r="AP76" i="16"/>
  <c r="BB76" i="16"/>
  <c r="BF88" i="16"/>
  <c r="AX89" i="16"/>
  <c r="AY79" i="16"/>
  <c r="AD70" i="16"/>
  <c r="BB87" i="16"/>
  <c r="BG49" i="16"/>
  <c r="BF6" i="15" s="1"/>
  <c r="BF86" i="16"/>
  <c r="BJ90" i="16"/>
  <c r="AX93" i="16"/>
  <c r="AH94" i="16"/>
  <c r="V64" i="16"/>
  <c r="AA85" i="16"/>
  <c r="G82" i="16"/>
  <c r="AA81" i="16"/>
  <c r="Z91" i="16"/>
  <c r="AN87" i="16"/>
  <c r="G64" i="16"/>
  <c r="AG84" i="16"/>
  <c r="Y80" i="16"/>
  <c r="AC59" i="16"/>
  <c r="AC82" i="16" s="1"/>
  <c r="R76" i="16"/>
  <c r="BA72" i="16"/>
  <c r="BA6" i="14" s="1"/>
  <c r="BF81" i="16"/>
  <c r="BG90" i="16"/>
  <c r="BC49" i="16"/>
  <c r="BB6" i="15" s="1"/>
  <c r="AZ92" i="16"/>
  <c r="BB91" i="16"/>
  <c r="G85" i="16"/>
  <c r="N84" i="16"/>
  <c r="AB92" i="16"/>
  <c r="S85" i="16"/>
  <c r="P90" i="16"/>
  <c r="AZ90" i="16"/>
  <c r="N94" i="16"/>
  <c r="M94" i="16"/>
  <c r="G89" i="16"/>
  <c r="AJ78" i="16"/>
  <c r="BI79" i="16"/>
  <c r="AU81" i="16"/>
  <c r="BC89" i="16"/>
  <c r="BB49" i="16"/>
  <c r="BA6" i="15" s="1"/>
  <c r="AZ79" i="16"/>
  <c r="BG80" i="16"/>
  <c r="AU82" i="16"/>
  <c r="BC82" i="16"/>
  <c r="AU84" i="16"/>
  <c r="BG84" i="16"/>
  <c r="AP87" i="16"/>
  <c r="BA87" i="16"/>
  <c r="BD87" i="16"/>
  <c r="AQ90" i="16"/>
  <c r="BF79" i="16"/>
  <c r="AP90" i="16"/>
  <c r="BH92" i="16"/>
  <c r="AP88" i="16"/>
  <c r="BF89" i="16"/>
  <c r="AY91" i="16"/>
  <c r="AP92" i="16"/>
  <c r="BC94" i="16"/>
  <c r="AO93" i="16"/>
  <c r="AQ68" i="16"/>
  <c r="AR91" i="16" s="1"/>
  <c r="AG90" i="16"/>
  <c r="AJ82" i="16"/>
  <c r="U81" i="16"/>
  <c r="BK72" i="16"/>
  <c r="BK6" i="14" s="1"/>
  <c r="BG91" i="16"/>
  <c r="V70" i="16"/>
  <c r="V93" i="16" s="1"/>
  <c r="AE92" i="16"/>
  <c r="H92" i="16"/>
  <c r="N90" i="16"/>
  <c r="AD59" i="16"/>
  <c r="G81" i="16"/>
  <c r="T89" i="16"/>
  <c r="R92" i="16"/>
  <c r="H86" i="16"/>
  <c r="L59" i="16"/>
  <c r="AU76" i="16"/>
  <c r="BF78" i="16"/>
  <c r="AP91" i="16"/>
  <c r="AT88" i="16"/>
  <c r="AQ94" i="16"/>
  <c r="BK88" i="16"/>
  <c r="AM88" i="16"/>
  <c r="F78" i="16"/>
  <c r="W94" i="16"/>
  <c r="P89" i="16"/>
  <c r="F86" i="16"/>
  <c r="T94" i="16"/>
  <c r="D66" i="16"/>
  <c r="E89" i="16" s="1"/>
  <c r="AH85" i="16"/>
  <c r="G61" i="16"/>
  <c r="G84" i="16" s="1"/>
  <c r="G80" i="16"/>
  <c r="AB79" i="16"/>
  <c r="AD88" i="16"/>
  <c r="AJ71" i="16"/>
  <c r="AJ94" i="16" s="1"/>
  <c r="T86" i="16"/>
  <c r="Q90" i="16"/>
  <c r="AJ85" i="16"/>
  <c r="AI94" i="16"/>
  <c r="S86" i="16"/>
  <c r="AF84" i="16"/>
  <c r="AH78" i="16"/>
  <c r="AA94" i="16"/>
  <c r="AM91" i="16"/>
  <c r="AI78" i="16"/>
  <c r="G78" i="16"/>
  <c r="F92" i="16"/>
  <c r="Z81" i="16"/>
  <c r="AV76" i="16"/>
  <c r="AP79" i="16"/>
  <c r="AY87" i="16"/>
  <c r="BD79" i="16"/>
  <c r="BK80" i="16"/>
  <c r="AX81" i="16"/>
  <c r="BA82" i="16"/>
  <c r="BB85" i="16"/>
  <c r="BJ87" i="16"/>
  <c r="AY90" i="16"/>
  <c r="BF91" i="16"/>
  <c r="AY85" i="16"/>
  <c r="AX90" i="16"/>
  <c r="BK76" i="16"/>
  <c r="AT89" i="16"/>
  <c r="AY93" i="16"/>
  <c r="BF93" i="16"/>
  <c r="AM94" i="16"/>
  <c r="AN94" i="16"/>
  <c r="O16" i="11"/>
  <c r="O3" i="12"/>
  <c r="AF92" i="16"/>
  <c r="AM81" i="16"/>
  <c r="AN81" i="16"/>
  <c r="AL3" i="12"/>
  <c r="AL16" i="11"/>
  <c r="J16" i="11"/>
  <c r="J3" i="12"/>
  <c r="K16" i="11"/>
  <c r="K3" i="12"/>
  <c r="AL79" i="16"/>
  <c r="F16" i="11"/>
  <c r="F3" i="12"/>
  <c r="K94" i="16"/>
  <c r="U93" i="16"/>
  <c r="AM90" i="16"/>
  <c r="AN90" i="16"/>
  <c r="AB86" i="16"/>
  <c r="P86" i="16"/>
  <c r="AC80" i="16"/>
  <c r="W78" i="16"/>
  <c r="K78" i="16"/>
  <c r="I86" i="16"/>
  <c r="AL78" i="16"/>
  <c r="AE3" i="12"/>
  <c r="AE16" i="11"/>
  <c r="AK16" i="11"/>
  <c r="AK3" i="12"/>
  <c r="X94" i="16"/>
  <c r="L94" i="16"/>
  <c r="V16" i="11"/>
  <c r="V3" i="12"/>
  <c r="H16" i="11"/>
  <c r="H3" i="12"/>
  <c r="AO82" i="16"/>
  <c r="AX92" i="16"/>
  <c r="AY92" i="16"/>
  <c r="BJ76" i="16"/>
  <c r="S92" i="16"/>
  <c r="W70" i="16"/>
  <c r="U67" i="16"/>
  <c r="U90" i="16" s="1"/>
  <c r="P70" i="16"/>
  <c r="Q93" i="16" s="1"/>
  <c r="X92" i="16"/>
  <c r="D69" i="16"/>
  <c r="E92" i="16" s="1"/>
  <c r="AH90" i="16"/>
  <c r="V67" i="16"/>
  <c r="W90" i="16" s="1"/>
  <c r="AE64" i="16"/>
  <c r="AI85" i="16"/>
  <c r="X84" i="16"/>
  <c r="P61" i="16"/>
  <c r="Q84" i="16" s="1"/>
  <c r="I76" i="16"/>
  <c r="W64" i="16"/>
  <c r="W87" i="16" s="1"/>
  <c r="Q80" i="16"/>
  <c r="AC76" i="16"/>
  <c r="U53" i="16"/>
  <c r="U76" i="16" s="1"/>
  <c r="AM61" i="16"/>
  <c r="AM84" i="16" s="1"/>
  <c r="AE84" i="16"/>
  <c r="AG59" i="16"/>
  <c r="J81" i="16"/>
  <c r="K68" i="16"/>
  <c r="L91" i="16" s="1"/>
  <c r="AH89" i="16"/>
  <c r="Q66" i="16"/>
  <c r="Q89" i="16" s="1"/>
  <c r="AJ64" i="16"/>
  <c r="AJ87" i="16" s="1"/>
  <c r="K79" i="16"/>
  <c r="J49" i="16"/>
  <c r="I6" i="15" s="1"/>
  <c r="U16" i="11"/>
  <c r="U3" i="12"/>
  <c r="AZ80" i="16"/>
  <c r="AT90" i="16"/>
  <c r="AX85" i="16"/>
  <c r="AO87" i="16"/>
  <c r="BH84" i="16"/>
  <c r="BJ91" i="16"/>
  <c r="F64" i="16"/>
  <c r="AC64" i="16"/>
  <c r="M64" i="16"/>
  <c r="E64" i="16"/>
  <c r="AD86" i="16"/>
  <c r="P64" i="16"/>
  <c r="P87" i="16" s="1"/>
  <c r="AB70" i="16"/>
  <c r="J67" i="16"/>
  <c r="J90" i="16" s="1"/>
  <c r="D61" i="16"/>
  <c r="D84" i="16" s="1"/>
  <c r="AG80" i="16"/>
  <c r="U80" i="16"/>
  <c r="R55" i="16"/>
  <c r="S78" i="16" s="1"/>
  <c r="T78" i="16"/>
  <c r="AC92" i="16"/>
  <c r="AG88" i="16"/>
  <c r="G86" i="16"/>
  <c r="O55" i="16"/>
  <c r="O78" i="16" s="1"/>
  <c r="Y49" i="16"/>
  <c r="X6" i="15" s="1"/>
  <c r="E49" i="16"/>
  <c r="D6" i="15" s="1"/>
  <c r="AH59" i="16"/>
  <c r="AI82" i="16" s="1"/>
  <c r="V59" i="16"/>
  <c r="V82" i="16" s="1"/>
  <c r="Y79" i="16"/>
  <c r="AM49" i="16"/>
  <c r="AL6" i="15" s="1"/>
  <c r="M70" i="16"/>
  <c r="M93" i="16" s="1"/>
  <c r="T90" i="16"/>
  <c r="AK59" i="16"/>
  <c r="AK82" i="16" s="1"/>
  <c r="Y59" i="16"/>
  <c r="M59" i="16"/>
  <c r="AD80" i="16"/>
  <c r="AU93" i="16"/>
  <c r="AX78" i="16"/>
  <c r="AO79" i="16"/>
  <c r="BC81" i="16"/>
  <c r="BJ86" i="16"/>
  <c r="AU89" i="16"/>
  <c r="BF94" i="16"/>
  <c r="AT82" i="16"/>
  <c r="BC84" i="16"/>
  <c r="BJ85" i="16"/>
  <c r="AV80" i="16"/>
  <c r="AR84" i="16"/>
  <c r="BH88" i="16"/>
  <c r="AW91" i="16"/>
  <c r="BG76" i="16"/>
  <c r="BB88" i="16"/>
  <c r="AP89" i="16"/>
  <c r="AT91" i="16"/>
  <c r="D64" i="16"/>
  <c r="D87" i="16" s="1"/>
  <c r="G92" i="16"/>
  <c r="AK70" i="16"/>
  <c r="T64" i="16"/>
  <c r="AA59" i="16"/>
  <c r="AB82" i="16" s="1"/>
  <c r="AJ70" i="16"/>
  <c r="T92" i="16"/>
  <c r="AL90" i="16"/>
  <c r="Z67" i="16"/>
  <c r="AA90" i="16" s="1"/>
  <c r="S89" i="16"/>
  <c r="AM59" i="16"/>
  <c r="AN82" i="16" s="1"/>
  <c r="R59" i="16"/>
  <c r="P76" i="16"/>
  <c r="AB89" i="16"/>
  <c r="E70" i="16"/>
  <c r="E93" i="16" s="1"/>
  <c r="AK92" i="16"/>
  <c r="Q92" i="16"/>
  <c r="AB58" i="16"/>
  <c r="AB81" i="16" s="1"/>
  <c r="P58" i="16"/>
  <c r="P81" i="16" s="1"/>
  <c r="M80" i="16"/>
  <c r="Q76" i="16"/>
  <c r="AA80" i="16"/>
  <c r="N86" i="16"/>
  <c r="R85" i="16"/>
  <c r="F85" i="16"/>
  <c r="AA84" i="16"/>
  <c r="O61" i="16"/>
  <c r="O84" i="16" s="1"/>
  <c r="U82" i="16"/>
  <c r="AM80" i="16"/>
  <c r="AK79" i="16"/>
  <c r="D71" i="16"/>
  <c r="D94" i="16" s="1"/>
  <c r="AJ91" i="16"/>
  <c r="O91" i="16"/>
  <c r="AJ86" i="16"/>
  <c r="L86" i="16"/>
  <c r="AG81" i="16"/>
  <c r="AM79" i="16"/>
  <c r="BH76" i="16"/>
  <c r="BJ79" i="16"/>
  <c r="AX86" i="16"/>
  <c r="AN88" i="16"/>
  <c r="BD3" i="12"/>
  <c r="AU16" i="11"/>
  <c r="AU72" i="16"/>
  <c r="AU6" i="14" s="1"/>
  <c r="AP82" i="16"/>
  <c r="BF87" i="16"/>
  <c r="BH87" i="16"/>
  <c r="BE79" i="16"/>
  <c r="BF92" i="16"/>
  <c r="BD16" i="11"/>
  <c r="AZ72" i="16"/>
  <c r="AZ6" i="14" s="1"/>
  <c r="BA76" i="16"/>
  <c r="AV93" i="16"/>
  <c r="AW93" i="16"/>
  <c r="AR72" i="16"/>
  <c r="AR6" i="14" s="1"/>
  <c r="BJ82" i="16"/>
  <c r="AT72" i="16"/>
  <c r="AT6" i="14" s="1"/>
  <c r="AY72" i="16"/>
  <c r="AY6" i="14" s="1"/>
  <c r="AV72" i="16"/>
  <c r="AV6" i="14" s="1"/>
  <c r="AW76" i="16"/>
  <c r="AY82" i="16"/>
  <c r="AZ82" i="16"/>
  <c r="AR87" i="16"/>
  <c r="BB78" i="16"/>
  <c r="AQ81" i="16"/>
  <c r="BK87" i="16"/>
  <c r="BA93" i="16"/>
  <c r="AZ93" i="16"/>
  <c r="AS76" i="16"/>
  <c r="BG72" i="16"/>
  <c r="BG6" i="14" s="1"/>
  <c r="AZ76" i="16"/>
  <c r="AR80" i="16"/>
  <c r="BH80" i="16"/>
  <c r="BB82" i="16"/>
  <c r="AS87" i="16"/>
  <c r="BD93" i="16"/>
  <c r="BE93" i="16"/>
  <c r="BJ16" i="11"/>
  <c r="AO72" i="16"/>
  <c r="AO6" i="14" s="1"/>
  <c r="AW72" i="16"/>
  <c r="AW6" i="14" s="1"/>
  <c r="BE72" i="16"/>
  <c r="BE6" i="14" s="1"/>
  <c r="AS82" i="16"/>
  <c r="BK82" i="16"/>
  <c r="AS72" i="16"/>
  <c r="AS6" i="14" s="1"/>
  <c r="AR76" i="16"/>
  <c r="BE76" i="16"/>
  <c r="BD72" i="16"/>
  <c r="BD6" i="14" s="1"/>
  <c r="BB72" i="16"/>
  <c r="BB6" i="14" s="1"/>
  <c r="BC78" i="16"/>
  <c r="AR88" i="16"/>
  <c r="AY89" i="16"/>
  <c r="BF90" i="16"/>
  <c r="BI72" i="16"/>
  <c r="BI6" i="14" s="1"/>
  <c r="AZ16" i="11"/>
  <c r="AZ3" i="12"/>
  <c r="AQ82" i="16"/>
  <c r="BI87" i="16"/>
  <c r="BC72" i="16"/>
  <c r="BC6" i="14" s="1"/>
  <c r="AV84" i="16"/>
  <c r="AS79" i="16"/>
  <c r="BG81" i="16"/>
  <c r="BK85" i="16"/>
  <c r="BB86" i="16"/>
  <c r="BJ72" i="16"/>
  <c r="BJ6" i="14" s="1"/>
  <c r="AO76" i="16"/>
  <c r="AN72" i="16"/>
  <c r="AN6" i="14" s="1"/>
  <c r="BH72" i="16"/>
  <c r="BH6" i="14" s="1"/>
  <c r="AQ78" i="16"/>
  <c r="BF72" i="16"/>
  <c r="BF6" i="14" s="1"/>
  <c r="BG78" i="16"/>
  <c r="AN84" i="16"/>
  <c r="BD84" i="16"/>
  <c r="AU85" i="16"/>
  <c r="AP86" i="16"/>
  <c r="AV87" i="16"/>
  <c r="AU87" i="16"/>
  <c r="BA78" i="16"/>
  <c r="AZ87" i="16"/>
  <c r="BC87" i="16"/>
  <c r="AT78" i="16"/>
  <c r="BJ78" i="16"/>
  <c r="BA79" i="16"/>
  <c r="AN80" i="16"/>
  <c r="BD80" i="16"/>
  <c r="AY81" i="16"/>
  <c r="BG82" i="16"/>
  <c r="AZ84" i="16"/>
  <c r="AQ85" i="16"/>
  <c r="BC85" i="16"/>
  <c r="AT86" i="16"/>
  <c r="AZ88" i="16"/>
  <c r="BG89" i="16"/>
  <c r="AO91" i="16"/>
  <c r="AR92" i="16"/>
  <c r="AR93" i="16"/>
  <c r="AS93" i="16"/>
  <c r="BI93" i="16"/>
  <c r="BH93" i="16"/>
  <c r="AX72" i="16"/>
  <c r="AX6" i="14" s="1"/>
  <c r="BG87" i="16"/>
  <c r="F15" i="11"/>
  <c r="O80" i="16"/>
  <c r="I85" i="16"/>
  <c r="R81" i="16"/>
  <c r="AL86" i="16"/>
  <c r="AK86" i="16"/>
  <c r="L80" i="16"/>
  <c r="X76" i="16"/>
  <c r="O88" i="16"/>
  <c r="R79" i="16"/>
  <c r="AA89" i="16"/>
  <c r="I88" i="16"/>
  <c r="AC91" i="16"/>
  <c r="AG76" i="16"/>
  <c r="AC89" i="16"/>
  <c r="S79" i="16"/>
  <c r="Z94" i="16"/>
  <c r="Y94" i="16"/>
  <c r="O85" i="16"/>
  <c r="K92" i="16"/>
  <c r="K86" i="16"/>
  <c r="M79" i="16"/>
  <c r="L79" i="16"/>
  <c r="AG78" i="16"/>
  <c r="AE76" i="16"/>
  <c r="I81" i="16"/>
  <c r="AH49" i="16"/>
  <c r="AG6" i="15" s="1"/>
  <c r="U92" i="16"/>
  <c r="O90" i="16"/>
  <c r="T85" i="16"/>
  <c r="F79" i="16"/>
  <c r="AB49" i="16"/>
  <c r="AA6" i="15" s="1"/>
  <c r="Z70" i="16"/>
  <c r="J70" i="16"/>
  <c r="AB90" i="16"/>
  <c r="AG64" i="16"/>
  <c r="AL80" i="16"/>
  <c r="Z80" i="16"/>
  <c r="N80" i="16"/>
  <c r="W49" i="16"/>
  <c r="V6" i="15" s="1"/>
  <c r="Z49" i="16"/>
  <c r="Y6" i="15" s="1"/>
  <c r="K70" i="16"/>
  <c r="K93" i="16" s="1"/>
  <c r="AI69" i="16"/>
  <c r="AJ92" i="16" s="1"/>
  <c r="AB91" i="16"/>
  <c r="P68" i="16"/>
  <c r="P91" i="16" s="1"/>
  <c r="D68" i="16"/>
  <c r="E91" i="16" s="1"/>
  <c r="AE65" i="16"/>
  <c r="AF88" i="16" s="1"/>
  <c r="F71" i="16"/>
  <c r="G94" i="16" s="1"/>
  <c r="X70" i="16"/>
  <c r="AG68" i="16"/>
  <c r="AH91" i="16" s="1"/>
  <c r="U68" i="16"/>
  <c r="V91" i="16" s="1"/>
  <c r="K89" i="16"/>
  <c r="AB65" i="16"/>
  <c r="AC88" i="16" s="1"/>
  <c r="P65" i="16"/>
  <c r="Q88" i="16" s="1"/>
  <c r="D88" i="16"/>
  <c r="V63" i="16"/>
  <c r="W86" i="16" s="1"/>
  <c r="R86" i="16"/>
  <c r="AJ61" i="16"/>
  <c r="S59" i="16"/>
  <c r="AE58" i="16"/>
  <c r="AF81" i="16" s="1"/>
  <c r="S58" i="16"/>
  <c r="T81" i="16" s="1"/>
  <c r="AC56" i="16"/>
  <c r="V78" i="16"/>
  <c r="AC49" i="16"/>
  <c r="AB6" i="15" s="1"/>
  <c r="AE71" i="16"/>
  <c r="R68" i="16"/>
  <c r="R91" i="16" s="1"/>
  <c r="F68" i="16"/>
  <c r="F91" i="16" s="1"/>
  <c r="AE67" i="16"/>
  <c r="AF90" i="16" s="1"/>
  <c r="Y65" i="16"/>
  <c r="Z88" i="16" s="1"/>
  <c r="M65" i="16"/>
  <c r="M88" i="16" s="1"/>
  <c r="X64" i="16"/>
  <c r="O86" i="16"/>
  <c r="L62" i="16"/>
  <c r="AK61" i="16"/>
  <c r="AL84" i="16" s="1"/>
  <c r="Y61" i="16"/>
  <c r="Z84" i="16" s="1"/>
  <c r="E61" i="16"/>
  <c r="F84" i="16" s="1"/>
  <c r="D58" i="16"/>
  <c r="E81" i="16" s="1"/>
  <c r="E57" i="16"/>
  <c r="F80" i="16" s="1"/>
  <c r="AA55" i="16"/>
  <c r="M76" i="16"/>
  <c r="M86" i="16"/>
  <c r="AL62" i="16"/>
  <c r="AM85" i="16" s="1"/>
  <c r="V62" i="16"/>
  <c r="W85" i="16" s="1"/>
  <c r="Z59" i="16"/>
  <c r="J59" i="16"/>
  <c r="J82" i="16" s="1"/>
  <c r="AH58" i="16"/>
  <c r="AI81" i="16" s="1"/>
  <c r="F81" i="16"/>
  <c r="T56" i="16"/>
  <c r="P79" i="16"/>
  <c r="D56" i="16"/>
  <c r="E79" i="16" s="1"/>
  <c r="I55" i="16"/>
  <c r="J78" i="16" s="1"/>
  <c r="AM53" i="16"/>
  <c r="AN76" i="16" s="1"/>
  <c r="S76" i="16"/>
  <c r="G53" i="16"/>
  <c r="H76" i="16" s="1"/>
  <c r="H49" i="16"/>
  <c r="G6" i="15" s="1"/>
  <c r="M49" i="16"/>
  <c r="L6" i="15" s="1"/>
  <c r="AB71" i="16"/>
  <c r="AB94" i="16" s="1"/>
  <c r="AH69" i="16"/>
  <c r="AH92" i="16" s="1"/>
  <c r="V69" i="16"/>
  <c r="V92" i="16" s="1"/>
  <c r="AI91" i="16"/>
  <c r="AG89" i="16"/>
  <c r="U66" i="16"/>
  <c r="U89" i="16" s="1"/>
  <c r="AK64" i="16"/>
  <c r="AK62" i="16"/>
  <c r="AK85" i="16" s="1"/>
  <c r="Y62" i="16"/>
  <c r="Z85" i="16" s="1"/>
  <c r="AD84" i="16"/>
  <c r="E59" i="16"/>
  <c r="AE56" i="16"/>
  <c r="AE79" i="16" s="1"/>
  <c r="G56" i="16"/>
  <c r="G79" i="16" s="1"/>
  <c r="X55" i="16"/>
  <c r="X78" i="16" s="1"/>
  <c r="L55" i="16"/>
  <c r="AH53" i="16"/>
  <c r="AH76" i="16" s="1"/>
  <c r="V53" i="16"/>
  <c r="J53" i="16"/>
  <c r="J76" i="16" s="1"/>
  <c r="F76" i="16"/>
  <c r="AA49" i="16"/>
  <c r="Z6" i="15" s="1"/>
  <c r="O49" i="16"/>
  <c r="N6" i="15" s="1"/>
  <c r="AC86" i="16"/>
  <c r="Z64" i="16"/>
  <c r="AL66" i="16"/>
  <c r="AK71" i="16"/>
  <c r="AL94" i="16" s="1"/>
  <c r="U71" i="16"/>
  <c r="U94" i="16" s="1"/>
  <c r="I71" i="16"/>
  <c r="I94" i="16" s="1"/>
  <c r="AI70" i="16"/>
  <c r="AE70" i="16"/>
  <c r="O70" i="16"/>
  <c r="AM69" i="16"/>
  <c r="AN92" i="16" s="1"/>
  <c r="O69" i="16"/>
  <c r="P92" i="16" s="1"/>
  <c r="AF68" i="16"/>
  <c r="AF91" i="16" s="1"/>
  <c r="T68" i="16"/>
  <c r="T91" i="16" s="1"/>
  <c r="H68" i="16"/>
  <c r="AC90" i="16"/>
  <c r="E67" i="16"/>
  <c r="E90" i="16" s="1"/>
  <c r="N66" i="16"/>
  <c r="O89" i="16" s="1"/>
  <c r="J89" i="16"/>
  <c r="AI65" i="16"/>
  <c r="AJ88" i="16" s="1"/>
  <c r="S88" i="16"/>
  <c r="G65" i="16"/>
  <c r="H88" i="16" s="1"/>
  <c r="N64" i="16"/>
  <c r="AG63" i="16"/>
  <c r="AH86" i="16" s="1"/>
  <c r="AM66" i="16"/>
  <c r="AN89" i="16" s="1"/>
  <c r="AD71" i="16"/>
  <c r="AD94" i="16" s="1"/>
  <c r="V94" i="16"/>
  <c r="R94" i="16"/>
  <c r="L69" i="16"/>
  <c r="L92" i="16" s="1"/>
  <c r="AK68" i="16"/>
  <c r="AK91" i="16" s="1"/>
  <c r="AD67" i="16"/>
  <c r="AD90" i="16" s="1"/>
  <c r="R67" i="16"/>
  <c r="S90" i="16" s="1"/>
  <c r="F67" i="16"/>
  <c r="G90" i="16" s="1"/>
  <c r="AE89" i="16"/>
  <c r="W89" i="16"/>
  <c r="T65" i="16"/>
  <c r="U88" i="16" s="1"/>
  <c r="S64" i="16"/>
  <c r="K64" i="16"/>
  <c r="K87" i="16" s="1"/>
  <c r="Z63" i="16"/>
  <c r="Z86" i="16" s="1"/>
  <c r="J86" i="16"/>
  <c r="K62" i="16"/>
  <c r="K85" i="16" s="1"/>
  <c r="L61" i="16"/>
  <c r="M84" i="16" s="1"/>
  <c r="W59" i="16"/>
  <c r="K59" i="16"/>
  <c r="W58" i="16"/>
  <c r="X81" i="16" s="1"/>
  <c r="K58" i="16"/>
  <c r="K81" i="16" s="1"/>
  <c r="AJ57" i="16"/>
  <c r="AF80" i="16"/>
  <c r="T80" i="16"/>
  <c r="H80" i="16"/>
  <c r="AG56" i="16"/>
  <c r="AG79" i="16" s="1"/>
  <c r="U56" i="16"/>
  <c r="V79" i="16" s="1"/>
  <c r="Q79" i="16"/>
  <c r="I56" i="16"/>
  <c r="J79" i="16" s="1"/>
  <c r="Z55" i="16"/>
  <c r="Z78" i="16" s="1"/>
  <c r="AJ53" i="16"/>
  <c r="AK76" i="16" s="1"/>
  <c r="AG49" i="16"/>
  <c r="AF6" i="15" s="1"/>
  <c r="AC75" i="16"/>
  <c r="U49" i="16"/>
  <c r="T6" i="15" s="1"/>
  <c r="I49" i="16"/>
  <c r="H6" i="15" s="1"/>
  <c r="AF62" i="16"/>
  <c r="AF85" i="16" s="1"/>
  <c r="S94" i="16"/>
  <c r="AG70" i="16"/>
  <c r="AG93" i="16" s="1"/>
  <c r="T93" i="16"/>
  <c r="H93" i="16"/>
  <c r="I69" i="16"/>
  <c r="J92" i="16" s="1"/>
  <c r="AD68" i="16"/>
  <c r="AD91" i="16" s="1"/>
  <c r="K67" i="16"/>
  <c r="K90" i="16" s="1"/>
  <c r="AJ66" i="16"/>
  <c r="AJ89" i="16" s="1"/>
  <c r="AF89" i="16"/>
  <c r="X66" i="16"/>
  <c r="X89" i="16" s="1"/>
  <c r="L66" i="16"/>
  <c r="L89" i="16" s="1"/>
  <c r="AK65" i="16"/>
  <c r="AL88" i="16" s="1"/>
  <c r="E88" i="16"/>
  <c r="AB64" i="16"/>
  <c r="AB87" i="16" s="1"/>
  <c r="H64" i="16"/>
  <c r="AM86" i="16"/>
  <c r="AE63" i="16"/>
  <c r="AE86" i="16" s="1"/>
  <c r="X62" i="16"/>
  <c r="X85" i="16" s="1"/>
  <c r="P62" i="16"/>
  <c r="Q85" i="16" s="1"/>
  <c r="D62" i="16"/>
  <c r="E85" i="16" s="1"/>
  <c r="I61" i="16"/>
  <c r="J84" i="16" s="1"/>
  <c r="AF59" i="16"/>
  <c r="O82" i="16"/>
  <c r="H81" i="16"/>
  <c r="I57" i="16"/>
  <c r="I80" i="16" s="1"/>
  <c r="AH56" i="16"/>
  <c r="N56" i="16"/>
  <c r="O79" i="16" s="1"/>
  <c r="AM78" i="16"/>
  <c r="AE55" i="16"/>
  <c r="AE78" i="16" s="1"/>
  <c r="N49" i="16"/>
  <c r="M6" i="15" s="1"/>
  <c r="Q86" i="16"/>
  <c r="J85" i="16"/>
  <c r="AI61" i="16"/>
  <c r="S61" i="16"/>
  <c r="T84" i="16" s="1"/>
  <c r="I82" i="16"/>
  <c r="AL81" i="16"/>
  <c r="N58" i="16"/>
  <c r="O81" i="16" s="1"/>
  <c r="AI57" i="16"/>
  <c r="AE80" i="16"/>
  <c r="S80" i="16"/>
  <c r="X79" i="16"/>
  <c r="H56" i="16"/>
  <c r="AC55" i="16"/>
  <c r="AD78" i="16" s="1"/>
  <c r="M55" i="16"/>
  <c r="AA53" i="16"/>
  <c r="W76" i="16"/>
  <c r="K53" i="16"/>
  <c r="AF49" i="16"/>
  <c r="AE6" i="15" s="1"/>
  <c r="T49" i="16"/>
  <c r="S6" i="15" s="1"/>
  <c r="L49" i="16"/>
  <c r="K6" i="15" s="1"/>
  <c r="H75" i="16"/>
  <c r="AF71" i="16"/>
  <c r="AG94" i="16" s="1"/>
  <c r="P94" i="16"/>
  <c r="R70" i="16"/>
  <c r="AL69" i="16"/>
  <c r="AL92" i="16" s="1"/>
  <c r="Z69" i="16"/>
  <c r="AA92" i="16" s="1"/>
  <c r="N69" i="16"/>
  <c r="N92" i="16" s="1"/>
  <c r="W68" i="16"/>
  <c r="X91" i="16" s="1"/>
  <c r="G68" i="16"/>
  <c r="AJ67" i="16"/>
  <c r="AJ90" i="16" s="1"/>
  <c r="X67" i="16"/>
  <c r="Y90" i="16" s="1"/>
  <c r="L67" i="16"/>
  <c r="M90" i="16" s="1"/>
  <c r="H67" i="16"/>
  <c r="I90" i="16" s="1"/>
  <c r="AK66" i="16"/>
  <c r="AK89" i="16" s="1"/>
  <c r="Y66" i="16"/>
  <c r="Z89" i="16" s="1"/>
  <c r="M66" i="16"/>
  <c r="AH65" i="16"/>
  <c r="AH88" i="16" s="1"/>
  <c r="V65" i="16"/>
  <c r="W88" i="16" s="1"/>
  <c r="R88" i="16"/>
  <c r="J65" i="16"/>
  <c r="K88" i="16" s="1"/>
  <c r="F65" i="16"/>
  <c r="F88" i="16" s="1"/>
  <c r="Y64" i="16"/>
  <c r="U64" i="16"/>
  <c r="I64" i="16"/>
  <c r="J87" i="16" s="1"/>
  <c r="X63" i="16"/>
  <c r="Y86" i="16" s="1"/>
  <c r="D63" i="16"/>
  <c r="E86" i="16" s="1"/>
  <c r="AC62" i="16"/>
  <c r="AC85" i="16" s="1"/>
  <c r="M62" i="16"/>
  <c r="N85" i="16" s="1"/>
  <c r="AH61" i="16"/>
  <c r="AH84" i="16" s="1"/>
  <c r="V61" i="16"/>
  <c r="W84" i="16" s="1"/>
  <c r="R84" i="16"/>
  <c r="D59" i="16"/>
  <c r="D82" i="16" s="1"/>
  <c r="AC58" i="16"/>
  <c r="Y81" i="16"/>
  <c r="M58" i="16"/>
  <c r="M81" i="16" s="1"/>
  <c r="AH57" i="16"/>
  <c r="AH80" i="16" s="1"/>
  <c r="V57" i="16"/>
  <c r="V80" i="16" s="1"/>
  <c r="R80" i="16"/>
  <c r="J57" i="16"/>
  <c r="AI56" i="16"/>
  <c r="AJ79" i="16" s="1"/>
  <c r="W79" i="16"/>
  <c r="AB55" i="16"/>
  <c r="AB78" i="16" s="1"/>
  <c r="P55" i="16"/>
  <c r="Q78" i="16" s="1"/>
  <c r="D55" i="16"/>
  <c r="D78" i="16" s="1"/>
  <c r="AL76" i="16"/>
  <c r="Z76" i="16"/>
  <c r="N53" i="16"/>
  <c r="N76" i="16" s="1"/>
  <c r="AA75" i="16"/>
  <c r="O75" i="16"/>
  <c r="G49" i="16"/>
  <c r="F6" i="15" s="1"/>
  <c r="R49" i="16"/>
  <c r="Q6" i="15" s="1"/>
  <c r="AG92" i="16"/>
  <c r="H66" i="16"/>
  <c r="H89" i="16" s="1"/>
  <c r="AF64" i="16"/>
  <c r="AB85" i="16"/>
  <c r="AJ58" i="16"/>
  <c r="AK81" i="16" s="1"/>
  <c r="AD49" i="16"/>
  <c r="AC6" i="15" s="1"/>
  <c r="AL59" i="16"/>
  <c r="AD92" i="16"/>
  <c r="AA91" i="16"/>
  <c r="H82" i="16"/>
  <c r="AD76" i="16"/>
  <c r="Q94" i="16"/>
  <c r="F89" i="16"/>
  <c r="AA88" i="16"/>
  <c r="AE59" i="16"/>
  <c r="AF76" i="16"/>
  <c r="D76" i="16"/>
  <c r="Q49" i="16"/>
  <c r="P6" i="15" s="1"/>
  <c r="I70" i="16"/>
  <c r="I93" i="16" s="1"/>
  <c r="U84" i="16"/>
  <c r="P59" i="16"/>
  <c r="Q82" i="16" s="1"/>
  <c r="Y76" i="16"/>
  <c r="AL49" i="16"/>
  <c r="AK6" i="15" s="1"/>
  <c r="F49" i="16"/>
  <c r="E6" i="15" s="1"/>
  <c r="K84" i="16"/>
  <c r="V81" i="16"/>
  <c r="AK78" i="16"/>
  <c r="AB75" i="16"/>
  <c r="N70" i="16"/>
  <c r="U85" i="16"/>
  <c r="AI49" i="16"/>
  <c r="AH6" i="15" s="1"/>
  <c r="W75" i="16"/>
  <c r="AD64" i="16"/>
  <c r="R64" i="16"/>
  <c r="AB84" i="16"/>
  <c r="X80" i="16"/>
  <c r="T76" i="16"/>
  <c r="AK49" i="16"/>
  <c r="AJ6" i="15" s="1"/>
  <c r="L64" i="16"/>
  <c r="E76" i="16"/>
  <c r="AH75" i="16"/>
  <c r="V49" i="16"/>
  <c r="U6" i="15" s="1"/>
  <c r="AJ49" i="16"/>
  <c r="AI6" i="15" s="1"/>
  <c r="X49" i="16"/>
  <c r="W6" i="15" s="1"/>
  <c r="P49" i="16"/>
  <c r="O6" i="15" s="1"/>
  <c r="D49" i="16"/>
  <c r="C6" i="15" s="1"/>
  <c r="F70" i="16"/>
  <c r="AA79" i="16"/>
  <c r="AE49" i="16"/>
  <c r="AD6" i="15" s="1"/>
  <c r="S49" i="16"/>
  <c r="R6" i="15" s="1"/>
  <c r="K49" i="16"/>
  <c r="J6" i="15" s="1"/>
  <c r="AH87" i="16" l="1"/>
  <c r="AM93" i="16"/>
  <c r="X82" i="16"/>
  <c r="AD87" i="16"/>
  <c r="AI76" i="16"/>
  <c r="AP95" i="16"/>
  <c r="AP3" i="13" s="1"/>
  <c r="Y82" i="16"/>
  <c r="R87" i="16"/>
  <c r="AE93" i="16"/>
  <c r="Q81" i="16"/>
  <c r="AC93" i="16"/>
  <c r="AB93" i="16"/>
  <c r="AN93" i="16"/>
  <c r="AN95" i="16" s="1"/>
  <c r="AN3" i="13" s="1"/>
  <c r="AD93" i="16"/>
  <c r="BH95" i="16"/>
  <c r="BH3" i="13" s="1"/>
  <c r="R82" i="16"/>
  <c r="N93" i="16"/>
  <c r="AL82" i="16"/>
  <c r="AF87" i="16"/>
  <c r="J80" i="16"/>
  <c r="T87" i="16"/>
  <c r="AF78" i="16"/>
  <c r="AP72" i="16"/>
  <c r="AP6" i="14" s="1"/>
  <c r="BB95" i="16"/>
  <c r="BB3" i="13" s="1"/>
  <c r="AK93" i="16"/>
  <c r="G87" i="16"/>
  <c r="R78" i="16"/>
  <c r="AD82" i="16"/>
  <c r="F87" i="16"/>
  <c r="D81" i="16"/>
  <c r="E94" i="16"/>
  <c r="AF94" i="16"/>
  <c r="AH82" i="16"/>
  <c r="AQ91" i="16"/>
  <c r="AQ95" i="16" s="1"/>
  <c r="AQ3" i="13" s="1"/>
  <c r="Y78" i="16"/>
  <c r="AK87" i="16"/>
  <c r="AA93" i="16"/>
  <c r="M82" i="16"/>
  <c r="Z90" i="16"/>
  <c r="D89" i="16"/>
  <c r="AZ95" i="16"/>
  <c r="AZ3" i="13" s="1"/>
  <c r="BA95" i="16"/>
  <c r="BA3" i="13" s="1"/>
  <c r="AX95" i="16"/>
  <c r="AX3" i="13" s="1"/>
  <c r="AL91" i="16"/>
  <c r="AJ80" i="16"/>
  <c r="Z82" i="16"/>
  <c r="BD95" i="16"/>
  <c r="BD3" i="13" s="1"/>
  <c r="AT95" i="16"/>
  <c r="AT3" i="13" s="1"/>
  <c r="AQ72" i="16"/>
  <c r="AQ6" i="14" s="1"/>
  <c r="AC87" i="16"/>
  <c r="K91" i="16"/>
  <c r="AM89" i="16"/>
  <c r="X90" i="16"/>
  <c r="D86" i="16"/>
  <c r="AE82" i="16"/>
  <c r="AK88" i="16"/>
  <c r="R90" i="16"/>
  <c r="G88" i="16"/>
  <c r="V90" i="16"/>
  <c r="P84" i="16"/>
  <c r="M87" i="16"/>
  <c r="AI80" i="16"/>
  <c r="N87" i="16"/>
  <c r="AE90" i="16"/>
  <c r="O92" i="16"/>
  <c r="O87" i="16"/>
  <c r="N89" i="16"/>
  <c r="AE88" i="16"/>
  <c r="W93" i="16"/>
  <c r="D92" i="16"/>
  <c r="AC81" i="16"/>
  <c r="U87" i="16"/>
  <c r="M89" i="16"/>
  <c r="AA86" i="16"/>
  <c r="X87" i="16"/>
  <c r="S82" i="16"/>
  <c r="M85" i="16"/>
  <c r="AA82" i="16"/>
  <c r="L90" i="16"/>
  <c r="T88" i="16"/>
  <c r="W80" i="16"/>
  <c r="H84" i="16"/>
  <c r="L72" i="16"/>
  <c r="L6" i="14" s="1"/>
  <c r="V85" i="16"/>
  <c r="AH16" i="11"/>
  <c r="AH3" i="12"/>
  <c r="AC16" i="11"/>
  <c r="AC3" i="12"/>
  <c r="AF86" i="16"/>
  <c r="W92" i="16"/>
  <c r="AI88" i="16"/>
  <c r="AK90" i="16"/>
  <c r="AR95" i="16"/>
  <c r="AR3" i="13" s="1"/>
  <c r="AU3" i="12"/>
  <c r="Y16" i="11"/>
  <c r="Y3" i="12"/>
  <c r="AI16" i="11"/>
  <c r="AI3" i="12"/>
  <c r="P16" i="11"/>
  <c r="P3" i="12"/>
  <c r="R89" i="16"/>
  <c r="N82" i="16"/>
  <c r="AF16" i="11"/>
  <c r="AF3" i="12"/>
  <c r="AH79" i="16"/>
  <c r="AG82" i="16"/>
  <c r="I87" i="16"/>
  <c r="W82" i="16"/>
  <c r="Z87" i="16"/>
  <c r="L85" i="16"/>
  <c r="AE94" i="16"/>
  <c r="AJ84" i="16"/>
  <c r="AI92" i="16"/>
  <c r="AE91" i="16"/>
  <c r="I78" i="16"/>
  <c r="AD81" i="16"/>
  <c r="P82" i="16"/>
  <c r="D85" i="16"/>
  <c r="G76" i="16"/>
  <c r="E84" i="16"/>
  <c r="D79" i="16"/>
  <c r="AF93" i="16"/>
  <c r="AS95" i="16"/>
  <c r="AS3" i="13" s="1"/>
  <c r="BF95" i="16"/>
  <c r="BF3" i="13" s="1"/>
  <c r="L16" i="11"/>
  <c r="L3" i="12"/>
  <c r="Q72" i="16"/>
  <c r="Q6" i="14" s="1"/>
  <c r="AD16" i="11"/>
  <c r="AD3" i="12"/>
  <c r="X16" i="11"/>
  <c r="X3" i="12"/>
  <c r="E87" i="16"/>
  <c r="AA16" i="11"/>
  <c r="AA3" i="12"/>
  <c r="G16" i="11"/>
  <c r="G3" i="12"/>
  <c r="D16" i="11"/>
  <c r="D14" i="11" s="1"/>
  <c r="D3" i="12"/>
  <c r="Q87" i="16"/>
  <c r="M3" i="12"/>
  <c r="M16" i="11"/>
  <c r="C3" i="12"/>
  <c r="C16" i="11"/>
  <c r="L84" i="16"/>
  <c r="K80" i="16"/>
  <c r="AL89" i="16"/>
  <c r="Z3" i="12"/>
  <c r="Z16" i="11"/>
  <c r="T16" i="11"/>
  <c r="T3" i="12"/>
  <c r="Q3" i="12"/>
  <c r="Q16" i="11"/>
  <c r="F72" i="16"/>
  <c r="F6" i="14" s="1"/>
  <c r="G91" i="16"/>
  <c r="Z93" i="16"/>
  <c r="AG16" i="11"/>
  <c r="AG3" i="12"/>
  <c r="AC72" i="16"/>
  <c r="AC6" i="14" s="1"/>
  <c r="X86" i="16"/>
  <c r="AM82" i="16"/>
  <c r="AU95" i="16"/>
  <c r="AU3" i="13" s="1"/>
  <c r="BC95" i="16"/>
  <c r="BC3" i="13" s="1"/>
  <c r="AB16" i="11"/>
  <c r="AB3" i="12"/>
  <c r="E16" i="11"/>
  <c r="E14" i="11" s="1"/>
  <c r="E3" i="12"/>
  <c r="Y87" i="16"/>
  <c r="Y89" i="16"/>
  <c r="S16" i="11"/>
  <c r="S3" i="12"/>
  <c r="M78" i="16"/>
  <c r="AI84" i="16"/>
  <c r="W72" i="16"/>
  <c r="W6" i="14" s="1"/>
  <c r="J94" i="16"/>
  <c r="H91" i="16"/>
  <c r="AM92" i="16"/>
  <c r="J93" i="16"/>
  <c r="AL93" i="16"/>
  <c r="W81" i="16"/>
  <c r="T82" i="16"/>
  <c r="D91" i="16"/>
  <c r="P78" i="16"/>
  <c r="S81" i="16"/>
  <c r="L93" i="16"/>
  <c r="AC94" i="16"/>
  <c r="AG85" i="16"/>
  <c r="Y88" i="16"/>
  <c r="AE81" i="16"/>
  <c r="AY95" i="16"/>
  <c r="AY3" i="13" s="1"/>
  <c r="BJ95" i="16"/>
  <c r="BJ3" i="13" s="1"/>
  <c r="BG95" i="16"/>
  <c r="BG3" i="13" s="1"/>
  <c r="AV95" i="16"/>
  <c r="AV3" i="13" s="1"/>
  <c r="BI95" i="16"/>
  <c r="BI3" i="13" s="1"/>
  <c r="BK95" i="16"/>
  <c r="BK3" i="13" s="1"/>
  <c r="N16" i="11"/>
  <c r="N3" i="12"/>
  <c r="AJ16" i="11"/>
  <c r="AJ3" i="12"/>
  <c r="I16" i="11"/>
  <c r="I3" i="12"/>
  <c r="R16" i="11"/>
  <c r="R3" i="12"/>
  <c r="W3" i="12"/>
  <c r="W16" i="11"/>
  <c r="AO95" i="16"/>
  <c r="AO3" i="13" s="1"/>
  <c r="BE16" i="11"/>
  <c r="BE3" i="12"/>
  <c r="AN16" i="11"/>
  <c r="AN3" i="12"/>
  <c r="AY16" i="11"/>
  <c r="AY3" i="12"/>
  <c r="AV16" i="11"/>
  <c r="AV3" i="12"/>
  <c r="BI16" i="11"/>
  <c r="BI3" i="12"/>
  <c r="AX16" i="11"/>
  <c r="AX3" i="12"/>
  <c r="AW3" i="12"/>
  <c r="AW16" i="11"/>
  <c r="BH3" i="12"/>
  <c r="BH16" i="11"/>
  <c r="AT16" i="11"/>
  <c r="AT3" i="12"/>
  <c r="AO16" i="11"/>
  <c r="AO3" i="12"/>
  <c r="AW95" i="16"/>
  <c r="AW3" i="13" s="1"/>
  <c r="BG16" i="11"/>
  <c r="BG3" i="12"/>
  <c r="AS3" i="12"/>
  <c r="AS16" i="11"/>
  <c r="BC16" i="11"/>
  <c r="BC3" i="12"/>
  <c r="AQ16" i="11"/>
  <c r="AQ3" i="12"/>
  <c r="BF16" i="11"/>
  <c r="BF3" i="12"/>
  <c r="AR3" i="12"/>
  <c r="AR16" i="11"/>
  <c r="BB3" i="12"/>
  <c r="BB16" i="11"/>
  <c r="AM16" i="11"/>
  <c r="AM3" i="12"/>
  <c r="AP3" i="12"/>
  <c r="AP16" i="11"/>
  <c r="BE95" i="16"/>
  <c r="BE3" i="13" s="1"/>
  <c r="BA3" i="12"/>
  <c r="BA16" i="11"/>
  <c r="F14" i="11"/>
  <c r="G15" i="11"/>
  <c r="I89" i="16"/>
  <c r="AJ93" i="16"/>
  <c r="AI93" i="16"/>
  <c r="I91" i="16"/>
  <c r="H87" i="16"/>
  <c r="E78" i="16"/>
  <c r="S84" i="16"/>
  <c r="L78" i="16"/>
  <c r="L87" i="16"/>
  <c r="O93" i="16"/>
  <c r="P93" i="16"/>
  <c r="J72" i="16"/>
  <c r="J6" i="14" s="1"/>
  <c r="T72" i="16"/>
  <c r="T6" i="14" s="1"/>
  <c r="S72" i="16"/>
  <c r="S6" i="14" s="1"/>
  <c r="D72" i="16"/>
  <c r="D6" i="14" s="1"/>
  <c r="C8" i="11" s="1"/>
  <c r="Y85" i="16"/>
  <c r="M72" i="16"/>
  <c r="M6" i="14" s="1"/>
  <c r="I92" i="16"/>
  <c r="AH93" i="16"/>
  <c r="AJ81" i="16"/>
  <c r="AL87" i="16"/>
  <c r="AL72" i="16"/>
  <c r="AL6" i="14" s="1"/>
  <c r="H90" i="16"/>
  <c r="N81" i="16"/>
  <c r="Y72" i="16"/>
  <c r="Y6" i="14" s="1"/>
  <c r="V89" i="16"/>
  <c r="AK94" i="16"/>
  <c r="AD85" i="16"/>
  <c r="L81" i="16"/>
  <c r="Q91" i="16"/>
  <c r="Q95" i="16" s="1"/>
  <c r="Q3" i="13" s="1"/>
  <c r="P88" i="16"/>
  <c r="F94" i="16"/>
  <c r="N78" i="16"/>
  <c r="F90" i="16"/>
  <c r="I72" i="16"/>
  <c r="I6" i="14" s="1"/>
  <c r="AB72" i="16"/>
  <c r="AB6" i="14" s="1"/>
  <c r="AA72" i="16"/>
  <c r="AA6" i="14" s="1"/>
  <c r="AB76" i="16"/>
  <c r="V87" i="16"/>
  <c r="R72" i="16"/>
  <c r="R6" i="14" s="1"/>
  <c r="V72" i="16"/>
  <c r="V6" i="14" s="1"/>
  <c r="AF79" i="16"/>
  <c r="AG87" i="16"/>
  <c r="Z72" i="16"/>
  <c r="Z6" i="14" s="1"/>
  <c r="S87" i="16"/>
  <c r="AD72" i="16"/>
  <c r="AD6" i="14" s="1"/>
  <c r="AG72" i="16"/>
  <c r="AG6" i="14" s="1"/>
  <c r="P85" i="16"/>
  <c r="I79" i="16"/>
  <c r="AG86" i="16"/>
  <c r="AI72" i="16"/>
  <c r="AI6" i="14" s="1"/>
  <c r="AK84" i="16"/>
  <c r="V86" i="16"/>
  <c r="Z92" i="16"/>
  <c r="AH81" i="16"/>
  <c r="AK72" i="16"/>
  <c r="AK6" i="14" s="1"/>
  <c r="I84" i="16"/>
  <c r="AC78" i="16"/>
  <c r="P72" i="16"/>
  <c r="P6" i="14" s="1"/>
  <c r="AA87" i="16"/>
  <c r="AB88" i="16"/>
  <c r="AI79" i="16"/>
  <c r="Y84" i="16"/>
  <c r="AC79" i="16"/>
  <c r="U91" i="16"/>
  <c r="J88" i="16"/>
  <c r="T79" i="16"/>
  <c r="L76" i="16"/>
  <c r="K72" i="16"/>
  <c r="K6" i="14" s="1"/>
  <c r="AF82" i="16"/>
  <c r="E82" i="16"/>
  <c r="E80" i="16"/>
  <c r="E72" i="16"/>
  <c r="E6" i="14" s="1"/>
  <c r="AA78" i="16"/>
  <c r="AF72" i="16"/>
  <c r="AF6" i="14" s="1"/>
  <c r="N72" i="16"/>
  <c r="N6" i="14" s="1"/>
  <c r="O76" i="16"/>
  <c r="X72" i="16"/>
  <c r="X6" i="14" s="1"/>
  <c r="AM72" i="16"/>
  <c r="AM6" i="14" s="1"/>
  <c r="G93" i="16"/>
  <c r="F93" i="16"/>
  <c r="S93" i="16"/>
  <c r="R93" i="16"/>
  <c r="AM76" i="16"/>
  <c r="H72" i="16"/>
  <c r="H6" i="14" s="1"/>
  <c r="AE72" i="16"/>
  <c r="AE6" i="14" s="1"/>
  <c r="AD79" i="16"/>
  <c r="AJ72" i="16"/>
  <c r="AJ6" i="14" s="1"/>
  <c r="U72" i="16"/>
  <c r="U6" i="14" s="1"/>
  <c r="K82" i="16"/>
  <c r="O72" i="16"/>
  <c r="O6" i="14" s="1"/>
  <c r="AH72" i="16"/>
  <c r="AH6" i="14" s="1"/>
  <c r="S91" i="16"/>
  <c r="G72" i="16"/>
  <c r="G6" i="14" s="1"/>
  <c r="Y93" i="16"/>
  <c r="X93" i="16"/>
  <c r="N88" i="16"/>
  <c r="V88" i="16"/>
  <c r="K76" i="16"/>
  <c r="AK80" i="16"/>
  <c r="M92" i="16"/>
  <c r="AE87" i="16"/>
  <c r="AG91" i="16"/>
  <c r="V84" i="16"/>
  <c r="AA76" i="16"/>
  <c r="AL85" i="16"/>
  <c r="L82" i="16"/>
  <c r="F82" i="16"/>
  <c r="V76" i="16"/>
  <c r="H79" i="16"/>
  <c r="U79" i="16"/>
  <c r="AJ76" i="16"/>
  <c r="W91" i="16"/>
  <c r="N79" i="16"/>
  <c r="AK95" i="16" l="1"/>
  <c r="AK3" i="13" s="1"/>
  <c r="T95" i="16"/>
  <c r="T3" i="13" s="1"/>
  <c r="AH95" i="16"/>
  <c r="AH3" i="13" s="1"/>
  <c r="D95" i="16"/>
  <c r="D3" i="13" s="1"/>
  <c r="AE95" i="16"/>
  <c r="AE3" i="13" s="1"/>
  <c r="O95" i="16"/>
  <c r="O3" i="13" s="1"/>
  <c r="Z95" i="16"/>
  <c r="Z3" i="13" s="1"/>
  <c r="AM95" i="16"/>
  <c r="AM3" i="13" s="1"/>
  <c r="AC95" i="16"/>
  <c r="AC3" i="13" s="1"/>
  <c r="P95" i="16"/>
  <c r="P3" i="13" s="1"/>
  <c r="Y95" i="16"/>
  <c r="Y3" i="13" s="1"/>
  <c r="AD95" i="16"/>
  <c r="AD3" i="13" s="1"/>
  <c r="R95" i="16"/>
  <c r="R3" i="13" s="1"/>
  <c r="AB95" i="16"/>
  <c r="AB3" i="13" s="1"/>
  <c r="N95" i="16"/>
  <c r="N3" i="13" s="1"/>
  <c r="AJ95" i="16"/>
  <c r="AJ3" i="13" s="1"/>
  <c r="X95" i="16"/>
  <c r="X3" i="13" s="1"/>
  <c r="G95" i="16"/>
  <c r="G3" i="13" s="1"/>
  <c r="D8" i="11"/>
  <c r="E8" i="11" s="1"/>
  <c r="F8" i="11" s="1"/>
  <c r="G8" i="11" s="1"/>
  <c r="H8" i="11" s="1"/>
  <c r="I8" i="11" s="1"/>
  <c r="J8" i="11" s="1"/>
  <c r="K8" i="11" s="1"/>
  <c r="L8" i="11" s="1"/>
  <c r="M8" i="11" s="1"/>
  <c r="N8" i="11" s="1"/>
  <c r="O8" i="11" s="1"/>
  <c r="P8" i="11" s="1"/>
  <c r="Q8" i="11" s="1"/>
  <c r="R8" i="11" s="1"/>
  <c r="S8" i="11" s="1"/>
  <c r="T8" i="11" s="1"/>
  <c r="U8" i="11" s="1"/>
  <c r="V8" i="11" s="1"/>
  <c r="W8" i="11" s="1"/>
  <c r="X8" i="11" s="1"/>
  <c r="Y8" i="11" s="1"/>
  <c r="Z8" i="11" s="1"/>
  <c r="AA8" i="11" s="1"/>
  <c r="AB8" i="11" s="1"/>
  <c r="AC8" i="11" s="1"/>
  <c r="AD8" i="11" s="1"/>
  <c r="AE8" i="11" s="1"/>
  <c r="AF8" i="11" s="1"/>
  <c r="AG8" i="11" s="1"/>
  <c r="AH8" i="11" s="1"/>
  <c r="AI8" i="11" s="1"/>
  <c r="AJ8" i="11" s="1"/>
  <c r="AK8" i="11" s="1"/>
  <c r="AL8" i="11" s="1"/>
  <c r="AM8" i="11" s="1"/>
  <c r="AN8" i="11" s="1"/>
  <c r="AO8" i="11" s="1"/>
  <c r="AP8" i="11" s="1"/>
  <c r="AQ8" i="11" s="1"/>
  <c r="AR8" i="11" s="1"/>
  <c r="AS8" i="11" s="1"/>
  <c r="AT8" i="11" s="1"/>
  <c r="AU8" i="11" s="1"/>
  <c r="AV8" i="11" s="1"/>
  <c r="AW8" i="11" s="1"/>
  <c r="AX8" i="11" s="1"/>
  <c r="AY8" i="11" s="1"/>
  <c r="AZ8" i="11" s="1"/>
  <c r="BA8" i="11" s="1"/>
  <c r="BB8" i="11" s="1"/>
  <c r="BC8" i="11" s="1"/>
  <c r="BD8" i="11" s="1"/>
  <c r="BE8" i="11" s="1"/>
  <c r="BF8" i="11" s="1"/>
  <c r="BG8" i="11" s="1"/>
  <c r="BH8" i="11" s="1"/>
  <c r="BI8" i="11" s="1"/>
  <c r="BJ8" i="11" s="1"/>
  <c r="I95" i="16"/>
  <c r="I3" i="13" s="1"/>
  <c r="L95" i="16"/>
  <c r="L3" i="13" s="1"/>
  <c r="H95" i="16"/>
  <c r="H3" i="13" s="1"/>
  <c r="AL95" i="16"/>
  <c r="AL3" i="13" s="1"/>
  <c r="S95" i="16"/>
  <c r="S3" i="13" s="1"/>
  <c r="W95" i="16"/>
  <c r="W3" i="13" s="1"/>
  <c r="V95" i="16"/>
  <c r="V3" i="13" s="1"/>
  <c r="AA95" i="16"/>
  <c r="AA3" i="13" s="1"/>
  <c r="M95" i="16"/>
  <c r="M3" i="13" s="1"/>
  <c r="J95" i="16"/>
  <c r="J3" i="13" s="1"/>
  <c r="AG95" i="16"/>
  <c r="AG3" i="13" s="1"/>
  <c r="AF95" i="16"/>
  <c r="AF3" i="13" s="1"/>
  <c r="F95" i="16"/>
  <c r="F3" i="13" s="1"/>
  <c r="E95" i="16"/>
  <c r="E3" i="13" s="1"/>
  <c r="G14" i="11"/>
  <c r="H15" i="11"/>
  <c r="U95" i="16"/>
  <c r="U3" i="13" s="1"/>
  <c r="K95" i="16"/>
  <c r="K3" i="13" s="1"/>
  <c r="AI95" i="16"/>
  <c r="AI3" i="13" s="1"/>
  <c r="H14" i="11" l="1"/>
  <c r="I15" i="11"/>
  <c r="I14" i="11" l="1"/>
  <c r="J15" i="11"/>
  <c r="J14" i="11" l="1"/>
  <c r="K15" i="11"/>
  <c r="L15" i="11" l="1"/>
  <c r="K14" i="11"/>
  <c r="L14" i="11" l="1"/>
  <c r="M15" i="11"/>
  <c r="M14" i="11" l="1"/>
  <c r="N15" i="11"/>
  <c r="N14" i="11" l="1"/>
  <c r="O15" i="11"/>
  <c r="O14" i="11" l="1"/>
  <c r="P15" i="11"/>
  <c r="P14" i="11" l="1"/>
  <c r="Q15" i="11"/>
  <c r="Q14" i="11" l="1"/>
  <c r="R15" i="11"/>
  <c r="S15" i="11" l="1"/>
  <c r="R14" i="11"/>
  <c r="T15" i="11" l="1"/>
  <c r="S14" i="11"/>
  <c r="T14" i="11" l="1"/>
  <c r="U15" i="11"/>
  <c r="U14" i="11" l="1"/>
  <c r="V15" i="11"/>
  <c r="V14" i="11" l="1"/>
  <c r="W15" i="11"/>
  <c r="W14" i="11" l="1"/>
  <c r="X15" i="11"/>
  <c r="X14" i="11" l="1"/>
  <c r="Y15" i="11"/>
  <c r="Y14" i="11" l="1"/>
  <c r="Z15" i="11"/>
  <c r="AA15" i="11" l="1"/>
  <c r="Z14" i="11"/>
  <c r="AA14" i="11" l="1"/>
  <c r="AB15" i="11"/>
  <c r="AB14" i="11" l="1"/>
  <c r="AC15" i="11"/>
  <c r="AC14" i="11" l="1"/>
  <c r="AD15" i="11"/>
  <c r="AD14" i="11" l="1"/>
  <c r="AE15" i="11"/>
  <c r="AE14" i="11" l="1"/>
  <c r="AF15" i="11"/>
  <c r="AF14" i="11" l="1"/>
  <c r="AG15" i="11"/>
  <c r="AG14" i="11" l="1"/>
  <c r="AH15" i="11"/>
  <c r="AI15" i="11" l="1"/>
  <c r="AH14" i="11"/>
  <c r="AJ15" i="11" l="1"/>
  <c r="AI14" i="11"/>
  <c r="AJ14" i="11" l="1"/>
  <c r="AK15" i="11"/>
  <c r="AK14" i="11" l="1"/>
  <c r="AL15" i="11"/>
  <c r="AL14" i="11" l="1"/>
  <c r="AM15" i="11"/>
  <c r="AM14" i="11" l="1"/>
  <c r="AN15" i="11"/>
  <c r="AN14" i="11" l="1"/>
  <c r="AO15" i="11"/>
  <c r="AO14" i="11" l="1"/>
  <c r="AP15" i="11"/>
  <c r="AQ15" i="11" l="1"/>
  <c r="AP14" i="11"/>
  <c r="AQ14" i="11" l="1"/>
  <c r="AR15" i="11"/>
  <c r="AR14" i="11" l="1"/>
  <c r="AS15" i="11"/>
  <c r="AS14" i="11" l="1"/>
  <c r="AT15" i="11"/>
  <c r="AT14" i="11" l="1"/>
  <c r="AU15" i="11"/>
  <c r="AU14" i="11" l="1"/>
  <c r="AV15" i="11"/>
  <c r="AV14" i="11" l="1"/>
  <c r="AW15" i="11"/>
  <c r="AW14" i="11" l="1"/>
  <c r="AX15" i="11"/>
  <c r="AY15" i="11" l="1"/>
  <c r="AX14" i="11"/>
  <c r="AY14" i="11" l="1"/>
  <c r="AZ15" i="11"/>
  <c r="AZ14" i="11" l="1"/>
  <c r="BA15" i="11"/>
  <c r="BA14" i="11" l="1"/>
  <c r="BB15" i="11"/>
  <c r="BB14" i="11" l="1"/>
  <c r="BC15" i="11"/>
  <c r="BC14" i="11" l="1"/>
  <c r="BD15" i="11"/>
  <c r="BD14" i="11" l="1"/>
  <c r="BE15" i="11"/>
  <c r="BE14" i="11" l="1"/>
  <c r="BF15" i="11"/>
  <c r="BF14" i="11" l="1"/>
  <c r="BG15" i="11"/>
  <c r="BG14" i="11" l="1"/>
  <c r="BH15" i="11"/>
  <c r="BH14" i="11" l="1"/>
  <c r="BI15" i="11"/>
  <c r="BI14" i="11" l="1"/>
  <c r="BJ15" i="11"/>
  <c r="BJ14" i="11" s="1"/>
  <c r="C12" i="11" l="1"/>
  <c r="BD2" i="14"/>
  <c r="BE2" i="14"/>
  <c r="BF2" i="14"/>
  <c r="BG2" i="14"/>
  <c r="BH2" i="14"/>
  <c r="BI2" i="14"/>
  <c r="BJ2" i="14"/>
  <c r="BK2" i="14"/>
  <c r="AW2" i="14"/>
  <c r="AX2" i="14"/>
  <c r="AY2" i="14"/>
  <c r="AZ2" i="14"/>
  <c r="BA2" i="14"/>
  <c r="BB2" i="14"/>
  <c r="BC2" i="14"/>
  <c r="AL2" i="14"/>
  <c r="AM2" i="14"/>
  <c r="AN2" i="14"/>
  <c r="AO2" i="14"/>
  <c r="AP2" i="14"/>
  <c r="AQ2" i="14"/>
  <c r="AR2" i="14"/>
  <c r="AS2" i="14"/>
  <c r="AT2" i="14"/>
  <c r="AU2" i="14"/>
  <c r="AV2" i="14"/>
  <c r="AA2" i="14"/>
  <c r="AB2" i="14"/>
  <c r="AC2" i="14"/>
  <c r="AD2" i="14"/>
  <c r="AE2" i="14"/>
  <c r="AF2" i="14"/>
  <c r="AG2" i="14"/>
  <c r="AH2" i="14"/>
  <c r="AI2" i="14"/>
  <c r="AJ2" i="14"/>
  <c r="AK2" i="14"/>
  <c r="AU1" i="13"/>
  <c r="AV1" i="13"/>
  <c r="AW1" i="13"/>
  <c r="AX1" i="13"/>
  <c r="AY1" i="13"/>
  <c r="AZ1" i="13"/>
  <c r="BA1" i="13"/>
  <c r="BB1" i="13"/>
  <c r="BC1" i="13"/>
  <c r="BD1" i="13"/>
  <c r="BE1" i="13"/>
  <c r="BF1" i="13"/>
  <c r="BG1" i="13"/>
  <c r="BH1" i="13"/>
  <c r="BI1" i="13"/>
  <c r="BJ1" i="13"/>
  <c r="BK1" i="13"/>
  <c r="AU10" i="13"/>
  <c r="AV10" i="13"/>
  <c r="AW10" i="13"/>
  <c r="AX10" i="13"/>
  <c r="AY10" i="13"/>
  <c r="AZ10" i="13"/>
  <c r="BA10" i="13"/>
  <c r="BB10" i="13"/>
  <c r="BC10" i="13"/>
  <c r="BD10" i="13"/>
  <c r="BE10" i="13"/>
  <c r="BF10" i="13"/>
  <c r="BG10" i="13"/>
  <c r="BH10" i="13"/>
  <c r="BI10" i="13"/>
  <c r="BJ10" i="13"/>
  <c r="BK10" i="13"/>
  <c r="AM1" i="13"/>
  <c r="AN1" i="13"/>
  <c r="AO1" i="13"/>
  <c r="AP1" i="13"/>
  <c r="AQ1" i="13"/>
  <c r="AR1" i="13"/>
  <c r="AS1" i="13"/>
  <c r="AT1" i="13"/>
  <c r="AM10" i="13"/>
  <c r="AN10" i="13"/>
  <c r="AO10" i="13"/>
  <c r="AP10" i="13"/>
  <c r="AQ10" i="13"/>
  <c r="AR10" i="13"/>
  <c r="AS10" i="13"/>
  <c r="AT10" i="13"/>
  <c r="AE1" i="13"/>
  <c r="AF1" i="13"/>
  <c r="AG1" i="13"/>
  <c r="AH1" i="13"/>
  <c r="AI1" i="13"/>
  <c r="AJ1" i="13"/>
  <c r="AK1" i="13"/>
  <c r="AL1" i="13"/>
  <c r="AE10" i="13"/>
  <c r="AF10" i="13"/>
  <c r="AG10" i="13"/>
  <c r="AH10" i="13"/>
  <c r="AI10" i="13"/>
  <c r="AJ10" i="13"/>
  <c r="AK10" i="13"/>
  <c r="AL10" i="13"/>
  <c r="E1" i="13"/>
  <c r="F1" i="13"/>
  <c r="F2" i="14" s="1"/>
  <c r="G1" i="13"/>
  <c r="H1" i="13"/>
  <c r="H2" i="14" s="1"/>
  <c r="I1" i="13"/>
  <c r="J1" i="13"/>
  <c r="J2" i="14" s="1"/>
  <c r="K1" i="13"/>
  <c r="L1" i="13"/>
  <c r="L2" i="14" s="1"/>
  <c r="M1" i="13"/>
  <c r="N1" i="13"/>
  <c r="N2" i="14" s="1"/>
  <c r="O1" i="13"/>
  <c r="P1" i="13"/>
  <c r="P2" i="14" s="1"/>
  <c r="Q1" i="13"/>
  <c r="R1" i="13"/>
  <c r="R2" i="14" s="1"/>
  <c r="S1" i="13"/>
  <c r="T1" i="13"/>
  <c r="T2" i="14" s="1"/>
  <c r="U1" i="13"/>
  <c r="V1" i="13"/>
  <c r="V2" i="14" s="1"/>
  <c r="W1" i="13"/>
  <c r="X1" i="13"/>
  <c r="X2" i="14" s="1"/>
  <c r="Y1" i="13"/>
  <c r="Z1" i="13"/>
  <c r="Z2" i="14" s="1"/>
  <c r="AA1" i="13"/>
  <c r="AB1" i="13"/>
  <c r="AC1" i="13"/>
  <c r="AD1" i="13"/>
  <c r="E10"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D1" i="13"/>
  <c r="AU2" i="12"/>
  <c r="AV2" i="12"/>
  <c r="AW2" i="12"/>
  <c r="AX2" i="12"/>
  <c r="AY2" i="12"/>
  <c r="AZ2" i="12"/>
  <c r="BA2" i="12"/>
  <c r="BB2" i="12"/>
  <c r="BC2" i="12"/>
  <c r="BD2" i="12"/>
  <c r="BE2" i="12"/>
  <c r="BF2" i="12"/>
  <c r="BG2" i="12"/>
  <c r="BH2" i="12"/>
  <c r="BI2" i="12"/>
  <c r="AU6" i="12"/>
  <c r="AU13" i="12" s="1"/>
  <c r="AU46" i="12" s="1"/>
  <c r="AU54" i="12" s="1"/>
  <c r="AU66" i="12" s="1"/>
  <c r="AU70" i="12" s="1"/>
  <c r="AV66" i="11" s="1"/>
  <c r="AV6" i="12"/>
  <c r="AV13" i="12" s="1"/>
  <c r="AV46" i="12" s="1"/>
  <c r="AV54" i="12" s="1"/>
  <c r="AV66" i="12" s="1"/>
  <c r="AV70" i="12" s="1"/>
  <c r="AW66" i="11" s="1"/>
  <c r="AW6" i="12"/>
  <c r="AW13" i="12" s="1"/>
  <c r="AW46" i="12" s="1"/>
  <c r="AW54" i="12" s="1"/>
  <c r="AW66" i="12" s="1"/>
  <c r="AW70" i="12" s="1"/>
  <c r="AX66" i="11" s="1"/>
  <c r="AX6" i="12"/>
  <c r="AX13" i="12" s="1"/>
  <c r="AX46" i="12" s="1"/>
  <c r="AX54" i="12" s="1"/>
  <c r="AX66" i="12" s="1"/>
  <c r="AX70" i="12" s="1"/>
  <c r="AY66" i="11" s="1"/>
  <c r="AY6" i="12"/>
  <c r="AY13" i="12" s="1"/>
  <c r="AY46" i="12" s="1"/>
  <c r="AY54" i="12" s="1"/>
  <c r="AY66" i="12" s="1"/>
  <c r="AY70" i="12" s="1"/>
  <c r="AZ66" i="11" s="1"/>
  <c r="AZ6" i="12"/>
  <c r="AZ13" i="12" s="1"/>
  <c r="AZ46" i="12" s="1"/>
  <c r="AZ54" i="12" s="1"/>
  <c r="AZ66" i="12" s="1"/>
  <c r="AZ70" i="12" s="1"/>
  <c r="BA66" i="11" s="1"/>
  <c r="BA6" i="12"/>
  <c r="BA13" i="12" s="1"/>
  <c r="BA46" i="12" s="1"/>
  <c r="BA54" i="12" s="1"/>
  <c r="BA66" i="12" s="1"/>
  <c r="BA70" i="12" s="1"/>
  <c r="BB66" i="11" s="1"/>
  <c r="BB6" i="12"/>
  <c r="BB13" i="12" s="1"/>
  <c r="BB46" i="12" s="1"/>
  <c r="BB54" i="12" s="1"/>
  <c r="BB66" i="12" s="1"/>
  <c r="BB70" i="12" s="1"/>
  <c r="BC66" i="11" s="1"/>
  <c r="BC6" i="12"/>
  <c r="BC13" i="12" s="1"/>
  <c r="BC46" i="12" s="1"/>
  <c r="BC54" i="12" s="1"/>
  <c r="BC66" i="12" s="1"/>
  <c r="BC70" i="12" s="1"/>
  <c r="BD66" i="11" s="1"/>
  <c r="BD6" i="12"/>
  <c r="BD13" i="12" s="1"/>
  <c r="BD46" i="12" s="1"/>
  <c r="BD54" i="12" s="1"/>
  <c r="BD66" i="12" s="1"/>
  <c r="BD70" i="12" s="1"/>
  <c r="BE66" i="11" s="1"/>
  <c r="BE6" i="12"/>
  <c r="BE13" i="12" s="1"/>
  <c r="BE46" i="12" s="1"/>
  <c r="BE54" i="12" s="1"/>
  <c r="BE66" i="12" s="1"/>
  <c r="BE70" i="12" s="1"/>
  <c r="BF66" i="11" s="1"/>
  <c r="BF6" i="12"/>
  <c r="BF13" i="12" s="1"/>
  <c r="BF46" i="12" s="1"/>
  <c r="BF54" i="12" s="1"/>
  <c r="BF66" i="12" s="1"/>
  <c r="BF70" i="12" s="1"/>
  <c r="BG66" i="11" s="1"/>
  <c r="BG6" i="12"/>
  <c r="BG13" i="12" s="1"/>
  <c r="BG46" i="12" s="1"/>
  <c r="BG54" i="12" s="1"/>
  <c r="BG66" i="12" s="1"/>
  <c r="BG70" i="12" s="1"/>
  <c r="BH66" i="11" s="1"/>
  <c r="BH6" i="12"/>
  <c r="BH13" i="12" s="1"/>
  <c r="BH46" i="12" s="1"/>
  <c r="BH54" i="12" s="1"/>
  <c r="BH66" i="12" s="1"/>
  <c r="BH70" i="12" s="1"/>
  <c r="BI66" i="11" s="1"/>
  <c r="BI6" i="12"/>
  <c r="BI13" i="12" s="1"/>
  <c r="BI46" i="12" s="1"/>
  <c r="BI54" i="12" s="1"/>
  <c r="BI66" i="12" s="1"/>
  <c r="BI70" i="12" s="1"/>
  <c r="BJ66" i="11" s="1"/>
  <c r="AU11" i="12"/>
  <c r="AV11" i="12"/>
  <c r="AW11" i="12"/>
  <c r="AX11" i="12"/>
  <c r="AY11" i="12"/>
  <c r="AZ11" i="12"/>
  <c r="BA11" i="12"/>
  <c r="BB11" i="12"/>
  <c r="BC11" i="12"/>
  <c r="BD11" i="12"/>
  <c r="BE11" i="12"/>
  <c r="BF11" i="12"/>
  <c r="BG11" i="12"/>
  <c r="BH11" i="12"/>
  <c r="BI11" i="12"/>
  <c r="AU18" i="12"/>
  <c r="AV18" i="12"/>
  <c r="AW18" i="12"/>
  <c r="AX18" i="12"/>
  <c r="AY18" i="12"/>
  <c r="AZ18" i="12"/>
  <c r="BA18" i="12"/>
  <c r="BB18" i="12"/>
  <c r="BC18" i="12"/>
  <c r="BD18" i="12"/>
  <c r="BE18" i="12"/>
  <c r="BF18" i="12"/>
  <c r="BG18" i="12"/>
  <c r="BH18" i="12"/>
  <c r="BI18" i="12"/>
  <c r="AU40" i="12"/>
  <c r="AV40" i="12"/>
  <c r="AW40" i="12"/>
  <c r="AX40" i="12"/>
  <c r="AY40" i="12"/>
  <c r="AZ40" i="12"/>
  <c r="BA40" i="12"/>
  <c r="BB40" i="12"/>
  <c r="BC40" i="12"/>
  <c r="BD40" i="12"/>
  <c r="BE40" i="12"/>
  <c r="BF40" i="12"/>
  <c r="BG40" i="12"/>
  <c r="BH40" i="12"/>
  <c r="BI40" i="12"/>
  <c r="AU44" i="12"/>
  <c r="AV44" i="12"/>
  <c r="AW44" i="12"/>
  <c r="AX44" i="12"/>
  <c r="AY44" i="12"/>
  <c r="AZ44" i="12"/>
  <c r="BA44" i="12"/>
  <c r="BB44" i="12"/>
  <c r="BC44" i="12"/>
  <c r="BD44" i="12"/>
  <c r="BE44" i="12"/>
  <c r="BF44" i="12"/>
  <c r="BG44" i="12"/>
  <c r="BH44" i="12"/>
  <c r="BI44" i="12"/>
  <c r="AU52" i="12"/>
  <c r="AV52" i="12"/>
  <c r="AW52" i="12"/>
  <c r="AX52" i="12"/>
  <c r="AY52" i="12"/>
  <c r="AZ52" i="12"/>
  <c r="BA52" i="12"/>
  <c r="BB52" i="12"/>
  <c r="BC52" i="12"/>
  <c r="BD52" i="12"/>
  <c r="BE52" i="12"/>
  <c r="BF52" i="12"/>
  <c r="BG52" i="12"/>
  <c r="BH52" i="12"/>
  <c r="BI52" i="12"/>
  <c r="AU59" i="12"/>
  <c r="AV59" i="12"/>
  <c r="AW59" i="12"/>
  <c r="AX59" i="12"/>
  <c r="AY59" i="12"/>
  <c r="AZ59" i="12"/>
  <c r="BA59" i="12"/>
  <c r="BB59" i="12"/>
  <c r="BC59" i="12"/>
  <c r="BD59" i="12"/>
  <c r="BE59" i="12"/>
  <c r="BF59" i="12"/>
  <c r="BG59" i="12"/>
  <c r="BH59" i="12"/>
  <c r="BI59" i="12"/>
  <c r="AU64" i="12"/>
  <c r="AV64" i="12"/>
  <c r="AW64" i="12"/>
  <c r="AX64" i="12"/>
  <c r="AY64" i="12"/>
  <c r="AZ64" i="12"/>
  <c r="BA64" i="12"/>
  <c r="BB64" i="12"/>
  <c r="BC64" i="12"/>
  <c r="BD64" i="12"/>
  <c r="BE64" i="12"/>
  <c r="BF64" i="12"/>
  <c r="BG64" i="12"/>
  <c r="BH64" i="12"/>
  <c r="BI64" i="12"/>
  <c r="AD2" i="12"/>
  <c r="AE2" i="12"/>
  <c r="AF2" i="12"/>
  <c r="AG2" i="12"/>
  <c r="AH2" i="12"/>
  <c r="AI2" i="12"/>
  <c r="AJ2" i="12"/>
  <c r="AK2" i="12"/>
  <c r="AL2" i="12"/>
  <c r="AM2" i="12"/>
  <c r="AN2" i="12"/>
  <c r="AO2" i="12"/>
  <c r="AP2" i="12"/>
  <c r="AQ2" i="12"/>
  <c r="AR2" i="12"/>
  <c r="AS2" i="12"/>
  <c r="AT2" i="12"/>
  <c r="AD6" i="12"/>
  <c r="AD13" i="12" s="1"/>
  <c r="AD46" i="12" s="1"/>
  <c r="AD54" i="12" s="1"/>
  <c r="AD66" i="12" s="1"/>
  <c r="AD70" i="12" s="1"/>
  <c r="AE66" i="11" s="1"/>
  <c r="AE6" i="12"/>
  <c r="AE13" i="12" s="1"/>
  <c r="AE46" i="12" s="1"/>
  <c r="AE54" i="12" s="1"/>
  <c r="AE66" i="12" s="1"/>
  <c r="AE70" i="12" s="1"/>
  <c r="AF66" i="11" s="1"/>
  <c r="AF6" i="12"/>
  <c r="AF13" i="12" s="1"/>
  <c r="AF46" i="12" s="1"/>
  <c r="AF54" i="12" s="1"/>
  <c r="AF66" i="12" s="1"/>
  <c r="AF70" i="12" s="1"/>
  <c r="AG66" i="11" s="1"/>
  <c r="AG6" i="12"/>
  <c r="AG13" i="12" s="1"/>
  <c r="AH6" i="12"/>
  <c r="AH13" i="12" s="1"/>
  <c r="AH46" i="12" s="1"/>
  <c r="AH54" i="12" s="1"/>
  <c r="AH66" i="12" s="1"/>
  <c r="AH70" i="12" s="1"/>
  <c r="AI66" i="11" s="1"/>
  <c r="AI6" i="12"/>
  <c r="AI13" i="12" s="1"/>
  <c r="AI46" i="12" s="1"/>
  <c r="AI54" i="12" s="1"/>
  <c r="AI66" i="12" s="1"/>
  <c r="AI70" i="12" s="1"/>
  <c r="AJ66" i="11" s="1"/>
  <c r="AJ6" i="12"/>
  <c r="AJ13" i="12" s="1"/>
  <c r="AJ46" i="12" s="1"/>
  <c r="AJ54" i="12" s="1"/>
  <c r="AJ66" i="12" s="1"/>
  <c r="AJ70" i="12" s="1"/>
  <c r="AK66" i="11" s="1"/>
  <c r="AK6" i="12"/>
  <c r="AK13" i="12" s="1"/>
  <c r="AL6" i="12"/>
  <c r="AL13" i="12" s="1"/>
  <c r="AL46" i="12" s="1"/>
  <c r="AL54" i="12" s="1"/>
  <c r="AL66" i="12" s="1"/>
  <c r="AL70" i="12" s="1"/>
  <c r="AM66" i="11" s="1"/>
  <c r="AM6" i="12"/>
  <c r="AM13" i="12" s="1"/>
  <c r="AM46" i="12" s="1"/>
  <c r="AM54" i="12" s="1"/>
  <c r="AM66" i="12" s="1"/>
  <c r="AM70" i="12" s="1"/>
  <c r="AN66" i="11" s="1"/>
  <c r="AN6" i="12"/>
  <c r="AN13" i="12" s="1"/>
  <c r="AN46" i="12" s="1"/>
  <c r="AN54" i="12" s="1"/>
  <c r="AN66" i="12" s="1"/>
  <c r="AN70" i="12" s="1"/>
  <c r="AO66" i="11" s="1"/>
  <c r="AO6" i="12"/>
  <c r="AO13" i="12" s="1"/>
  <c r="AP6" i="12"/>
  <c r="AP13" i="12" s="1"/>
  <c r="AP46" i="12" s="1"/>
  <c r="AP54" i="12" s="1"/>
  <c r="AP66" i="12" s="1"/>
  <c r="AP70" i="12" s="1"/>
  <c r="AQ66" i="11" s="1"/>
  <c r="AQ6" i="12"/>
  <c r="AQ13" i="12" s="1"/>
  <c r="AQ46" i="12" s="1"/>
  <c r="AQ54" i="12" s="1"/>
  <c r="AQ66" i="12" s="1"/>
  <c r="AQ70" i="12" s="1"/>
  <c r="AR66" i="11" s="1"/>
  <c r="AR6" i="12"/>
  <c r="AR13" i="12" s="1"/>
  <c r="AR46" i="12" s="1"/>
  <c r="AR54" i="12" s="1"/>
  <c r="AR66" i="12" s="1"/>
  <c r="AR70" i="12" s="1"/>
  <c r="AS66" i="11" s="1"/>
  <c r="AS6" i="12"/>
  <c r="AS13" i="12" s="1"/>
  <c r="AT6" i="12"/>
  <c r="AT13" i="12" s="1"/>
  <c r="AT46" i="12" s="1"/>
  <c r="AT54" i="12" s="1"/>
  <c r="AT66" i="12" s="1"/>
  <c r="AT70" i="12" s="1"/>
  <c r="AU66" i="11" s="1"/>
  <c r="AD11" i="12"/>
  <c r="AE11" i="12"/>
  <c r="AF11" i="12"/>
  <c r="AG11" i="12"/>
  <c r="AH11" i="12"/>
  <c r="AI11" i="12"/>
  <c r="AJ11" i="12"/>
  <c r="AK11" i="12"/>
  <c r="AL11" i="12"/>
  <c r="AM11" i="12"/>
  <c r="AN11" i="12"/>
  <c r="AO11" i="12"/>
  <c r="AP11" i="12"/>
  <c r="AQ11" i="12"/>
  <c r="AR11" i="12"/>
  <c r="AS11" i="12"/>
  <c r="AT11" i="12"/>
  <c r="AD18" i="12"/>
  <c r="AE18" i="12"/>
  <c r="AF18" i="12"/>
  <c r="AG18" i="12"/>
  <c r="AH18" i="12"/>
  <c r="AI18" i="12"/>
  <c r="AJ18" i="12"/>
  <c r="AK18" i="12"/>
  <c r="AL18" i="12"/>
  <c r="AM18" i="12"/>
  <c r="AN18" i="12"/>
  <c r="AO18" i="12"/>
  <c r="AP18" i="12"/>
  <c r="AQ18" i="12"/>
  <c r="AR18" i="12"/>
  <c r="AS18" i="12"/>
  <c r="AT18" i="12"/>
  <c r="AD40" i="12"/>
  <c r="AE40" i="12"/>
  <c r="AF40" i="12"/>
  <c r="AG40" i="12"/>
  <c r="AH40" i="12"/>
  <c r="AI40" i="12"/>
  <c r="AJ40" i="12"/>
  <c r="AK40" i="12"/>
  <c r="AL40" i="12"/>
  <c r="AM40" i="12"/>
  <c r="AN40" i="12"/>
  <c r="AO40" i="12"/>
  <c r="AP40" i="12"/>
  <c r="AQ40" i="12"/>
  <c r="AR40" i="12"/>
  <c r="AS40" i="12"/>
  <c r="AT40" i="12"/>
  <c r="AD44" i="12"/>
  <c r="AE44" i="12"/>
  <c r="AF44" i="12"/>
  <c r="AG44" i="12"/>
  <c r="AH44" i="12"/>
  <c r="AI44" i="12"/>
  <c r="AJ44" i="12"/>
  <c r="AK44" i="12"/>
  <c r="AL44" i="12"/>
  <c r="AM44" i="12"/>
  <c r="AN44" i="12"/>
  <c r="AO44" i="12"/>
  <c r="AP44" i="12"/>
  <c r="AQ44" i="12"/>
  <c r="AR44" i="12"/>
  <c r="AS44" i="12"/>
  <c r="AT44" i="12"/>
  <c r="AD52" i="12"/>
  <c r="AE52" i="12"/>
  <c r="AF52" i="12"/>
  <c r="AG52" i="12"/>
  <c r="AH52" i="12"/>
  <c r="AI52" i="12"/>
  <c r="AJ52" i="12"/>
  <c r="AK52" i="12"/>
  <c r="AL52" i="12"/>
  <c r="AM52" i="12"/>
  <c r="AN52" i="12"/>
  <c r="AO52" i="12"/>
  <c r="AP52" i="12"/>
  <c r="AQ52" i="12"/>
  <c r="AR52" i="12"/>
  <c r="AS52" i="12"/>
  <c r="AT52" i="12"/>
  <c r="AD59" i="12"/>
  <c r="AE59" i="12"/>
  <c r="AF59" i="12"/>
  <c r="AG59" i="12"/>
  <c r="AH59" i="12"/>
  <c r="AI59" i="12"/>
  <c r="AJ59" i="12"/>
  <c r="AK59" i="12"/>
  <c r="AL59" i="12"/>
  <c r="AM59" i="12"/>
  <c r="AN59" i="12"/>
  <c r="AO59" i="12"/>
  <c r="AP59" i="12"/>
  <c r="AQ59" i="12"/>
  <c r="AR59" i="12"/>
  <c r="AS59" i="12"/>
  <c r="AT59" i="12"/>
  <c r="AD64" i="12"/>
  <c r="AE64" i="12"/>
  <c r="AF64" i="12"/>
  <c r="AG64" i="12"/>
  <c r="AH64" i="12"/>
  <c r="AI64" i="12"/>
  <c r="AJ64" i="12"/>
  <c r="AK64" i="12"/>
  <c r="AL64" i="12"/>
  <c r="AM64" i="12"/>
  <c r="AN64" i="12"/>
  <c r="AO64" i="12"/>
  <c r="AP64" i="12"/>
  <c r="AQ64" i="12"/>
  <c r="AR64" i="12"/>
  <c r="AS64" i="12"/>
  <c r="AT64" i="12"/>
  <c r="C2" i="12"/>
  <c r="D2" i="12"/>
  <c r="E2" i="12"/>
  <c r="F2" i="12"/>
  <c r="G2" i="12"/>
  <c r="H2" i="12"/>
  <c r="I2" i="12"/>
  <c r="J2" i="12"/>
  <c r="K2" i="12"/>
  <c r="L2" i="12"/>
  <c r="M2" i="12"/>
  <c r="N2" i="12"/>
  <c r="O2" i="12"/>
  <c r="P2" i="12"/>
  <c r="Q2" i="12"/>
  <c r="R2" i="12"/>
  <c r="S2" i="12"/>
  <c r="T2" i="12"/>
  <c r="U2" i="12"/>
  <c r="V2" i="12"/>
  <c r="W2" i="12"/>
  <c r="X2" i="12"/>
  <c r="Y2" i="12"/>
  <c r="Z2" i="12"/>
  <c r="AA2" i="12"/>
  <c r="AB2" i="12"/>
  <c r="AC2" i="12"/>
  <c r="C6" i="12"/>
  <c r="C13" i="12" s="1"/>
  <c r="C46" i="12" s="1"/>
  <c r="C54" i="12" s="1"/>
  <c r="C66" i="12" s="1"/>
  <c r="C70" i="12" s="1"/>
  <c r="D66" i="11" s="1"/>
  <c r="D6" i="12"/>
  <c r="D13" i="12" s="1"/>
  <c r="D46" i="12" s="1"/>
  <c r="D54" i="12" s="1"/>
  <c r="D66" i="12" s="1"/>
  <c r="D70" i="12" s="1"/>
  <c r="E66" i="11" s="1"/>
  <c r="E6" i="12"/>
  <c r="E13" i="12" s="1"/>
  <c r="E46" i="12" s="1"/>
  <c r="E54" i="12" s="1"/>
  <c r="E66" i="12" s="1"/>
  <c r="E70" i="12" s="1"/>
  <c r="F66" i="11" s="1"/>
  <c r="F6" i="12"/>
  <c r="G6" i="12"/>
  <c r="G13" i="12" s="1"/>
  <c r="G46" i="12" s="1"/>
  <c r="G54" i="12" s="1"/>
  <c r="G66" i="12" s="1"/>
  <c r="G70" i="12" s="1"/>
  <c r="H66" i="11" s="1"/>
  <c r="H6" i="12"/>
  <c r="H13" i="12" s="1"/>
  <c r="H46" i="12" s="1"/>
  <c r="H54" i="12" s="1"/>
  <c r="H66" i="12" s="1"/>
  <c r="H70" i="12" s="1"/>
  <c r="I66" i="11" s="1"/>
  <c r="I6" i="12"/>
  <c r="I13" i="12" s="1"/>
  <c r="I46" i="12" s="1"/>
  <c r="I54" i="12" s="1"/>
  <c r="I66" i="12" s="1"/>
  <c r="I70" i="12" s="1"/>
  <c r="J66" i="11" s="1"/>
  <c r="J6" i="12"/>
  <c r="K6" i="12"/>
  <c r="K13" i="12" s="1"/>
  <c r="K46" i="12" s="1"/>
  <c r="K54" i="12" s="1"/>
  <c r="K66" i="12" s="1"/>
  <c r="K70" i="12" s="1"/>
  <c r="L66" i="11" s="1"/>
  <c r="L6" i="12"/>
  <c r="L13" i="12" s="1"/>
  <c r="L46" i="12" s="1"/>
  <c r="L54" i="12" s="1"/>
  <c r="L66" i="12" s="1"/>
  <c r="L70" i="12" s="1"/>
  <c r="M66" i="11" s="1"/>
  <c r="M6" i="12"/>
  <c r="M13" i="12" s="1"/>
  <c r="M46" i="12" s="1"/>
  <c r="M54" i="12" s="1"/>
  <c r="M66" i="12" s="1"/>
  <c r="M70" i="12" s="1"/>
  <c r="N66" i="11" s="1"/>
  <c r="N6" i="12"/>
  <c r="O6" i="12"/>
  <c r="O13" i="12" s="1"/>
  <c r="O46" i="12" s="1"/>
  <c r="O54" i="12" s="1"/>
  <c r="O66" i="12" s="1"/>
  <c r="O70" i="12" s="1"/>
  <c r="P66" i="11" s="1"/>
  <c r="P6" i="12"/>
  <c r="P13" i="12" s="1"/>
  <c r="P46" i="12" s="1"/>
  <c r="P54" i="12" s="1"/>
  <c r="P66" i="12" s="1"/>
  <c r="P70" i="12" s="1"/>
  <c r="Q66" i="11" s="1"/>
  <c r="Q6" i="12"/>
  <c r="Q13" i="12" s="1"/>
  <c r="Q46" i="12" s="1"/>
  <c r="Q54" i="12" s="1"/>
  <c r="Q66" i="12" s="1"/>
  <c r="Q70" i="12" s="1"/>
  <c r="R66" i="11" s="1"/>
  <c r="R6" i="12"/>
  <c r="S6" i="12"/>
  <c r="S13" i="12" s="1"/>
  <c r="S46" i="12" s="1"/>
  <c r="S54" i="12" s="1"/>
  <c r="S66" i="12" s="1"/>
  <c r="S70" i="12" s="1"/>
  <c r="T66" i="11" s="1"/>
  <c r="T6" i="12"/>
  <c r="T13" i="12" s="1"/>
  <c r="T46" i="12" s="1"/>
  <c r="T54" i="12" s="1"/>
  <c r="T66" i="12" s="1"/>
  <c r="T70" i="12" s="1"/>
  <c r="U66" i="11" s="1"/>
  <c r="U6" i="12"/>
  <c r="U13" i="12" s="1"/>
  <c r="U46" i="12" s="1"/>
  <c r="U54" i="12" s="1"/>
  <c r="U66" i="12" s="1"/>
  <c r="U70" i="12" s="1"/>
  <c r="V66" i="11" s="1"/>
  <c r="V6" i="12"/>
  <c r="W6" i="12"/>
  <c r="W13" i="12" s="1"/>
  <c r="W46" i="12" s="1"/>
  <c r="W54" i="12" s="1"/>
  <c r="W66" i="12" s="1"/>
  <c r="W70" i="12" s="1"/>
  <c r="X66" i="11" s="1"/>
  <c r="X6" i="12"/>
  <c r="X13" i="12" s="1"/>
  <c r="X46" i="12" s="1"/>
  <c r="X54" i="12" s="1"/>
  <c r="X66" i="12" s="1"/>
  <c r="X70" i="12" s="1"/>
  <c r="Y66" i="11" s="1"/>
  <c r="Y6" i="12"/>
  <c r="Y13" i="12" s="1"/>
  <c r="Y46" i="12" s="1"/>
  <c r="Y54" i="12" s="1"/>
  <c r="Y66" i="12" s="1"/>
  <c r="Y70" i="12" s="1"/>
  <c r="Z66" i="11" s="1"/>
  <c r="Z6" i="12"/>
  <c r="AA6" i="12"/>
  <c r="AA13" i="12" s="1"/>
  <c r="AA46" i="12" s="1"/>
  <c r="AA54" i="12" s="1"/>
  <c r="AA66" i="12" s="1"/>
  <c r="AA70" i="12" s="1"/>
  <c r="AB66" i="11" s="1"/>
  <c r="AB6" i="12"/>
  <c r="AB13" i="12" s="1"/>
  <c r="AB46" i="12" s="1"/>
  <c r="AB54" i="12" s="1"/>
  <c r="AB66" i="12" s="1"/>
  <c r="AB70" i="12" s="1"/>
  <c r="AC66" i="11" s="1"/>
  <c r="AC6" i="12"/>
  <c r="AC13" i="12" s="1"/>
  <c r="AC46" i="12" s="1"/>
  <c r="AC54" i="12" s="1"/>
  <c r="AC66" i="12" s="1"/>
  <c r="AC70" i="12" s="1"/>
  <c r="AD66" i="11" s="1"/>
  <c r="C11" i="12"/>
  <c r="D11" i="12"/>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C18" i="12"/>
  <c r="D18" i="12"/>
  <c r="E18" i="12"/>
  <c r="F18" i="12"/>
  <c r="G18" i="12"/>
  <c r="H18" i="12"/>
  <c r="I18" i="12"/>
  <c r="J18" i="12"/>
  <c r="K18" i="12"/>
  <c r="L18" i="12"/>
  <c r="M18" i="12"/>
  <c r="N18" i="12"/>
  <c r="O18" i="12"/>
  <c r="P18" i="12"/>
  <c r="Q18" i="12"/>
  <c r="R18" i="12"/>
  <c r="S18" i="12"/>
  <c r="T18" i="12"/>
  <c r="U18" i="12"/>
  <c r="V18" i="12"/>
  <c r="W18" i="12"/>
  <c r="X18" i="12"/>
  <c r="Y18" i="12"/>
  <c r="Z18" i="12"/>
  <c r="AA18" i="12"/>
  <c r="AB18" i="12"/>
  <c r="AC18" i="12"/>
  <c r="C40" i="12"/>
  <c r="D40" i="12"/>
  <c r="E40" i="12"/>
  <c r="F40" i="12"/>
  <c r="G40" i="12"/>
  <c r="H40" i="12"/>
  <c r="I40" i="12"/>
  <c r="J40" i="12"/>
  <c r="K40" i="12"/>
  <c r="L40" i="12"/>
  <c r="M40" i="12"/>
  <c r="N40" i="12"/>
  <c r="O40" i="12"/>
  <c r="P40" i="12"/>
  <c r="Q40" i="12"/>
  <c r="R40" i="12"/>
  <c r="S40" i="12"/>
  <c r="T40" i="12"/>
  <c r="U40" i="12"/>
  <c r="V40" i="12"/>
  <c r="W40" i="12"/>
  <c r="X40" i="12"/>
  <c r="Y40" i="12"/>
  <c r="Z40" i="12"/>
  <c r="AA40" i="12"/>
  <c r="AB40" i="12"/>
  <c r="AC40" i="12"/>
  <c r="C44" i="12"/>
  <c r="D44" i="12"/>
  <c r="E44" i="12"/>
  <c r="F44" i="12"/>
  <c r="G44" i="12"/>
  <c r="H44" i="12"/>
  <c r="I44" i="12"/>
  <c r="J44" i="12"/>
  <c r="K44" i="12"/>
  <c r="L44" i="12"/>
  <c r="M44" i="12"/>
  <c r="N44" i="12"/>
  <c r="O44" i="12"/>
  <c r="P44" i="12"/>
  <c r="Q44" i="12"/>
  <c r="R44" i="12"/>
  <c r="S44" i="12"/>
  <c r="T44" i="12"/>
  <c r="U44" i="12"/>
  <c r="V44" i="12"/>
  <c r="W44" i="12"/>
  <c r="X44" i="12"/>
  <c r="Y44" i="12"/>
  <c r="Z44" i="12"/>
  <c r="AA44" i="12"/>
  <c r="AB44" i="12"/>
  <c r="AC44" i="12"/>
  <c r="C52" i="12"/>
  <c r="D52" i="12"/>
  <c r="E52" i="12"/>
  <c r="F52" i="12"/>
  <c r="G52" i="12"/>
  <c r="H52" i="12"/>
  <c r="I52" i="12"/>
  <c r="J52" i="12"/>
  <c r="K52" i="12"/>
  <c r="L52" i="12"/>
  <c r="M52" i="12"/>
  <c r="N52" i="12"/>
  <c r="O52" i="12"/>
  <c r="P52" i="12"/>
  <c r="Q52" i="12"/>
  <c r="R52" i="12"/>
  <c r="S52" i="12"/>
  <c r="T52" i="12"/>
  <c r="U52" i="12"/>
  <c r="V52" i="12"/>
  <c r="W52" i="12"/>
  <c r="X52" i="12"/>
  <c r="Y52" i="12"/>
  <c r="Z52" i="12"/>
  <c r="AA52" i="12"/>
  <c r="AB52" i="12"/>
  <c r="AC52" i="12"/>
  <c r="C59" i="12"/>
  <c r="D59" i="12"/>
  <c r="E59" i="12"/>
  <c r="F59" i="12"/>
  <c r="G59" i="12"/>
  <c r="H59" i="12"/>
  <c r="I59" i="12"/>
  <c r="J59" i="12"/>
  <c r="K59" i="12"/>
  <c r="L59" i="12"/>
  <c r="M59" i="12"/>
  <c r="N59" i="12"/>
  <c r="O59" i="12"/>
  <c r="P59" i="12"/>
  <c r="Q59" i="12"/>
  <c r="R59" i="12"/>
  <c r="S59" i="12"/>
  <c r="T59" i="12"/>
  <c r="U59" i="12"/>
  <c r="V59" i="12"/>
  <c r="W59" i="12"/>
  <c r="X59" i="12"/>
  <c r="Y59" i="12"/>
  <c r="Z59" i="12"/>
  <c r="AA59" i="12"/>
  <c r="AB59" i="12"/>
  <c r="AC59" i="12"/>
  <c r="C64" i="12"/>
  <c r="D64" i="12"/>
  <c r="E64" i="12"/>
  <c r="F64" i="12"/>
  <c r="G64" i="12"/>
  <c r="H64" i="12"/>
  <c r="I64" i="12"/>
  <c r="J64" i="12"/>
  <c r="K64" i="12"/>
  <c r="L64" i="12"/>
  <c r="M64" i="12"/>
  <c r="N64" i="12"/>
  <c r="O64" i="12"/>
  <c r="P64" i="12"/>
  <c r="Q64" i="12"/>
  <c r="R64" i="12"/>
  <c r="S64" i="12"/>
  <c r="T64" i="12"/>
  <c r="U64" i="12"/>
  <c r="V64" i="12"/>
  <c r="W64" i="12"/>
  <c r="X64" i="12"/>
  <c r="Y64" i="12"/>
  <c r="Z64" i="12"/>
  <c r="AA64" i="12"/>
  <c r="AB64" i="12"/>
  <c r="AC64" i="12"/>
  <c r="B2" i="12"/>
  <c r="B72" i="11"/>
  <c r="D9" i="11"/>
  <c r="E9" i="11" s="1"/>
  <c r="F9" i="11"/>
  <c r="G9" i="11" s="1"/>
  <c r="H9" i="11" s="1"/>
  <c r="I9" i="11" s="1"/>
  <c r="J9" i="11" s="1"/>
  <c r="K9" i="11" s="1"/>
  <c r="L9" i="11" s="1"/>
  <c r="M9" i="11" s="1"/>
  <c r="N9" i="11"/>
  <c r="O9" i="11" s="1"/>
  <c r="P9" i="11" s="1"/>
  <c r="Q9" i="11" s="1"/>
  <c r="R9" i="11" s="1"/>
  <c r="S9" i="11" s="1"/>
  <c r="T9" i="11" s="1"/>
  <c r="U9" i="11" s="1"/>
  <c r="V9" i="11" s="1"/>
  <c r="W9" i="11" s="1"/>
  <c r="X9" i="11" s="1"/>
  <c r="Y9" i="11" s="1"/>
  <c r="Z9" i="11" s="1"/>
  <c r="AA9" i="11" s="1"/>
  <c r="AB9" i="11" s="1"/>
  <c r="AC9" i="11" s="1"/>
  <c r="AD9" i="11" s="1"/>
  <c r="AE9" i="11" s="1"/>
  <c r="AF9" i="11" s="1"/>
  <c r="AG9" i="11" s="1"/>
  <c r="AH9" i="11" s="1"/>
  <c r="AI9" i="11" s="1"/>
  <c r="AJ9" i="11" s="1"/>
  <c r="AK9" i="11" s="1"/>
  <c r="AL9" i="11" s="1"/>
  <c r="AM9" i="11" s="1"/>
  <c r="AN9" i="11" s="1"/>
  <c r="AO9" i="11" s="1"/>
  <c r="AP9" i="11" s="1"/>
  <c r="AQ9" i="11" s="1"/>
  <c r="AR9" i="11" s="1"/>
  <c r="AS9" i="11" s="1"/>
  <c r="AT9" i="11" s="1"/>
  <c r="AU9" i="11" s="1"/>
  <c r="AV9" i="11" s="1"/>
  <c r="AW9" i="11" s="1"/>
  <c r="AX9" i="11" s="1"/>
  <c r="AY9" i="11" s="1"/>
  <c r="AZ9" i="11" s="1"/>
  <c r="BA9" i="11" s="1"/>
  <c r="BB9" i="11" s="1"/>
  <c r="BC9" i="11" s="1"/>
  <c r="BD9" i="11" s="1"/>
  <c r="BE9" i="11" s="1"/>
  <c r="BF9" i="11" s="1"/>
  <c r="BG9" i="11" s="1"/>
  <c r="BH9" i="11" s="1"/>
  <c r="BI9" i="11" s="1"/>
  <c r="BJ9" i="11" s="1"/>
  <c r="D10" i="11"/>
  <c r="E10" i="11"/>
  <c r="D12" i="11"/>
  <c r="E20" i="11"/>
  <c r="D21" i="11"/>
  <c r="D20" i="11" s="1"/>
  <c r="E21" i="11"/>
  <c r="F21" i="11"/>
  <c r="D24" i="11"/>
  <c r="D25" i="11"/>
  <c r="E25" i="11"/>
  <c r="F25" i="11" s="1"/>
  <c r="G25" i="11" s="1"/>
  <c r="H25" i="11" s="1"/>
  <c r="I25" i="11" s="1"/>
  <c r="J25" i="11" s="1"/>
  <c r="K25" i="11"/>
  <c r="L25" i="11" s="1"/>
  <c r="M25" i="11" s="1"/>
  <c r="N25" i="11" s="1"/>
  <c r="O25" i="11" s="1"/>
  <c r="P25" i="11" s="1"/>
  <c r="Q25" i="11" s="1"/>
  <c r="R25" i="11" s="1"/>
  <c r="S25" i="11" s="1"/>
  <c r="T25" i="11" s="1"/>
  <c r="U25" i="11" s="1"/>
  <c r="V25" i="11" s="1"/>
  <c r="W25" i="11" s="1"/>
  <c r="X25" i="11" s="1"/>
  <c r="Y25" i="11" s="1"/>
  <c r="Z25" i="11" s="1"/>
  <c r="AA25" i="11" s="1"/>
  <c r="AB25" i="11" s="1"/>
  <c r="AC25" i="11" s="1"/>
  <c r="AD25" i="11" s="1"/>
  <c r="AE25" i="11" s="1"/>
  <c r="AF25" i="11" s="1"/>
  <c r="AG25" i="11" s="1"/>
  <c r="AH25" i="11" s="1"/>
  <c r="AI25" i="11" s="1"/>
  <c r="AJ25" i="11" s="1"/>
  <c r="AK25" i="11" s="1"/>
  <c r="AL25" i="11" s="1"/>
  <c r="AM25" i="11" s="1"/>
  <c r="AN25" i="11" s="1"/>
  <c r="AO25" i="11" s="1"/>
  <c r="AP25" i="11" s="1"/>
  <c r="AQ25" i="11" s="1"/>
  <c r="AR25" i="11" s="1"/>
  <c r="AS25" i="11" s="1"/>
  <c r="AT25" i="11" s="1"/>
  <c r="AU25" i="11" s="1"/>
  <c r="AV25" i="11" s="1"/>
  <c r="AW25" i="11" s="1"/>
  <c r="AX25" i="11" s="1"/>
  <c r="AY25" i="11" s="1"/>
  <c r="AZ25" i="11" s="1"/>
  <c r="BA25" i="11" s="1"/>
  <c r="BB25" i="11" s="1"/>
  <c r="BC25" i="11" s="1"/>
  <c r="BD25" i="11" s="1"/>
  <c r="BE25" i="11" s="1"/>
  <c r="BF25" i="11" s="1"/>
  <c r="BG25" i="11" s="1"/>
  <c r="BH25" i="11" s="1"/>
  <c r="BI25" i="11" s="1"/>
  <c r="BJ25" i="11" s="1"/>
  <c r="D26" i="11"/>
  <c r="E26" i="11"/>
  <c r="F26" i="11" s="1"/>
  <c r="G26" i="11" s="1"/>
  <c r="H26" i="11"/>
  <c r="I26" i="11" s="1"/>
  <c r="J26" i="11" s="1"/>
  <c r="K26" i="11" s="1"/>
  <c r="L26" i="11" s="1"/>
  <c r="M26" i="11" s="1"/>
  <c r="N26" i="11" s="1"/>
  <c r="O26" i="11" s="1"/>
  <c r="P26" i="11" s="1"/>
  <c r="Q26" i="11" s="1"/>
  <c r="R26" i="11" s="1"/>
  <c r="S26" i="11" s="1"/>
  <c r="T26" i="11" s="1"/>
  <c r="U26" i="11" s="1"/>
  <c r="V26" i="11" s="1"/>
  <c r="W26" i="11" s="1"/>
  <c r="X26" i="11" s="1"/>
  <c r="Y26" i="11" s="1"/>
  <c r="Z26" i="11" s="1"/>
  <c r="AA26" i="11" s="1"/>
  <c r="AB26" i="11" s="1"/>
  <c r="AC26" i="11" s="1"/>
  <c r="AD26" i="11" s="1"/>
  <c r="AE26" i="11" s="1"/>
  <c r="AF26" i="11" s="1"/>
  <c r="AG26" i="11" s="1"/>
  <c r="AH26" i="11" s="1"/>
  <c r="AI26" i="11" s="1"/>
  <c r="AJ26" i="11" s="1"/>
  <c r="AK26" i="11" s="1"/>
  <c r="AL26" i="11" s="1"/>
  <c r="AM26" i="11" s="1"/>
  <c r="AN26" i="11" s="1"/>
  <c r="AO26" i="11" s="1"/>
  <c r="AP26" i="11" s="1"/>
  <c r="AQ26" i="11" s="1"/>
  <c r="AR26" i="11" s="1"/>
  <c r="AS26" i="11" s="1"/>
  <c r="AT26" i="11" s="1"/>
  <c r="AU26" i="11" s="1"/>
  <c r="AV26" i="11" s="1"/>
  <c r="AW26" i="11" s="1"/>
  <c r="AX26" i="11" s="1"/>
  <c r="AY26" i="11" s="1"/>
  <c r="AZ26" i="11" s="1"/>
  <c r="BA26" i="11" s="1"/>
  <c r="BB26" i="11" s="1"/>
  <c r="BC26" i="11" s="1"/>
  <c r="BD26" i="11" s="1"/>
  <c r="BE26" i="11" s="1"/>
  <c r="BF26" i="11" s="1"/>
  <c r="BG26" i="11" s="1"/>
  <c r="BH26" i="11" s="1"/>
  <c r="BI26" i="11" s="1"/>
  <c r="BJ26" i="11" s="1"/>
  <c r="D30" i="11"/>
  <c r="D31" i="11"/>
  <c r="E31" i="11"/>
  <c r="F31" i="11" s="1"/>
  <c r="G31" i="11"/>
  <c r="H31" i="11" s="1"/>
  <c r="I31" i="11" s="1"/>
  <c r="J31" i="11" s="1"/>
  <c r="K31" i="11"/>
  <c r="L31" i="11" s="1"/>
  <c r="M31" i="11" s="1"/>
  <c r="N31" i="11" s="1"/>
  <c r="O31" i="11" s="1"/>
  <c r="P31" i="11" s="1"/>
  <c r="Q31" i="11" s="1"/>
  <c r="R31" i="11" s="1"/>
  <c r="S31" i="11" s="1"/>
  <c r="T31" i="11" s="1"/>
  <c r="U31" i="11" s="1"/>
  <c r="V31" i="11" s="1"/>
  <c r="W31" i="11" s="1"/>
  <c r="X31" i="11" s="1"/>
  <c r="Y31" i="11" s="1"/>
  <c r="Z31" i="11" s="1"/>
  <c r="AA31" i="11" s="1"/>
  <c r="AB31" i="11" s="1"/>
  <c r="AC31" i="11" s="1"/>
  <c r="AD31" i="11" s="1"/>
  <c r="AE31" i="11" s="1"/>
  <c r="AF31" i="11" s="1"/>
  <c r="AG31" i="11" s="1"/>
  <c r="AH31" i="11" s="1"/>
  <c r="AI31" i="11" s="1"/>
  <c r="AJ31" i="11" s="1"/>
  <c r="AK31" i="11" s="1"/>
  <c r="AL31" i="11" s="1"/>
  <c r="AM31" i="11" s="1"/>
  <c r="AN31" i="11" s="1"/>
  <c r="AO31" i="11" s="1"/>
  <c r="AP31" i="11" s="1"/>
  <c r="AQ31" i="11" s="1"/>
  <c r="AR31" i="11" s="1"/>
  <c r="AS31" i="11" s="1"/>
  <c r="AT31" i="11" s="1"/>
  <c r="AU31" i="11" s="1"/>
  <c r="AV31" i="11" s="1"/>
  <c r="AW31" i="11" s="1"/>
  <c r="AX31" i="11" s="1"/>
  <c r="AY31" i="11" s="1"/>
  <c r="AZ31" i="11" s="1"/>
  <c r="BA31" i="11" s="1"/>
  <c r="BB31" i="11" s="1"/>
  <c r="BC31" i="11" s="1"/>
  <c r="BD31" i="11" s="1"/>
  <c r="BE31" i="11" s="1"/>
  <c r="BF31" i="11" s="1"/>
  <c r="BG31" i="11" s="1"/>
  <c r="BH31" i="11" s="1"/>
  <c r="BI31" i="11" s="1"/>
  <c r="BJ31" i="11" s="1"/>
  <c r="D32" i="11"/>
  <c r="E32" i="11" s="1"/>
  <c r="F32" i="11" s="1"/>
  <c r="G32" i="11" s="1"/>
  <c r="H32" i="11"/>
  <c r="I32" i="11" s="1"/>
  <c r="J32" i="11" s="1"/>
  <c r="K32" i="11" s="1"/>
  <c r="L32" i="11" s="1"/>
  <c r="M32" i="11" s="1"/>
  <c r="N32" i="11" s="1"/>
  <c r="O32" i="11" s="1"/>
  <c r="P32" i="11" s="1"/>
  <c r="Q32" i="11" s="1"/>
  <c r="R32" i="11" s="1"/>
  <c r="S32" i="11" s="1"/>
  <c r="T32" i="11" s="1"/>
  <c r="U32" i="11" s="1"/>
  <c r="V32" i="11" s="1"/>
  <c r="W32" i="11" s="1"/>
  <c r="X32" i="11" s="1"/>
  <c r="Y32" i="11" s="1"/>
  <c r="Z32" i="11" s="1"/>
  <c r="AA32" i="11" s="1"/>
  <c r="AB32" i="11" s="1"/>
  <c r="AC32" i="11" s="1"/>
  <c r="AD32" i="11" s="1"/>
  <c r="AE32" i="11" s="1"/>
  <c r="AF32" i="11" s="1"/>
  <c r="AG32" i="11" s="1"/>
  <c r="AH32" i="11" s="1"/>
  <c r="AI32" i="11" s="1"/>
  <c r="AJ32" i="11" s="1"/>
  <c r="AK32" i="11" s="1"/>
  <c r="AL32" i="11" s="1"/>
  <c r="AM32" i="11" s="1"/>
  <c r="AN32" i="11" s="1"/>
  <c r="AO32" i="11" s="1"/>
  <c r="AP32" i="11" s="1"/>
  <c r="AQ32" i="11" s="1"/>
  <c r="AR32" i="11" s="1"/>
  <c r="AS32" i="11" s="1"/>
  <c r="AT32" i="11" s="1"/>
  <c r="AU32" i="11" s="1"/>
  <c r="AV32" i="11" s="1"/>
  <c r="AW32" i="11" s="1"/>
  <c r="AX32" i="11" s="1"/>
  <c r="AY32" i="11" s="1"/>
  <c r="AZ32" i="11" s="1"/>
  <c r="BA32" i="11" s="1"/>
  <c r="BB32" i="11" s="1"/>
  <c r="BC32" i="11" s="1"/>
  <c r="BD32" i="11" s="1"/>
  <c r="BE32" i="11" s="1"/>
  <c r="BF32" i="11" s="1"/>
  <c r="BG32" i="11" s="1"/>
  <c r="BH32" i="11" s="1"/>
  <c r="BI32" i="11" s="1"/>
  <c r="BJ32" i="11" s="1"/>
  <c r="D33" i="11"/>
  <c r="E33" i="11"/>
  <c r="F33" i="11" s="1"/>
  <c r="G33" i="11"/>
  <c r="H33" i="11" s="1"/>
  <c r="I33" i="11" s="1"/>
  <c r="J33" i="11" s="1"/>
  <c r="K33" i="11" s="1"/>
  <c r="L33" i="11" s="1"/>
  <c r="M33" i="11" s="1"/>
  <c r="N33" i="11" s="1"/>
  <c r="O33" i="11" s="1"/>
  <c r="P33" i="11" s="1"/>
  <c r="Q33" i="11" s="1"/>
  <c r="R33" i="11" s="1"/>
  <c r="S33" i="11" s="1"/>
  <c r="T33" i="11" s="1"/>
  <c r="U33" i="11" s="1"/>
  <c r="V33" i="11" s="1"/>
  <c r="W33" i="11" s="1"/>
  <c r="X33" i="11" s="1"/>
  <c r="Y33" i="11" s="1"/>
  <c r="Z33" i="11" s="1"/>
  <c r="AA33" i="11" s="1"/>
  <c r="AB33" i="11" s="1"/>
  <c r="AC33" i="11" s="1"/>
  <c r="AD33" i="11" s="1"/>
  <c r="AE33" i="11" s="1"/>
  <c r="AF33" i="11" s="1"/>
  <c r="AG33" i="11" s="1"/>
  <c r="AH33" i="11" s="1"/>
  <c r="AI33" i="11" s="1"/>
  <c r="AJ33" i="11" s="1"/>
  <c r="AK33" i="11" s="1"/>
  <c r="AL33" i="11" s="1"/>
  <c r="AM33" i="11" s="1"/>
  <c r="AN33" i="11" s="1"/>
  <c r="AO33" i="11" s="1"/>
  <c r="AP33" i="11" s="1"/>
  <c r="AQ33" i="11" s="1"/>
  <c r="AR33" i="11" s="1"/>
  <c r="AS33" i="11" s="1"/>
  <c r="AT33" i="11" s="1"/>
  <c r="AU33" i="11" s="1"/>
  <c r="AV33" i="11" s="1"/>
  <c r="AW33" i="11" s="1"/>
  <c r="AX33" i="11" s="1"/>
  <c r="AY33" i="11" s="1"/>
  <c r="AZ33" i="11" s="1"/>
  <c r="BA33" i="11" s="1"/>
  <c r="BB33" i="11" s="1"/>
  <c r="BC33" i="11" s="1"/>
  <c r="BD33" i="11" s="1"/>
  <c r="BE33" i="11" s="1"/>
  <c r="BF33" i="11" s="1"/>
  <c r="BG33" i="11" s="1"/>
  <c r="BH33" i="11" s="1"/>
  <c r="BI33" i="11" s="1"/>
  <c r="BJ33" i="11" s="1"/>
  <c r="D38" i="11"/>
  <c r="E38" i="11"/>
  <c r="F38" i="11"/>
  <c r="G38" i="11" s="1"/>
  <c r="H38" i="11" s="1"/>
  <c r="I38" i="11" s="1"/>
  <c r="J38" i="11" s="1"/>
  <c r="K38" i="11" s="1"/>
  <c r="L38" i="11" s="1"/>
  <c r="M38" i="11" s="1"/>
  <c r="N38" i="11" s="1"/>
  <c r="O38" i="11" s="1"/>
  <c r="P38" i="11" s="1"/>
  <c r="Q38" i="11" s="1"/>
  <c r="R38" i="11" s="1"/>
  <c r="S38" i="11" s="1"/>
  <c r="T38" i="11" s="1"/>
  <c r="U38" i="11" s="1"/>
  <c r="V38" i="11" s="1"/>
  <c r="W38" i="11" s="1"/>
  <c r="X38" i="11" s="1"/>
  <c r="Y38" i="11" s="1"/>
  <c r="Z38" i="11" s="1"/>
  <c r="AA38" i="11" s="1"/>
  <c r="AB38" i="11" s="1"/>
  <c r="AC38" i="11" s="1"/>
  <c r="AD38" i="11" s="1"/>
  <c r="AE38" i="11" s="1"/>
  <c r="AF38" i="11" s="1"/>
  <c r="AG38" i="11" s="1"/>
  <c r="AH38" i="11" s="1"/>
  <c r="AI38" i="11" s="1"/>
  <c r="AJ38" i="11" s="1"/>
  <c r="AK38" i="11" s="1"/>
  <c r="AL38" i="11" s="1"/>
  <c r="AM38" i="11" s="1"/>
  <c r="AN38" i="11" s="1"/>
  <c r="AO38" i="11" s="1"/>
  <c r="AP38" i="11" s="1"/>
  <c r="AQ38" i="11" s="1"/>
  <c r="AR38" i="11" s="1"/>
  <c r="AS38" i="11" s="1"/>
  <c r="AT38" i="11" s="1"/>
  <c r="AU38" i="11" s="1"/>
  <c r="AV38" i="11" s="1"/>
  <c r="AW38" i="11" s="1"/>
  <c r="AX38" i="11" s="1"/>
  <c r="AY38" i="11" s="1"/>
  <c r="AZ38" i="11" s="1"/>
  <c r="BA38" i="11" s="1"/>
  <c r="BB38" i="11" s="1"/>
  <c r="BC38" i="11" s="1"/>
  <c r="BD38" i="11" s="1"/>
  <c r="BE38" i="11" s="1"/>
  <c r="BF38" i="11" s="1"/>
  <c r="BG38" i="11" s="1"/>
  <c r="BH38" i="11" s="1"/>
  <c r="BI38" i="11" s="1"/>
  <c r="BJ38" i="11" s="1"/>
  <c r="D45" i="11"/>
  <c r="D46" i="11"/>
  <c r="E46" i="11" s="1"/>
  <c r="F46" i="11" s="1"/>
  <c r="G46" i="11" s="1"/>
  <c r="H46" i="11" s="1"/>
  <c r="I46" i="11" s="1"/>
  <c r="J46" i="11" s="1"/>
  <c r="K46" i="11" s="1"/>
  <c r="L46" i="11" s="1"/>
  <c r="M46" i="11" s="1"/>
  <c r="N46" i="11" s="1"/>
  <c r="O46" i="11" s="1"/>
  <c r="P46" i="11" s="1"/>
  <c r="Q46" i="11" s="1"/>
  <c r="R46" i="11" s="1"/>
  <c r="S46" i="11" s="1"/>
  <c r="T46" i="11" s="1"/>
  <c r="U46" i="11" s="1"/>
  <c r="V46" i="11" s="1"/>
  <c r="W46" i="11" s="1"/>
  <c r="X46" i="11" s="1"/>
  <c r="Y46" i="11" s="1"/>
  <c r="Z46" i="11" s="1"/>
  <c r="AA46" i="11" s="1"/>
  <c r="AB46" i="11" s="1"/>
  <c r="AC46" i="11" s="1"/>
  <c r="AD46" i="11" s="1"/>
  <c r="AE46" i="11" s="1"/>
  <c r="AF46" i="11" s="1"/>
  <c r="AG46" i="11" s="1"/>
  <c r="AH46" i="11" s="1"/>
  <c r="AI46" i="11" s="1"/>
  <c r="AJ46" i="11" s="1"/>
  <c r="AK46" i="11" s="1"/>
  <c r="AL46" i="11" s="1"/>
  <c r="AM46" i="11" s="1"/>
  <c r="AN46" i="11" s="1"/>
  <c r="AO46" i="11" s="1"/>
  <c r="AP46" i="11" s="1"/>
  <c r="AQ46" i="11" s="1"/>
  <c r="AR46" i="11" s="1"/>
  <c r="AS46" i="11" s="1"/>
  <c r="AT46" i="11" s="1"/>
  <c r="AU46" i="11" s="1"/>
  <c r="AV46" i="11" s="1"/>
  <c r="AW46" i="11" s="1"/>
  <c r="AX46" i="11" s="1"/>
  <c r="AY46" i="11" s="1"/>
  <c r="AZ46" i="11" s="1"/>
  <c r="BA46" i="11" s="1"/>
  <c r="BB46" i="11" s="1"/>
  <c r="BC46" i="11" s="1"/>
  <c r="BD46" i="11" s="1"/>
  <c r="BE46" i="11" s="1"/>
  <c r="BF46" i="11" s="1"/>
  <c r="BG46" i="11" s="1"/>
  <c r="BH46" i="11" s="1"/>
  <c r="BI46" i="11" s="1"/>
  <c r="BJ46" i="11" s="1"/>
  <c r="D47" i="11"/>
  <c r="E47" i="11"/>
  <c r="F47" i="11" s="1"/>
  <c r="G47" i="11" s="1"/>
  <c r="H47" i="11" s="1"/>
  <c r="I47" i="11" s="1"/>
  <c r="J47" i="11" s="1"/>
  <c r="K47" i="11" s="1"/>
  <c r="L47" i="11" s="1"/>
  <c r="M47" i="11" s="1"/>
  <c r="N47" i="11" s="1"/>
  <c r="O47" i="11" s="1"/>
  <c r="P47" i="11" s="1"/>
  <c r="Q47" i="11" s="1"/>
  <c r="R47" i="11" s="1"/>
  <c r="S47" i="11" s="1"/>
  <c r="T47" i="11" s="1"/>
  <c r="U47" i="11" s="1"/>
  <c r="V47" i="11" s="1"/>
  <c r="W47" i="11" s="1"/>
  <c r="X47" i="11" s="1"/>
  <c r="Y47" i="11" s="1"/>
  <c r="Z47" i="11" s="1"/>
  <c r="AA47" i="11" s="1"/>
  <c r="AB47" i="11" s="1"/>
  <c r="AC47" i="11" s="1"/>
  <c r="AD47" i="11" s="1"/>
  <c r="AE47" i="11" s="1"/>
  <c r="AF47" i="11" s="1"/>
  <c r="AG47" i="11" s="1"/>
  <c r="AH47" i="11" s="1"/>
  <c r="AI47" i="11" s="1"/>
  <c r="AJ47" i="11" s="1"/>
  <c r="AK47" i="11" s="1"/>
  <c r="AL47" i="11" s="1"/>
  <c r="AM47" i="11" s="1"/>
  <c r="AN47" i="11" s="1"/>
  <c r="AO47" i="11" s="1"/>
  <c r="AP47" i="11" s="1"/>
  <c r="AQ47" i="11" s="1"/>
  <c r="AR47" i="11" s="1"/>
  <c r="AS47" i="11" s="1"/>
  <c r="AT47" i="11" s="1"/>
  <c r="AU47" i="11" s="1"/>
  <c r="AV47" i="11" s="1"/>
  <c r="AW47" i="11" s="1"/>
  <c r="AX47" i="11" s="1"/>
  <c r="AY47" i="11" s="1"/>
  <c r="AZ47" i="11" s="1"/>
  <c r="BA47" i="11" s="1"/>
  <c r="BB47" i="11" s="1"/>
  <c r="BC47" i="11" s="1"/>
  <c r="BD47" i="11" s="1"/>
  <c r="BE47" i="11" s="1"/>
  <c r="BF47" i="11" s="1"/>
  <c r="BG47" i="11" s="1"/>
  <c r="BH47" i="11" s="1"/>
  <c r="BI47" i="11" s="1"/>
  <c r="BJ47" i="11" s="1"/>
  <c r="D48" i="11"/>
  <c r="E48" i="11"/>
  <c r="F48" i="11"/>
  <c r="G48" i="11"/>
  <c r="H48" i="11" s="1"/>
  <c r="I48" i="11" s="1"/>
  <c r="J48" i="11" s="1"/>
  <c r="K48" i="11" s="1"/>
  <c r="L48" i="11" s="1"/>
  <c r="M48" i="11" s="1"/>
  <c r="N48" i="11" s="1"/>
  <c r="O48" i="11" s="1"/>
  <c r="P48" i="11" s="1"/>
  <c r="Q48" i="11" s="1"/>
  <c r="R48" i="11" s="1"/>
  <c r="S48" i="11" s="1"/>
  <c r="T48" i="11" s="1"/>
  <c r="U48" i="11" s="1"/>
  <c r="V48" i="11" s="1"/>
  <c r="W48" i="11" s="1"/>
  <c r="X48" i="11" s="1"/>
  <c r="Y48" i="11" s="1"/>
  <c r="Z48" i="11" s="1"/>
  <c r="AA48" i="11" s="1"/>
  <c r="AB48" i="11" s="1"/>
  <c r="AC48" i="11" s="1"/>
  <c r="AD48" i="11" s="1"/>
  <c r="AE48" i="11" s="1"/>
  <c r="AF48" i="11" s="1"/>
  <c r="AG48" i="11" s="1"/>
  <c r="AH48" i="11" s="1"/>
  <c r="AI48" i="11" s="1"/>
  <c r="AJ48" i="11" s="1"/>
  <c r="AK48" i="11" s="1"/>
  <c r="AL48" i="11" s="1"/>
  <c r="AM48" i="11" s="1"/>
  <c r="AN48" i="11" s="1"/>
  <c r="AO48" i="11" s="1"/>
  <c r="AP48" i="11" s="1"/>
  <c r="AQ48" i="11" s="1"/>
  <c r="AR48" i="11" s="1"/>
  <c r="AS48" i="11" s="1"/>
  <c r="AT48" i="11" s="1"/>
  <c r="AU48" i="11" s="1"/>
  <c r="AV48" i="11" s="1"/>
  <c r="AW48" i="11" s="1"/>
  <c r="AX48" i="11" s="1"/>
  <c r="AY48" i="11" s="1"/>
  <c r="AZ48" i="11" s="1"/>
  <c r="BA48" i="11" s="1"/>
  <c r="BB48" i="11" s="1"/>
  <c r="BC48" i="11" s="1"/>
  <c r="BD48" i="11" s="1"/>
  <c r="BE48" i="11" s="1"/>
  <c r="BF48" i="11" s="1"/>
  <c r="BG48" i="11" s="1"/>
  <c r="BH48" i="11" s="1"/>
  <c r="BI48" i="11" s="1"/>
  <c r="BJ48" i="11" s="1"/>
  <c r="D50" i="11"/>
  <c r="E50" i="11"/>
  <c r="F50" i="11" s="1"/>
  <c r="G50" i="11"/>
  <c r="H50" i="11" s="1"/>
  <c r="I50" i="11" s="1"/>
  <c r="J50" i="11" s="1"/>
  <c r="K50" i="11" s="1"/>
  <c r="L50" i="11" s="1"/>
  <c r="M50" i="11" s="1"/>
  <c r="N50" i="11" s="1"/>
  <c r="O50" i="11" s="1"/>
  <c r="P50" i="11" s="1"/>
  <c r="Q50" i="11" s="1"/>
  <c r="R50" i="11" s="1"/>
  <c r="S50" i="11" s="1"/>
  <c r="T50" i="11" s="1"/>
  <c r="U50" i="11" s="1"/>
  <c r="V50" i="11" s="1"/>
  <c r="W50" i="11" s="1"/>
  <c r="X50" i="11" s="1"/>
  <c r="Y50" i="11" s="1"/>
  <c r="Z50" i="11" s="1"/>
  <c r="AA50" i="11" s="1"/>
  <c r="AB50" i="11" s="1"/>
  <c r="AC50" i="11" s="1"/>
  <c r="AD50" i="11" s="1"/>
  <c r="AE50" i="11" s="1"/>
  <c r="AF50" i="11" s="1"/>
  <c r="AG50" i="11" s="1"/>
  <c r="AH50" i="11" s="1"/>
  <c r="AI50" i="11" s="1"/>
  <c r="AJ50" i="11" s="1"/>
  <c r="AK50" i="11" s="1"/>
  <c r="AL50" i="11" s="1"/>
  <c r="AM50" i="11" s="1"/>
  <c r="AN50" i="11" s="1"/>
  <c r="AO50" i="11" s="1"/>
  <c r="AP50" i="11" s="1"/>
  <c r="AQ50" i="11" s="1"/>
  <c r="AR50" i="11" s="1"/>
  <c r="AS50" i="11" s="1"/>
  <c r="AT50" i="11" s="1"/>
  <c r="AU50" i="11" s="1"/>
  <c r="AV50" i="11" s="1"/>
  <c r="AW50" i="11" s="1"/>
  <c r="AX50" i="11" s="1"/>
  <c r="AY50" i="11" s="1"/>
  <c r="AZ50" i="11" s="1"/>
  <c r="BA50" i="11" s="1"/>
  <c r="BB50" i="11" s="1"/>
  <c r="BC50" i="11" s="1"/>
  <c r="BD50" i="11" s="1"/>
  <c r="BE50" i="11" s="1"/>
  <c r="BF50" i="11" s="1"/>
  <c r="BG50" i="11" s="1"/>
  <c r="BH50" i="11" s="1"/>
  <c r="BI50" i="11" s="1"/>
  <c r="BJ50" i="11" s="1"/>
  <c r="D51" i="11"/>
  <c r="E51" i="11"/>
  <c r="F51" i="11" s="1"/>
  <c r="G51" i="11" s="1"/>
  <c r="H51" i="11" s="1"/>
  <c r="I51" i="11" s="1"/>
  <c r="J51" i="11" s="1"/>
  <c r="K51" i="11" s="1"/>
  <c r="L51" i="11" s="1"/>
  <c r="M51" i="11" s="1"/>
  <c r="N51" i="11" s="1"/>
  <c r="O51" i="11" s="1"/>
  <c r="P51" i="11" s="1"/>
  <c r="Q51" i="11" s="1"/>
  <c r="R51" i="11" s="1"/>
  <c r="S51" i="11" s="1"/>
  <c r="T51" i="11" s="1"/>
  <c r="U51" i="11" s="1"/>
  <c r="V51" i="11" s="1"/>
  <c r="W51" i="11" s="1"/>
  <c r="X51" i="11" s="1"/>
  <c r="Y51" i="11" s="1"/>
  <c r="Z51" i="11" s="1"/>
  <c r="AA51" i="11" s="1"/>
  <c r="AB51" i="11" s="1"/>
  <c r="AC51" i="11" s="1"/>
  <c r="AD51" i="11" s="1"/>
  <c r="AE51" i="11" s="1"/>
  <c r="AF51" i="11" s="1"/>
  <c r="AG51" i="11" s="1"/>
  <c r="AH51" i="11" s="1"/>
  <c r="AI51" i="11" s="1"/>
  <c r="AJ51" i="11" s="1"/>
  <c r="AK51" i="11" s="1"/>
  <c r="AL51" i="11" s="1"/>
  <c r="AM51" i="11" s="1"/>
  <c r="AN51" i="11" s="1"/>
  <c r="AO51" i="11" s="1"/>
  <c r="AP51" i="11" s="1"/>
  <c r="AQ51" i="11" s="1"/>
  <c r="AR51" i="11" s="1"/>
  <c r="AS51" i="11" s="1"/>
  <c r="AT51" i="11" s="1"/>
  <c r="AU51" i="11" s="1"/>
  <c r="AV51" i="11" s="1"/>
  <c r="AW51" i="11" s="1"/>
  <c r="AX51" i="11" s="1"/>
  <c r="AY51" i="11" s="1"/>
  <c r="AZ51" i="11" s="1"/>
  <c r="BA51" i="11" s="1"/>
  <c r="BB51" i="11" s="1"/>
  <c r="BC51" i="11" s="1"/>
  <c r="BD51" i="11" s="1"/>
  <c r="BE51" i="11" s="1"/>
  <c r="BF51" i="11" s="1"/>
  <c r="BG51" i="11" s="1"/>
  <c r="BH51" i="11" s="1"/>
  <c r="BI51" i="11" s="1"/>
  <c r="BJ51" i="11" s="1"/>
  <c r="D54" i="11"/>
  <c r="D55" i="11"/>
  <c r="E55" i="11" s="1"/>
  <c r="F55" i="11" s="1"/>
  <c r="G55" i="11" s="1"/>
  <c r="H55" i="11" s="1"/>
  <c r="I55" i="11" s="1"/>
  <c r="J55" i="11" s="1"/>
  <c r="K55" i="11" s="1"/>
  <c r="L55" i="11" s="1"/>
  <c r="M55" i="11" s="1"/>
  <c r="N55" i="11" s="1"/>
  <c r="O55" i="11" s="1"/>
  <c r="P55" i="11" s="1"/>
  <c r="Q55" i="11" s="1"/>
  <c r="R55" i="11" s="1"/>
  <c r="S55" i="11" s="1"/>
  <c r="T55" i="11" s="1"/>
  <c r="U55" i="11" s="1"/>
  <c r="V55" i="11" s="1"/>
  <c r="W55" i="11" s="1"/>
  <c r="X55" i="11" s="1"/>
  <c r="Y55" i="11" s="1"/>
  <c r="Z55" i="11" s="1"/>
  <c r="AA55" i="11" s="1"/>
  <c r="AB55" i="11" s="1"/>
  <c r="AC55" i="11" s="1"/>
  <c r="AD55" i="11" s="1"/>
  <c r="AE55" i="11" s="1"/>
  <c r="AF55" i="11" s="1"/>
  <c r="AG55" i="11" s="1"/>
  <c r="AH55" i="11" s="1"/>
  <c r="AI55" i="11" s="1"/>
  <c r="AJ55" i="11" s="1"/>
  <c r="AK55" i="11" s="1"/>
  <c r="AL55" i="11" s="1"/>
  <c r="AM55" i="11" s="1"/>
  <c r="AN55" i="11" s="1"/>
  <c r="AO55" i="11" s="1"/>
  <c r="AP55" i="11" s="1"/>
  <c r="AQ55" i="11" s="1"/>
  <c r="AR55" i="11" s="1"/>
  <c r="AS55" i="11" s="1"/>
  <c r="AT55" i="11" s="1"/>
  <c r="AU55" i="11" s="1"/>
  <c r="AV55" i="11" s="1"/>
  <c r="AW55" i="11" s="1"/>
  <c r="AX55" i="11" s="1"/>
  <c r="AY55" i="11" s="1"/>
  <c r="AZ55" i="11" s="1"/>
  <c r="BA55" i="11" s="1"/>
  <c r="BB55" i="11" s="1"/>
  <c r="BC55" i="11" s="1"/>
  <c r="BD55" i="11" s="1"/>
  <c r="BE55" i="11" s="1"/>
  <c r="BF55" i="11" s="1"/>
  <c r="BG55" i="11" s="1"/>
  <c r="BH55" i="11" s="1"/>
  <c r="BI55" i="11" s="1"/>
  <c r="BJ55" i="11" s="1"/>
  <c r="D56" i="11"/>
  <c r="E56" i="11" s="1"/>
  <c r="F56" i="11" s="1"/>
  <c r="G56" i="11" s="1"/>
  <c r="H56" i="11" s="1"/>
  <c r="I56" i="11" s="1"/>
  <c r="J56" i="11" s="1"/>
  <c r="K56" i="11" s="1"/>
  <c r="L56" i="11" s="1"/>
  <c r="M56" i="11" s="1"/>
  <c r="N56" i="11" s="1"/>
  <c r="O56" i="11" s="1"/>
  <c r="P56" i="11" s="1"/>
  <c r="Q56" i="11" s="1"/>
  <c r="R56" i="11" s="1"/>
  <c r="S56" i="11" s="1"/>
  <c r="T56" i="11" s="1"/>
  <c r="U56" i="11" s="1"/>
  <c r="V56" i="11" s="1"/>
  <c r="W56" i="11" s="1"/>
  <c r="X56" i="11" s="1"/>
  <c r="Y56" i="11" s="1"/>
  <c r="Z56" i="11" s="1"/>
  <c r="AA56" i="11" s="1"/>
  <c r="AB56" i="11" s="1"/>
  <c r="AC56" i="11" s="1"/>
  <c r="AD56" i="11" s="1"/>
  <c r="AE56" i="11" s="1"/>
  <c r="AF56" i="11" s="1"/>
  <c r="AG56" i="11" s="1"/>
  <c r="AH56" i="11" s="1"/>
  <c r="AI56" i="11" s="1"/>
  <c r="AJ56" i="11" s="1"/>
  <c r="AK56" i="11" s="1"/>
  <c r="AL56" i="11" s="1"/>
  <c r="AM56" i="11" s="1"/>
  <c r="AN56" i="11" s="1"/>
  <c r="AO56" i="11" s="1"/>
  <c r="AP56" i="11" s="1"/>
  <c r="AQ56" i="11" s="1"/>
  <c r="AR56" i="11" s="1"/>
  <c r="AS56" i="11" s="1"/>
  <c r="AT56" i="11" s="1"/>
  <c r="AU56" i="11" s="1"/>
  <c r="AV56" i="11" s="1"/>
  <c r="AW56" i="11" s="1"/>
  <c r="AX56" i="11" s="1"/>
  <c r="AY56" i="11" s="1"/>
  <c r="AZ56" i="11" s="1"/>
  <c r="BA56" i="11" s="1"/>
  <c r="BB56" i="11" s="1"/>
  <c r="BC56" i="11" s="1"/>
  <c r="BD56" i="11" s="1"/>
  <c r="BE56" i="11" s="1"/>
  <c r="BF56" i="11" s="1"/>
  <c r="BG56" i="11" s="1"/>
  <c r="BH56" i="11" s="1"/>
  <c r="BI56" i="11" s="1"/>
  <c r="BJ56" i="11" s="1"/>
  <c r="D59" i="11"/>
  <c r="D60" i="11"/>
  <c r="E60" i="11"/>
  <c r="F60" i="11" s="1"/>
  <c r="G60" i="11" s="1"/>
  <c r="H60" i="11" s="1"/>
  <c r="I60" i="11" s="1"/>
  <c r="J60" i="11" s="1"/>
  <c r="K60" i="11" s="1"/>
  <c r="L60" i="11" s="1"/>
  <c r="M60" i="11" s="1"/>
  <c r="N60" i="11" s="1"/>
  <c r="O60" i="11" s="1"/>
  <c r="P60" i="11" s="1"/>
  <c r="Q60" i="11" s="1"/>
  <c r="R60" i="11" s="1"/>
  <c r="S60" i="11" s="1"/>
  <c r="T60" i="11" s="1"/>
  <c r="U60" i="11" s="1"/>
  <c r="V60" i="11" s="1"/>
  <c r="W60" i="11" s="1"/>
  <c r="X60" i="11" s="1"/>
  <c r="Y60" i="11" s="1"/>
  <c r="Z60" i="11" s="1"/>
  <c r="AA60" i="11" s="1"/>
  <c r="AB60" i="11" s="1"/>
  <c r="AC60" i="11" s="1"/>
  <c r="AD60" i="11" s="1"/>
  <c r="AE60" i="11" s="1"/>
  <c r="AF60" i="11" s="1"/>
  <c r="AG60" i="11" s="1"/>
  <c r="AH60" i="11" s="1"/>
  <c r="AI60" i="11" s="1"/>
  <c r="AJ60" i="11" s="1"/>
  <c r="AK60" i="11" s="1"/>
  <c r="AL60" i="11" s="1"/>
  <c r="AM60" i="11" s="1"/>
  <c r="AN60" i="11" s="1"/>
  <c r="AO60" i="11" s="1"/>
  <c r="AP60" i="11" s="1"/>
  <c r="AQ60" i="11" s="1"/>
  <c r="AR60" i="11" s="1"/>
  <c r="AS60" i="11" s="1"/>
  <c r="AT60" i="11" s="1"/>
  <c r="AU60" i="11" s="1"/>
  <c r="AV60" i="11" s="1"/>
  <c r="AW60" i="11" s="1"/>
  <c r="AX60" i="11" s="1"/>
  <c r="AY60" i="11" s="1"/>
  <c r="AZ60" i="11" s="1"/>
  <c r="BA60" i="11" s="1"/>
  <c r="BB60" i="11" s="1"/>
  <c r="BC60" i="11" s="1"/>
  <c r="BD60" i="11" s="1"/>
  <c r="BE60" i="11" s="1"/>
  <c r="BF60" i="11" s="1"/>
  <c r="BG60" i="11" s="1"/>
  <c r="BH60" i="11" s="1"/>
  <c r="BI60" i="11" s="1"/>
  <c r="BJ60" i="11" s="1"/>
  <c r="D62" i="11"/>
  <c r="E62" i="11"/>
  <c r="E61" i="11" s="1"/>
  <c r="D63" i="11"/>
  <c r="E63" i="11" s="1"/>
  <c r="F63" i="11" s="1"/>
  <c r="G63" i="11" s="1"/>
  <c r="H63" i="11" s="1"/>
  <c r="I63" i="11" s="1"/>
  <c r="J63" i="11" s="1"/>
  <c r="K63" i="11" s="1"/>
  <c r="L63" i="11" s="1"/>
  <c r="M63" i="11" s="1"/>
  <c r="N63" i="11" s="1"/>
  <c r="O63" i="11" s="1"/>
  <c r="P63" i="11" s="1"/>
  <c r="Q63" i="11" s="1"/>
  <c r="R63" i="11" s="1"/>
  <c r="S63" i="11" s="1"/>
  <c r="T63" i="11" s="1"/>
  <c r="U63" i="11" s="1"/>
  <c r="V63" i="11" s="1"/>
  <c r="W63" i="11" s="1"/>
  <c r="X63" i="11" s="1"/>
  <c r="Y63" i="11" s="1"/>
  <c r="Z63" i="11" s="1"/>
  <c r="AA63" i="11" s="1"/>
  <c r="AB63" i="11" s="1"/>
  <c r="AC63" i="11" s="1"/>
  <c r="AD63" i="11" s="1"/>
  <c r="AE63" i="11" s="1"/>
  <c r="AF63" i="11" s="1"/>
  <c r="AG63" i="11" s="1"/>
  <c r="AH63" i="11" s="1"/>
  <c r="AI63" i="11" s="1"/>
  <c r="AJ63" i="11" s="1"/>
  <c r="AK63" i="11" s="1"/>
  <c r="AL63" i="11" s="1"/>
  <c r="AM63" i="11" s="1"/>
  <c r="AN63" i="11" s="1"/>
  <c r="AO63" i="11" s="1"/>
  <c r="AP63" i="11" s="1"/>
  <c r="AQ63" i="11" s="1"/>
  <c r="AR63" i="11" s="1"/>
  <c r="AS63" i="11" s="1"/>
  <c r="AT63" i="11" s="1"/>
  <c r="AU63" i="11" s="1"/>
  <c r="AV63" i="11" s="1"/>
  <c r="AW63" i="11" s="1"/>
  <c r="AX63" i="11" s="1"/>
  <c r="AY63" i="11" s="1"/>
  <c r="AZ63" i="11" s="1"/>
  <c r="BA63" i="11" s="1"/>
  <c r="BB63" i="11" s="1"/>
  <c r="BC63" i="11" s="1"/>
  <c r="BD63" i="11" s="1"/>
  <c r="BE63" i="11" s="1"/>
  <c r="BF63" i="11" s="1"/>
  <c r="BG63" i="11" s="1"/>
  <c r="BH63" i="11" s="1"/>
  <c r="BI63" i="11" s="1"/>
  <c r="BJ63" i="11" s="1"/>
  <c r="D64" i="11"/>
  <c r="E64" i="11"/>
  <c r="F64" i="11" s="1"/>
  <c r="G64" i="11" s="1"/>
  <c r="H64" i="11" s="1"/>
  <c r="I64" i="11" s="1"/>
  <c r="J64" i="11" s="1"/>
  <c r="K64" i="11" s="1"/>
  <c r="L64" i="11" s="1"/>
  <c r="M64" i="11" s="1"/>
  <c r="N64" i="11" s="1"/>
  <c r="O64" i="11" s="1"/>
  <c r="P64" i="11" s="1"/>
  <c r="Q64" i="11" s="1"/>
  <c r="R64" i="11" s="1"/>
  <c r="S64" i="11" s="1"/>
  <c r="T64" i="11" s="1"/>
  <c r="U64" i="11" s="1"/>
  <c r="V64" i="11" s="1"/>
  <c r="W64" i="11" s="1"/>
  <c r="X64" i="11" s="1"/>
  <c r="Y64" i="11" s="1"/>
  <c r="Z64" i="11" s="1"/>
  <c r="AA64" i="11" s="1"/>
  <c r="AB64" i="11" s="1"/>
  <c r="AC64" i="11" s="1"/>
  <c r="AD64" i="11" s="1"/>
  <c r="AE64" i="11" s="1"/>
  <c r="AF64" i="11" s="1"/>
  <c r="AG64" i="11" s="1"/>
  <c r="AH64" i="11" s="1"/>
  <c r="AI64" i="11" s="1"/>
  <c r="AJ64" i="11" s="1"/>
  <c r="AK64" i="11" s="1"/>
  <c r="AL64" i="11" s="1"/>
  <c r="AM64" i="11" s="1"/>
  <c r="AN64" i="11" s="1"/>
  <c r="AO64" i="11" s="1"/>
  <c r="AP64" i="11" s="1"/>
  <c r="AQ64" i="11" s="1"/>
  <c r="AR64" i="11" s="1"/>
  <c r="AS64" i="11" s="1"/>
  <c r="AT64" i="11" s="1"/>
  <c r="AU64" i="11" s="1"/>
  <c r="AV64" i="11" s="1"/>
  <c r="AW64" i="11" s="1"/>
  <c r="AX64" i="11" s="1"/>
  <c r="AY64" i="11" s="1"/>
  <c r="AZ64" i="11" s="1"/>
  <c r="BA64" i="11" s="1"/>
  <c r="BB64" i="11" s="1"/>
  <c r="BC64" i="11" s="1"/>
  <c r="BD64" i="11" s="1"/>
  <c r="BE64" i="11" s="1"/>
  <c r="BF64" i="11" s="1"/>
  <c r="BG64" i="11" s="1"/>
  <c r="BH64" i="11" s="1"/>
  <c r="BI64" i="11" s="1"/>
  <c r="BJ64" i="11" s="1"/>
  <c r="E2" i="14"/>
  <c r="G2" i="14"/>
  <c r="I2" i="14"/>
  <c r="K2" i="14"/>
  <c r="M2" i="14"/>
  <c r="O2" i="14"/>
  <c r="Q2" i="14"/>
  <c r="S2" i="14"/>
  <c r="U2" i="14"/>
  <c r="W2" i="14"/>
  <c r="Y2" i="14"/>
  <c r="C30" i="15"/>
  <c r="D12" i="13" s="1"/>
  <c r="BI20" i="15"/>
  <c r="BG20" i="15"/>
  <c r="BD20" i="15"/>
  <c r="AS20" i="15"/>
  <c r="AK20" i="15"/>
  <c r="AI20" i="15"/>
  <c r="AC20" i="15"/>
  <c r="X20" i="15"/>
  <c r="M20" i="15"/>
  <c r="E20" i="15"/>
  <c r="C20" i="15"/>
  <c r="C14" i="15"/>
  <c r="BJ10" i="15"/>
  <c r="BJ20" i="15" s="1"/>
  <c r="BI10" i="15"/>
  <c r="BH10" i="15"/>
  <c r="BH20" i="15" s="1"/>
  <c r="BG10" i="15"/>
  <c r="BF10" i="15"/>
  <c r="BF20" i="15" s="1"/>
  <c r="BE10" i="15"/>
  <c r="BE20" i="15" s="1"/>
  <c r="BD10" i="15"/>
  <c r="BC10" i="15"/>
  <c r="BC20" i="15" s="1"/>
  <c r="BB10" i="15"/>
  <c r="BB20" i="15" s="1"/>
  <c r="BA10" i="15"/>
  <c r="BA20" i="15" s="1"/>
  <c r="AZ10" i="15"/>
  <c r="AZ20" i="15" s="1"/>
  <c r="AY10" i="15"/>
  <c r="AY20" i="15" s="1"/>
  <c r="AX10" i="15"/>
  <c r="AX20" i="15" s="1"/>
  <c r="AW10" i="15"/>
  <c r="AW20" i="15" s="1"/>
  <c r="AV10" i="15"/>
  <c r="AV20" i="15" s="1"/>
  <c r="AU10" i="15"/>
  <c r="AU20" i="15" s="1"/>
  <c r="AT10" i="15"/>
  <c r="AT20" i="15" s="1"/>
  <c r="AS10" i="15"/>
  <c r="AR10" i="15"/>
  <c r="AR20" i="15" s="1"/>
  <c r="AQ10" i="15"/>
  <c r="AQ20" i="15" s="1"/>
  <c r="AP10" i="15"/>
  <c r="AP20" i="15" s="1"/>
  <c r="AO10" i="15"/>
  <c r="AO20" i="15" s="1"/>
  <c r="AN10" i="15"/>
  <c r="AN20" i="15" s="1"/>
  <c r="AM10" i="15"/>
  <c r="AM20" i="15" s="1"/>
  <c r="AL10" i="15"/>
  <c r="AL20" i="15" s="1"/>
  <c r="AK10" i="15"/>
  <c r="AJ10" i="15"/>
  <c r="AJ20" i="15" s="1"/>
  <c r="AI10" i="15"/>
  <c r="AH10" i="15"/>
  <c r="AH20" i="15" s="1"/>
  <c r="AG10" i="15"/>
  <c r="AG20" i="15" s="1"/>
  <c r="AF10" i="15"/>
  <c r="AF20" i="15" s="1"/>
  <c r="AE10" i="15"/>
  <c r="AE20" i="15" s="1"/>
  <c r="AD10" i="15"/>
  <c r="AD20" i="15" s="1"/>
  <c r="AC10" i="15"/>
  <c r="AB10" i="15"/>
  <c r="AB20" i="15" s="1"/>
  <c r="AA10" i="15"/>
  <c r="AA20" i="15" s="1"/>
  <c r="Z10" i="15"/>
  <c r="Z20" i="15" s="1"/>
  <c r="Y10" i="15"/>
  <c r="Y20" i="15" s="1"/>
  <c r="X10" i="15"/>
  <c r="W10" i="15"/>
  <c r="W20" i="15" s="1"/>
  <c r="V10" i="15"/>
  <c r="V20" i="15" s="1"/>
  <c r="U10" i="15"/>
  <c r="U20" i="15" s="1"/>
  <c r="T10" i="15"/>
  <c r="T20" i="15" s="1"/>
  <c r="S10" i="15"/>
  <c r="S20" i="15" s="1"/>
  <c r="R10" i="15"/>
  <c r="R20" i="15" s="1"/>
  <c r="Q10" i="15"/>
  <c r="Q20" i="15" s="1"/>
  <c r="P10" i="15"/>
  <c r="P20" i="15" s="1"/>
  <c r="O10" i="15"/>
  <c r="O20" i="15" s="1"/>
  <c r="N10" i="15"/>
  <c r="N20" i="15" s="1"/>
  <c r="M10" i="15"/>
  <c r="L10" i="15"/>
  <c r="L20" i="15" s="1"/>
  <c r="K10" i="15"/>
  <c r="K20" i="15" s="1"/>
  <c r="J10" i="15"/>
  <c r="J20" i="15" s="1"/>
  <c r="I10" i="15"/>
  <c r="I20" i="15" s="1"/>
  <c r="H10" i="15"/>
  <c r="H20" i="15" s="1"/>
  <c r="G10" i="15"/>
  <c r="G20" i="15" s="1"/>
  <c r="F10" i="15"/>
  <c r="F20" i="15" s="1"/>
  <c r="E10" i="15"/>
  <c r="D10" i="15"/>
  <c r="D20" i="15" s="1"/>
  <c r="C10" i="15"/>
  <c r="BJ8" i="15"/>
  <c r="BJ11" i="15" s="1"/>
  <c r="BI8" i="15"/>
  <c r="BI11" i="15" s="1"/>
  <c r="BH8" i="15"/>
  <c r="BH11" i="15" s="1"/>
  <c r="BG8" i="15"/>
  <c r="BG11" i="15" s="1"/>
  <c r="BF8" i="15"/>
  <c r="BF11" i="15" s="1"/>
  <c r="BE8" i="15"/>
  <c r="BE11" i="15" s="1"/>
  <c r="BD8" i="15"/>
  <c r="BD11" i="15" s="1"/>
  <c r="BC8" i="15"/>
  <c r="BC11" i="15" s="1"/>
  <c r="BB8" i="15"/>
  <c r="BA8" i="15"/>
  <c r="BA11" i="15" s="1"/>
  <c r="AZ8" i="15"/>
  <c r="AZ11" i="15" s="1"/>
  <c r="AY8" i="15"/>
  <c r="AX8" i="15"/>
  <c r="AX11" i="15" s="1"/>
  <c r="AW8" i="15"/>
  <c r="AW11" i="15" s="1"/>
  <c r="AV8" i="15"/>
  <c r="AU8" i="15"/>
  <c r="AU11" i="15" s="1"/>
  <c r="AT8" i="15"/>
  <c r="AS8" i="15"/>
  <c r="AS11" i="15" s="1"/>
  <c r="AR8" i="15"/>
  <c r="AR11" i="15" s="1"/>
  <c r="AQ8" i="15"/>
  <c r="AQ11" i="15" s="1"/>
  <c r="AP8" i="15"/>
  <c r="AO8" i="15"/>
  <c r="AO11" i="15" s="1"/>
  <c r="AN8" i="15"/>
  <c r="AN11" i="15" s="1"/>
  <c r="AM8" i="15"/>
  <c r="AM11" i="15" s="1"/>
  <c r="AL8" i="15"/>
  <c r="AL11" i="15" s="1"/>
  <c r="AK8" i="15"/>
  <c r="AK11" i="15" s="1"/>
  <c r="AJ8" i="15"/>
  <c r="AI8" i="15"/>
  <c r="AI11" i="15" s="1"/>
  <c r="AH8" i="15"/>
  <c r="AH11" i="15" s="1"/>
  <c r="AG8" i="15"/>
  <c r="AG11" i="15" s="1"/>
  <c r="AF8" i="15"/>
  <c r="AF11" i="15" s="1"/>
  <c r="AE8" i="15"/>
  <c r="AE11" i="15" s="1"/>
  <c r="AD8" i="15"/>
  <c r="AC8" i="15"/>
  <c r="AC11" i="15" s="1"/>
  <c r="AB8" i="15"/>
  <c r="AB11" i="15" s="1"/>
  <c r="AA8" i="15"/>
  <c r="Z8" i="15"/>
  <c r="Z11" i="15" s="1"/>
  <c r="Y8" i="15"/>
  <c r="Y11" i="15" s="1"/>
  <c r="X8" i="15"/>
  <c r="W8" i="15"/>
  <c r="W11" i="15" s="1"/>
  <c r="V8" i="15"/>
  <c r="V11" i="15" s="1"/>
  <c r="U8" i="15"/>
  <c r="T8" i="15"/>
  <c r="T11" i="15" s="1"/>
  <c r="S8" i="15"/>
  <c r="S11" i="15" s="1"/>
  <c r="R8" i="15"/>
  <c r="Q8" i="15"/>
  <c r="Q11" i="15" s="1"/>
  <c r="P8" i="15"/>
  <c r="P11" i="15" s="1"/>
  <c r="O8" i="15"/>
  <c r="O11" i="15" s="1"/>
  <c r="N8" i="15"/>
  <c r="N11" i="15" s="1"/>
  <c r="M8" i="15"/>
  <c r="M11" i="15" s="1"/>
  <c r="L8" i="15"/>
  <c r="L11" i="15" s="1"/>
  <c r="K8" i="15"/>
  <c r="K11" i="15" s="1"/>
  <c r="J8" i="15"/>
  <c r="J11" i="15" s="1"/>
  <c r="I8" i="15"/>
  <c r="I11" i="15" s="1"/>
  <c r="H8" i="15"/>
  <c r="H11" i="15" s="1"/>
  <c r="G8" i="15"/>
  <c r="G11" i="15" s="1"/>
  <c r="F8" i="15"/>
  <c r="E8" i="15"/>
  <c r="E11" i="15" s="1"/>
  <c r="D8" i="15"/>
  <c r="D11" i="15" s="1"/>
  <c r="C8" i="15"/>
  <c r="AS46" i="12" l="1"/>
  <c r="AS54" i="12" s="1"/>
  <c r="AS66" i="12" s="1"/>
  <c r="AS70" i="12" s="1"/>
  <c r="AT66" i="11" s="1"/>
  <c r="AO46" i="12"/>
  <c r="AO54" i="12" s="1"/>
  <c r="AO66" i="12" s="1"/>
  <c r="AO70" i="12" s="1"/>
  <c r="AP66" i="11" s="1"/>
  <c r="AK46" i="12"/>
  <c r="AK54" i="12" s="1"/>
  <c r="AK66" i="12" s="1"/>
  <c r="AK70" i="12" s="1"/>
  <c r="AL66" i="11" s="1"/>
  <c r="AG46" i="12"/>
  <c r="AG54" i="12" s="1"/>
  <c r="AG66" i="12" s="1"/>
  <c r="AG70" i="12" s="1"/>
  <c r="AH66" i="11" s="1"/>
  <c r="C31" i="15"/>
  <c r="C11" i="15"/>
  <c r="C13" i="15" s="1"/>
  <c r="D17" i="15" s="1"/>
  <c r="D30" i="15" s="1"/>
  <c r="E12" i="13" s="1"/>
  <c r="E22" i="13" s="1"/>
  <c r="E24" i="13" s="1"/>
  <c r="Z13" i="12"/>
  <c r="Z46" i="12" s="1"/>
  <c r="Z54" i="12" s="1"/>
  <c r="Z66" i="12" s="1"/>
  <c r="Z70" i="12" s="1"/>
  <c r="AA66" i="11" s="1"/>
  <c r="V13" i="12"/>
  <c r="V46" i="12" s="1"/>
  <c r="V54" i="12" s="1"/>
  <c r="V66" i="12" s="1"/>
  <c r="V70" i="12" s="1"/>
  <c r="W66" i="11" s="1"/>
  <c r="R13" i="12"/>
  <c r="R46" i="12" s="1"/>
  <c r="R54" i="12" s="1"/>
  <c r="R66" i="12" s="1"/>
  <c r="R70" i="12" s="1"/>
  <c r="S66" i="11" s="1"/>
  <c r="N13" i="12"/>
  <c r="N46" i="12" s="1"/>
  <c r="N54" i="12" s="1"/>
  <c r="N66" i="12" s="1"/>
  <c r="N70" i="12" s="1"/>
  <c r="O66" i="11" s="1"/>
  <c r="J13" i="12"/>
  <c r="J46" i="12" s="1"/>
  <c r="J54" i="12" s="1"/>
  <c r="J66" i="12" s="1"/>
  <c r="J70" i="12" s="1"/>
  <c r="K66" i="11" s="1"/>
  <c r="F13" i="12"/>
  <c r="F46" i="12" s="1"/>
  <c r="F54" i="12" s="1"/>
  <c r="F66" i="12" s="1"/>
  <c r="F70" i="12" s="1"/>
  <c r="G66" i="11" s="1"/>
  <c r="D61" i="11"/>
  <c r="E59" i="11"/>
  <c r="D53" i="11"/>
  <c r="E54" i="11"/>
  <c r="E30" i="11"/>
  <c r="D29" i="11"/>
  <c r="D28" i="11" s="1"/>
  <c r="F62" i="11"/>
  <c r="D44" i="11"/>
  <c r="E45" i="11"/>
  <c r="E12" i="11"/>
  <c r="F12" i="11" s="1"/>
  <c r="G12" i="11" s="1"/>
  <c r="H12" i="11" s="1"/>
  <c r="I12" i="11" s="1"/>
  <c r="J12" i="11" s="1"/>
  <c r="K12" i="11" s="1"/>
  <c r="L12" i="11" s="1"/>
  <c r="M12" i="11" s="1"/>
  <c r="N12" i="11" s="1"/>
  <c r="O12" i="11" s="1"/>
  <c r="P12" i="11" s="1"/>
  <c r="Q12" i="11" s="1"/>
  <c r="R12" i="11" s="1"/>
  <c r="S12" i="11" s="1"/>
  <c r="T12" i="11" s="1"/>
  <c r="U12" i="11" s="1"/>
  <c r="V12" i="11" s="1"/>
  <c r="W12" i="11" s="1"/>
  <c r="X12" i="11" s="1"/>
  <c r="Y12" i="11" s="1"/>
  <c r="Z12" i="11" s="1"/>
  <c r="AA12" i="11" s="1"/>
  <c r="AB12" i="11" s="1"/>
  <c r="AC12" i="11" s="1"/>
  <c r="AD12" i="11" s="1"/>
  <c r="AE12" i="11" s="1"/>
  <c r="AF12" i="11" s="1"/>
  <c r="AG12" i="11" s="1"/>
  <c r="AH12" i="11" s="1"/>
  <c r="AI12" i="11" s="1"/>
  <c r="AJ12" i="11" s="1"/>
  <c r="AK12" i="11" s="1"/>
  <c r="AL12" i="11" s="1"/>
  <c r="AM12" i="11" s="1"/>
  <c r="AN12" i="11" s="1"/>
  <c r="AO12" i="11" s="1"/>
  <c r="AP12" i="11" s="1"/>
  <c r="AQ12" i="11" s="1"/>
  <c r="AR12" i="11" s="1"/>
  <c r="AS12" i="11" s="1"/>
  <c r="AT12" i="11" s="1"/>
  <c r="AU12" i="11" s="1"/>
  <c r="AV12" i="11" s="1"/>
  <c r="AW12" i="11" s="1"/>
  <c r="AX12" i="11" s="1"/>
  <c r="AY12" i="11" s="1"/>
  <c r="AZ12" i="11" s="1"/>
  <c r="BA12" i="11" s="1"/>
  <c r="BB12" i="11" s="1"/>
  <c r="BC12" i="11" s="1"/>
  <c r="BD12" i="11" s="1"/>
  <c r="BE12" i="11" s="1"/>
  <c r="BF12" i="11" s="1"/>
  <c r="BG12" i="11" s="1"/>
  <c r="BH12" i="11" s="1"/>
  <c r="BI12" i="11" s="1"/>
  <c r="BJ12" i="11" s="1"/>
  <c r="F20" i="11"/>
  <c r="G21" i="11"/>
  <c r="D23" i="11"/>
  <c r="D19" i="11" s="1"/>
  <c r="E24" i="11"/>
  <c r="F10" i="11"/>
  <c r="G10" i="11" s="1"/>
  <c r="H10" i="11" s="1"/>
  <c r="I10" i="11" s="1"/>
  <c r="J10" i="11" s="1"/>
  <c r="K10" i="11" s="1"/>
  <c r="L10" i="11" s="1"/>
  <c r="M10" i="11" s="1"/>
  <c r="N10" i="11" s="1"/>
  <c r="O10" i="11" s="1"/>
  <c r="P10" i="11" s="1"/>
  <c r="Q10" i="11" s="1"/>
  <c r="R10" i="11" s="1"/>
  <c r="S10" i="11" s="1"/>
  <c r="T10" i="11" s="1"/>
  <c r="U10" i="11" s="1"/>
  <c r="V10" i="11" s="1"/>
  <c r="W10" i="11" s="1"/>
  <c r="X10" i="11" s="1"/>
  <c r="Y10" i="11" s="1"/>
  <c r="Z10" i="11" s="1"/>
  <c r="AA10" i="11" s="1"/>
  <c r="AB10" i="11" s="1"/>
  <c r="AC10" i="11" s="1"/>
  <c r="AD10" i="11" s="1"/>
  <c r="AE10" i="11" s="1"/>
  <c r="AF10" i="11" s="1"/>
  <c r="AG10" i="11" s="1"/>
  <c r="AH10" i="11" s="1"/>
  <c r="AI10" i="11" s="1"/>
  <c r="AJ10" i="11" s="1"/>
  <c r="AK10" i="11" s="1"/>
  <c r="AL10" i="11" s="1"/>
  <c r="AM10" i="11" s="1"/>
  <c r="AN10" i="11" s="1"/>
  <c r="AO10" i="11" s="1"/>
  <c r="AP10" i="11" s="1"/>
  <c r="AQ10" i="11" s="1"/>
  <c r="AR10" i="11" s="1"/>
  <c r="AS10" i="11" s="1"/>
  <c r="AT10" i="11" s="1"/>
  <c r="AU10" i="11" s="1"/>
  <c r="AV10" i="11" s="1"/>
  <c r="AW10" i="11" s="1"/>
  <c r="AX10" i="11" s="1"/>
  <c r="AY10" i="11" s="1"/>
  <c r="AZ10" i="11" s="1"/>
  <c r="BA10" i="11" s="1"/>
  <c r="BB10" i="11" s="1"/>
  <c r="BC10" i="11" s="1"/>
  <c r="BD10" i="11" s="1"/>
  <c r="BE10" i="11" s="1"/>
  <c r="BF10" i="11" s="1"/>
  <c r="BG10" i="11" s="1"/>
  <c r="BH10" i="11" s="1"/>
  <c r="BI10" i="11" s="1"/>
  <c r="BJ10" i="11" s="1"/>
  <c r="W21" i="15"/>
  <c r="H21" i="15"/>
  <c r="T21" i="15"/>
  <c r="AF21" i="15"/>
  <c r="AR21" i="15"/>
  <c r="AU21" i="15"/>
  <c r="BD21" i="15"/>
  <c r="Q21" i="15"/>
  <c r="D12" i="15"/>
  <c r="D13" i="15" s="1"/>
  <c r="E17" i="15" s="1"/>
  <c r="E30" i="15" s="1"/>
  <c r="F12" i="13" s="1"/>
  <c r="F22" i="13" s="1"/>
  <c r="F24" i="13" s="1"/>
  <c r="F11" i="15"/>
  <c r="E21" i="15"/>
  <c r="N21" i="15"/>
  <c r="Z21" i="15"/>
  <c r="AL21" i="15"/>
  <c r="AX21" i="15"/>
  <c r="BJ21" i="15"/>
  <c r="AD11" i="15"/>
  <c r="AJ11" i="15"/>
  <c r="AT11" i="15"/>
  <c r="K21" i="15"/>
  <c r="AI21" i="15"/>
  <c r="BG21" i="15"/>
  <c r="U11" i="15"/>
  <c r="AP11" i="15"/>
  <c r="AV11" i="15"/>
  <c r="AO21" i="15"/>
  <c r="BB11" i="15"/>
  <c r="AC21" i="15"/>
  <c r="AA11" i="15"/>
  <c r="AY11" i="15"/>
  <c r="BA21" i="15"/>
  <c r="R11" i="15"/>
  <c r="X11" i="15"/>
  <c r="D31" i="15" l="1"/>
  <c r="E4" i="14" s="1"/>
  <c r="D49" i="11" s="1"/>
  <c r="E31" i="15"/>
  <c r="F4" i="14" s="1"/>
  <c r="E49" i="11" s="1"/>
  <c r="D4" i="14"/>
  <c r="C49" i="11" s="1"/>
  <c r="D5" i="14"/>
  <c r="C11" i="11" s="1"/>
  <c r="F61" i="11"/>
  <c r="G62" i="11"/>
  <c r="H21" i="11"/>
  <c r="G20" i="11"/>
  <c r="E53" i="11"/>
  <c r="F54" i="11"/>
  <c r="F45" i="11"/>
  <c r="E44" i="11"/>
  <c r="E29" i="11"/>
  <c r="E28" i="11" s="1"/>
  <c r="F30" i="11"/>
  <c r="E23" i="11"/>
  <c r="E19" i="11" s="1"/>
  <c r="F24" i="11"/>
  <c r="F59" i="11"/>
  <c r="D14" i="15"/>
  <c r="E22" i="15"/>
  <c r="E23" i="15" s="1"/>
  <c r="G27" i="15" s="1"/>
  <c r="C65" i="11"/>
  <c r="C64" i="11"/>
  <c r="C63" i="11"/>
  <c r="C62" i="11"/>
  <c r="C61" i="11" s="1"/>
  <c r="C60" i="11"/>
  <c r="C59" i="11"/>
  <c r="C56" i="11"/>
  <c r="C55" i="11"/>
  <c r="C54" i="11"/>
  <c r="C53" i="11"/>
  <c r="C51" i="11"/>
  <c r="C50" i="11"/>
  <c r="C48" i="11"/>
  <c r="C47" i="11"/>
  <c r="C46" i="11"/>
  <c r="C45" i="11"/>
  <c r="C44" i="11"/>
  <c r="C38" i="11"/>
  <c r="C33" i="11"/>
  <c r="C32" i="11"/>
  <c r="C31" i="11"/>
  <c r="C29" i="11" s="1"/>
  <c r="C28" i="11" s="1"/>
  <c r="C30" i="11"/>
  <c r="C26" i="11"/>
  <c r="C25" i="11"/>
  <c r="C24" i="11"/>
  <c r="C23" i="11"/>
  <c r="C21" i="11"/>
  <c r="C20" i="11" s="1"/>
  <c r="C19" i="11" s="1"/>
  <c r="C15" i="11"/>
  <c r="C14" i="11" s="1"/>
  <c r="C10" i="11"/>
  <c r="C7" i="11" s="1"/>
  <c r="C9" i="11"/>
  <c r="E5" i="14" l="1"/>
  <c r="D11" i="11" s="1"/>
  <c r="F5" i="14"/>
  <c r="C43" i="11"/>
  <c r="D43" i="11"/>
  <c r="G59" i="11"/>
  <c r="F23" i="11"/>
  <c r="F19" i="11" s="1"/>
  <c r="G24" i="11"/>
  <c r="G61" i="11"/>
  <c r="H62" i="11"/>
  <c r="G45" i="11"/>
  <c r="F44" i="11"/>
  <c r="F29" i="11"/>
  <c r="F28" i="11" s="1"/>
  <c r="G30" i="11"/>
  <c r="F53" i="11"/>
  <c r="G54" i="11"/>
  <c r="I21" i="11"/>
  <c r="H20" i="11"/>
  <c r="E12" i="15"/>
  <c r="E13" i="15" s="1"/>
  <c r="F17" i="15" s="1"/>
  <c r="E24" i="15"/>
  <c r="F24" i="15" s="1"/>
  <c r="G24" i="15" s="1"/>
  <c r="E11" i="11" l="1"/>
  <c r="E7" i="11" s="1"/>
  <c r="D7" i="11"/>
  <c r="F30" i="15"/>
  <c r="G12" i="13" s="1"/>
  <c r="G22" i="13" s="1"/>
  <c r="G24" i="13" s="1"/>
  <c r="F31" i="15"/>
  <c r="E43" i="11"/>
  <c r="I20" i="11"/>
  <c r="J21" i="11"/>
  <c r="G44" i="11"/>
  <c r="H45" i="11"/>
  <c r="H54" i="11"/>
  <c r="G53" i="11"/>
  <c r="H59" i="11"/>
  <c r="H61" i="11"/>
  <c r="I62" i="11"/>
  <c r="H24" i="11"/>
  <c r="G23" i="11"/>
  <c r="G19" i="11" s="1"/>
  <c r="G29" i="11"/>
  <c r="G28" i="11" s="1"/>
  <c r="H30" i="11"/>
  <c r="E14" i="15"/>
  <c r="H22" i="15"/>
  <c r="H23" i="15" s="1"/>
  <c r="J27" i="15" s="1"/>
  <c r="D22" i="13"/>
  <c r="D10" i="13"/>
  <c r="D2" i="14"/>
  <c r="G4" i="14" l="1"/>
  <c r="F49" i="11" s="1"/>
  <c r="F43" i="11" s="1"/>
  <c r="G5" i="14"/>
  <c r="F11" i="11" s="1"/>
  <c r="F7" i="11" s="1"/>
  <c r="D24" i="13"/>
  <c r="C4" i="11" s="1"/>
  <c r="H44" i="11"/>
  <c r="I45" i="11"/>
  <c r="J20" i="11"/>
  <c r="K21" i="11"/>
  <c r="H29" i="11"/>
  <c r="H28" i="11" s="1"/>
  <c r="I30" i="11"/>
  <c r="H23" i="11"/>
  <c r="H19" i="11" s="1"/>
  <c r="I24" i="11"/>
  <c r="H53" i="11"/>
  <c r="I54" i="11"/>
  <c r="I61" i="11"/>
  <c r="J62" i="11"/>
  <c r="I59" i="11"/>
  <c r="F12" i="15"/>
  <c r="F13" i="15" s="1"/>
  <c r="G17" i="15" s="1"/>
  <c r="H24" i="15"/>
  <c r="I24" i="15" s="1"/>
  <c r="J24" i="15" s="1"/>
  <c r="B64" i="12"/>
  <c r="B59" i="12"/>
  <c r="B52" i="12"/>
  <c r="B44" i="12"/>
  <c r="B40" i="12"/>
  <c r="B18" i="12"/>
  <c r="B11" i="12"/>
  <c r="B6" i="12"/>
  <c r="B13" i="12" s="1"/>
  <c r="B46" i="12" s="1"/>
  <c r="B54" i="12" s="1"/>
  <c r="B66" i="12" s="1"/>
  <c r="B70" i="12" s="1"/>
  <c r="C66" i="11" s="1"/>
  <c r="G30" i="15" l="1"/>
  <c r="H12" i="13" s="1"/>
  <c r="H22" i="13" s="1"/>
  <c r="H24" i="13" s="1"/>
  <c r="G31" i="15"/>
  <c r="F14" i="15"/>
  <c r="G12" i="15" s="1"/>
  <c r="G13" i="15" s="1"/>
  <c r="H17" i="15" s="1"/>
  <c r="H30" i="15" s="1"/>
  <c r="I12" i="13" s="1"/>
  <c r="I22" i="13" s="1"/>
  <c r="I24" i="13" s="1"/>
  <c r="C41" i="11"/>
  <c r="D41" i="11" s="1"/>
  <c r="D4" i="11"/>
  <c r="C36" i="11"/>
  <c r="D65" i="11"/>
  <c r="C58" i="11"/>
  <c r="J59" i="11"/>
  <c r="I23" i="11"/>
  <c r="I19" i="11" s="1"/>
  <c r="J24" i="11"/>
  <c r="L21" i="11"/>
  <c r="K20" i="11"/>
  <c r="K62" i="11"/>
  <c r="J61" i="11"/>
  <c r="I53" i="11"/>
  <c r="J54" i="11"/>
  <c r="I29" i="11"/>
  <c r="I28" i="11" s="1"/>
  <c r="J30" i="11"/>
  <c r="I44" i="11"/>
  <c r="J45" i="11"/>
  <c r="K22" i="15"/>
  <c r="K23" i="15" s="1"/>
  <c r="M27" i="15" s="1"/>
  <c r="B61" i="11"/>
  <c r="B53" i="11"/>
  <c r="B44" i="11"/>
  <c r="B43" i="11" s="1"/>
  <c r="B40" i="11"/>
  <c r="B29" i="11"/>
  <c r="B28" i="11" s="1"/>
  <c r="B23" i="11"/>
  <c r="B20" i="11"/>
  <c r="B19" i="11" s="1"/>
  <c r="B14" i="11"/>
  <c r="B7" i="11"/>
  <c r="G14" i="15" l="1"/>
  <c r="H12" i="15" s="1"/>
  <c r="H13" i="15" s="1"/>
  <c r="I17" i="15" s="1"/>
  <c r="I30" i="15" s="1"/>
  <c r="J12" i="13" s="1"/>
  <c r="J22" i="13" s="1"/>
  <c r="J24" i="13" s="1"/>
  <c r="I31" i="15"/>
  <c r="J4" i="14" s="1"/>
  <c r="I49" i="11" s="1"/>
  <c r="I43" i="11" s="1"/>
  <c r="H31" i="15"/>
  <c r="I5" i="14" s="1"/>
  <c r="I4" i="14"/>
  <c r="H49" i="11" s="1"/>
  <c r="H43" i="11" s="1"/>
  <c r="J5" i="14"/>
  <c r="H4" i="14"/>
  <c r="G49" i="11" s="1"/>
  <c r="G43" i="11" s="1"/>
  <c r="H5" i="14"/>
  <c r="G11" i="11" s="1"/>
  <c r="C40" i="11"/>
  <c r="C68" i="11" s="1"/>
  <c r="C72" i="11" s="1"/>
  <c r="Z25" i="15"/>
  <c r="Z27" i="15" s="1"/>
  <c r="E41" i="11"/>
  <c r="D40" i="11"/>
  <c r="E4" i="11"/>
  <c r="D36" i="11"/>
  <c r="D58" i="11"/>
  <c r="E65" i="11"/>
  <c r="K61" i="11"/>
  <c r="L62" i="11"/>
  <c r="J23" i="11"/>
  <c r="J19" i="11" s="1"/>
  <c r="K24" i="11"/>
  <c r="K45" i="11"/>
  <c r="J44" i="11"/>
  <c r="J53" i="11"/>
  <c r="K54" i="11"/>
  <c r="K59" i="11"/>
  <c r="K30" i="11"/>
  <c r="J29" i="11"/>
  <c r="J28" i="11" s="1"/>
  <c r="L20" i="11"/>
  <c r="M21" i="11"/>
  <c r="H14" i="15"/>
  <c r="K24" i="15"/>
  <c r="L24" i="15" s="1"/>
  <c r="M24" i="15" s="1"/>
  <c r="B36" i="11"/>
  <c r="B58" i="11"/>
  <c r="B68" i="11" s="1"/>
  <c r="H11" i="11" l="1"/>
  <c r="G7" i="11"/>
  <c r="D68" i="11"/>
  <c r="D72" i="11" s="1"/>
  <c r="F4" i="11"/>
  <c r="E36" i="11"/>
  <c r="E40" i="11"/>
  <c r="F41" i="11"/>
  <c r="F65" i="11"/>
  <c r="E58" i="11"/>
  <c r="K29" i="11"/>
  <c r="K28" i="11" s="1"/>
  <c r="L30" i="11"/>
  <c r="K53" i="11"/>
  <c r="L54" i="11"/>
  <c r="L61" i="11"/>
  <c r="M62" i="11"/>
  <c r="N21" i="11"/>
  <c r="M20" i="11"/>
  <c r="L59" i="11"/>
  <c r="L24" i="11"/>
  <c r="K23" i="11"/>
  <c r="K19" i="11" s="1"/>
  <c r="L45" i="11"/>
  <c r="K44" i="11"/>
  <c r="N22" i="15"/>
  <c r="N23" i="15" s="1"/>
  <c r="Q27" i="15" s="1"/>
  <c r="I12" i="15"/>
  <c r="I13" i="15" s="1"/>
  <c r="J17" i="15" s="1"/>
  <c r="J30" i="15" l="1"/>
  <c r="K12" i="13" s="1"/>
  <c r="K22" i="13" s="1"/>
  <c r="K24" i="13" s="1"/>
  <c r="J31" i="15"/>
  <c r="H7" i="11"/>
  <c r="I11" i="11"/>
  <c r="N24" i="15"/>
  <c r="O24" i="15" s="1"/>
  <c r="P24" i="15" s="1"/>
  <c r="Q22" i="15" s="1"/>
  <c r="Q23" i="15" s="1"/>
  <c r="S27" i="15" s="1"/>
  <c r="G4" i="11"/>
  <c r="F36" i="11"/>
  <c r="F40" i="11"/>
  <c r="G41" i="11"/>
  <c r="E68" i="11"/>
  <c r="E72" i="11" s="1"/>
  <c r="G65" i="11"/>
  <c r="F58" i="11"/>
  <c r="F68" i="11" s="1"/>
  <c r="L44" i="11"/>
  <c r="M45" i="11"/>
  <c r="L53" i="11"/>
  <c r="M54" i="11"/>
  <c r="M30" i="11"/>
  <c r="L29" i="11"/>
  <c r="L28" i="11" s="1"/>
  <c r="L23" i="11"/>
  <c r="L19" i="11" s="1"/>
  <c r="M24" i="11"/>
  <c r="N20" i="11"/>
  <c r="O21" i="11"/>
  <c r="M61" i="11"/>
  <c r="N62" i="11"/>
  <c r="M59" i="11"/>
  <c r="I14" i="15"/>
  <c r="I7" i="11" l="1"/>
  <c r="K4" i="14"/>
  <c r="J49" i="11" s="1"/>
  <c r="J43" i="11" s="1"/>
  <c r="K5" i="14"/>
  <c r="J11" i="11" s="1"/>
  <c r="H4" i="11"/>
  <c r="G36" i="11"/>
  <c r="H41" i="11"/>
  <c r="G40" i="11"/>
  <c r="F72" i="11"/>
  <c r="H65" i="11"/>
  <c r="G58" i="11"/>
  <c r="M44" i="11"/>
  <c r="N45" i="11"/>
  <c r="O20" i="11"/>
  <c r="P21" i="11"/>
  <c r="M29" i="11"/>
  <c r="M28" i="11" s="1"/>
  <c r="N30" i="11"/>
  <c r="N59" i="11"/>
  <c r="N61" i="11"/>
  <c r="O62" i="11"/>
  <c r="M23" i="11"/>
  <c r="M19" i="11" s="1"/>
  <c r="N24" i="11"/>
  <c r="N54" i="11"/>
  <c r="M53" i="11"/>
  <c r="Q24" i="15"/>
  <c r="R24" i="15" s="1"/>
  <c r="S24" i="15" s="1"/>
  <c r="J12" i="15"/>
  <c r="J13" i="15" s="1"/>
  <c r="K17" i="15" s="1"/>
  <c r="J7" i="11" l="1"/>
  <c r="K30" i="15"/>
  <c r="L12" i="13" s="1"/>
  <c r="L22" i="13" s="1"/>
  <c r="L24" i="13" s="1"/>
  <c r="K31" i="15"/>
  <c r="G68" i="11"/>
  <c r="G72" i="11" s="1"/>
  <c r="H40" i="11"/>
  <c r="I41" i="11"/>
  <c r="I4" i="11"/>
  <c r="H36" i="11"/>
  <c r="I65" i="11"/>
  <c r="H58" i="11"/>
  <c r="O61" i="11"/>
  <c r="P62" i="11"/>
  <c r="N44" i="11"/>
  <c r="O45" i="11"/>
  <c r="N53" i="11"/>
  <c r="O54" i="11"/>
  <c r="N23" i="11"/>
  <c r="N19" i="11" s="1"/>
  <c r="O24" i="11"/>
  <c r="O59" i="11"/>
  <c r="N29" i="11"/>
  <c r="N28" i="11" s="1"/>
  <c r="O30" i="11"/>
  <c r="P20" i="11"/>
  <c r="Q21" i="11"/>
  <c r="J14" i="15"/>
  <c r="T22" i="15"/>
  <c r="T23" i="15" s="1"/>
  <c r="V27" i="15" s="1"/>
  <c r="L4" i="14" l="1"/>
  <c r="K49" i="11" s="1"/>
  <c r="K43" i="11" s="1"/>
  <c r="L5" i="14"/>
  <c r="K11" i="11" s="1"/>
  <c r="J4" i="11"/>
  <c r="I36" i="11"/>
  <c r="H68" i="11"/>
  <c r="H72" i="11" s="1"/>
  <c r="I40" i="11"/>
  <c r="J41" i="11"/>
  <c r="J65" i="11"/>
  <c r="I58" i="11"/>
  <c r="R21" i="11"/>
  <c r="Q20" i="11"/>
  <c r="O44" i="11"/>
  <c r="P45" i="11"/>
  <c r="P61" i="11"/>
  <c r="Q62" i="11"/>
  <c r="P59" i="11"/>
  <c r="O29" i="11"/>
  <c r="O28" i="11" s="1"/>
  <c r="P30" i="11"/>
  <c r="P24" i="11"/>
  <c r="O23" i="11"/>
  <c r="O19" i="11" s="1"/>
  <c r="O53" i="11"/>
  <c r="P54" i="11"/>
  <c r="T24" i="15"/>
  <c r="U24" i="15" s="1"/>
  <c r="V24" i="15" s="1"/>
  <c r="K12" i="15"/>
  <c r="K13" i="15" s="1"/>
  <c r="L17" i="15" s="1"/>
  <c r="K7" i="11" l="1"/>
  <c r="L30" i="15"/>
  <c r="M12" i="13" s="1"/>
  <c r="M22" i="13" s="1"/>
  <c r="M24" i="13" s="1"/>
  <c r="L31" i="15"/>
  <c r="K4" i="11"/>
  <c r="J36" i="11"/>
  <c r="I68" i="11"/>
  <c r="I72" i="11" s="1"/>
  <c r="K41" i="11"/>
  <c r="J40" i="11"/>
  <c r="K65" i="11"/>
  <c r="J58" i="11"/>
  <c r="Q61" i="11"/>
  <c r="R62" i="11"/>
  <c r="Q59" i="11"/>
  <c r="P23" i="11"/>
  <c r="P19" i="11" s="1"/>
  <c r="Q24" i="11"/>
  <c r="P44" i="11"/>
  <c r="Q45" i="11"/>
  <c r="P53" i="11"/>
  <c r="Q54" i="11"/>
  <c r="Q30" i="11"/>
  <c r="P29" i="11"/>
  <c r="P28" i="11" s="1"/>
  <c r="R20" i="11"/>
  <c r="S21" i="11"/>
  <c r="K14" i="15"/>
  <c r="L12" i="15" s="1"/>
  <c r="L13" i="15" s="1"/>
  <c r="M17" i="15" s="1"/>
  <c r="W22" i="15"/>
  <c r="W23" i="15" s="1"/>
  <c r="Y27" i="15" s="1"/>
  <c r="J68" i="11" l="1"/>
  <c r="J72" i="11" s="1"/>
  <c r="M4" i="14"/>
  <c r="L49" i="11" s="1"/>
  <c r="L43" i="11" s="1"/>
  <c r="M5" i="14"/>
  <c r="L11" i="11" s="1"/>
  <c r="M31" i="15"/>
  <c r="M30" i="15"/>
  <c r="N12" i="13" s="1"/>
  <c r="N22" i="13" s="1"/>
  <c r="N24" i="13" s="1"/>
  <c r="AL25" i="15"/>
  <c r="AL27" i="15" s="1"/>
  <c r="L41" i="11"/>
  <c r="K40" i="11"/>
  <c r="L4" i="11"/>
  <c r="K36" i="11"/>
  <c r="L65" i="11"/>
  <c r="K58" i="11"/>
  <c r="K68" i="11" s="1"/>
  <c r="T21" i="11"/>
  <c r="S20" i="11"/>
  <c r="Q53" i="11"/>
  <c r="R54" i="11"/>
  <c r="R59" i="11"/>
  <c r="S62" i="11"/>
  <c r="R61" i="11"/>
  <c r="Q23" i="11"/>
  <c r="Q19" i="11" s="1"/>
  <c r="R24" i="11"/>
  <c r="Q29" i="11"/>
  <c r="Q28" i="11" s="1"/>
  <c r="R30" i="11"/>
  <c r="R45" i="11"/>
  <c r="Q44" i="11"/>
  <c r="W24" i="15"/>
  <c r="X24" i="15" s="1"/>
  <c r="Y24" i="15" s="1"/>
  <c r="Z22" i="15" s="1"/>
  <c r="Z23" i="15" s="1"/>
  <c r="AC26" i="15" s="1"/>
  <c r="AC27" i="15" s="1"/>
  <c r="L14" i="15"/>
  <c r="M12" i="15" s="1"/>
  <c r="M13" i="15" s="1"/>
  <c r="N17" i="15" s="1"/>
  <c r="N31" i="15" l="1"/>
  <c r="N4" i="14"/>
  <c r="M49" i="11" s="1"/>
  <c r="M43" i="11" s="1"/>
  <c r="N5" i="14"/>
  <c r="M11" i="11" s="1"/>
  <c r="L7" i="11"/>
  <c r="L36" i="11" s="1"/>
  <c r="M4" i="11"/>
  <c r="M41" i="11"/>
  <c r="L40" i="11"/>
  <c r="K72" i="11"/>
  <c r="M65" i="11"/>
  <c r="L58" i="11"/>
  <c r="R44" i="11"/>
  <c r="S45" i="11"/>
  <c r="S30" i="11"/>
  <c r="R29" i="11"/>
  <c r="R28" i="11" s="1"/>
  <c r="S61" i="11"/>
  <c r="T62" i="11"/>
  <c r="T20" i="11"/>
  <c r="U21" i="11"/>
  <c r="S54" i="11"/>
  <c r="R53" i="11"/>
  <c r="R23" i="11"/>
  <c r="R19" i="11" s="1"/>
  <c r="S24" i="11"/>
  <c r="S59" i="11"/>
  <c r="Z15" i="15"/>
  <c r="N30" i="15"/>
  <c r="O12" i="13" s="1"/>
  <c r="O22" i="13" s="1"/>
  <c r="O24" i="13" s="1"/>
  <c r="Z24" i="15"/>
  <c r="AA24" i="15" s="1"/>
  <c r="AB24" i="15" s="1"/>
  <c r="AC22" i="15" s="1"/>
  <c r="AC23" i="15" s="1"/>
  <c r="AE27" i="15" s="1"/>
  <c r="M14" i="15"/>
  <c r="O4" i="14" l="1"/>
  <c r="N49" i="11" s="1"/>
  <c r="N43" i="11" s="1"/>
  <c r="O5" i="14"/>
  <c r="N11" i="11" s="1"/>
  <c r="M7" i="11"/>
  <c r="M36" i="11" s="1"/>
  <c r="L68" i="11"/>
  <c r="L72" i="11" s="1"/>
  <c r="M40" i="11"/>
  <c r="N41" i="11"/>
  <c r="N4" i="11"/>
  <c r="N65" i="11"/>
  <c r="M58" i="11"/>
  <c r="T59" i="11"/>
  <c r="T45" i="11"/>
  <c r="S44" i="11"/>
  <c r="S23" i="11"/>
  <c r="S19" i="11" s="1"/>
  <c r="T24" i="11"/>
  <c r="S29" i="11"/>
  <c r="S28" i="11" s="1"/>
  <c r="T30" i="11"/>
  <c r="S53" i="11"/>
  <c r="T54" i="11"/>
  <c r="V21" i="11"/>
  <c r="U20" i="11"/>
  <c r="T61" i="11"/>
  <c r="U62" i="11"/>
  <c r="AC24" i="15"/>
  <c r="AD24" i="15" s="1"/>
  <c r="AE24" i="15" s="1"/>
  <c r="AF22" i="15" s="1"/>
  <c r="AF23" i="15" s="1"/>
  <c r="AH27" i="15" s="1"/>
  <c r="N12" i="15"/>
  <c r="N13" i="15" s="1"/>
  <c r="O17" i="15" s="1"/>
  <c r="N7" i="11" l="1"/>
  <c r="O30" i="15"/>
  <c r="P12" i="13" s="1"/>
  <c r="P22" i="13" s="1"/>
  <c r="P24" i="13" s="1"/>
  <c r="O41" i="11" s="1"/>
  <c r="O31" i="15"/>
  <c r="M68" i="11"/>
  <c r="M72" i="11" s="1"/>
  <c r="N40" i="11"/>
  <c r="N36" i="11"/>
  <c r="O65" i="11"/>
  <c r="N58" i="11"/>
  <c r="V20" i="11"/>
  <c r="W21" i="11"/>
  <c r="U59" i="11"/>
  <c r="U61" i="11"/>
  <c r="V62" i="11"/>
  <c r="T53" i="11"/>
  <c r="U54" i="11"/>
  <c r="T23" i="11"/>
  <c r="T19" i="11" s="1"/>
  <c r="U24" i="11"/>
  <c r="T44" i="11"/>
  <c r="U45" i="11"/>
  <c r="U30" i="11"/>
  <c r="T29" i="11"/>
  <c r="T28" i="11" s="1"/>
  <c r="AF24" i="15"/>
  <c r="AG24" i="15" s="1"/>
  <c r="AH24" i="15" s="1"/>
  <c r="AI22" i="15" s="1"/>
  <c r="AI23" i="15" s="1"/>
  <c r="AK27" i="15" s="1"/>
  <c r="N14" i="15"/>
  <c r="O12" i="15" s="1"/>
  <c r="O13" i="15" s="1"/>
  <c r="P17" i="15" s="1"/>
  <c r="P30" i="15" l="1"/>
  <c r="Q12" i="13" s="1"/>
  <c r="Q22" i="13" s="1"/>
  <c r="Q24" i="13" s="1"/>
  <c r="P31" i="15"/>
  <c r="P4" i="14"/>
  <c r="O49" i="11" s="1"/>
  <c r="O43" i="11" s="1"/>
  <c r="P5" i="14"/>
  <c r="O11" i="11" s="1"/>
  <c r="O4" i="11"/>
  <c r="P4" i="11" s="1"/>
  <c r="AX25" i="15"/>
  <c r="AX27" i="15" s="1"/>
  <c r="N68" i="11"/>
  <c r="N72" i="11" s="1"/>
  <c r="P41" i="11"/>
  <c r="O40" i="11"/>
  <c r="P65" i="11"/>
  <c r="O58" i="11"/>
  <c r="U23" i="11"/>
  <c r="U19" i="11" s="1"/>
  <c r="V24" i="11"/>
  <c r="V61" i="11"/>
  <c r="W62" i="11"/>
  <c r="W20" i="11"/>
  <c r="X21" i="11"/>
  <c r="U44" i="11"/>
  <c r="V45" i="11"/>
  <c r="U53" i="11"/>
  <c r="V54" i="11"/>
  <c r="V59" i="11"/>
  <c r="U29" i="11"/>
  <c r="U28" i="11" s="1"/>
  <c r="V30" i="11"/>
  <c r="AI24" i="15"/>
  <c r="AJ24" i="15" s="1"/>
  <c r="AK24" i="15" s="1"/>
  <c r="AL22" i="15" s="1"/>
  <c r="AL23" i="15" s="1"/>
  <c r="AO26" i="15" s="1"/>
  <c r="AO27" i="15" s="1"/>
  <c r="O14" i="15"/>
  <c r="P12" i="15" s="1"/>
  <c r="P13" i="15" s="1"/>
  <c r="Q17" i="15" s="1"/>
  <c r="Q30" i="15" s="1"/>
  <c r="R12" i="13" s="1"/>
  <c r="R22" i="13" s="1"/>
  <c r="R24" i="13" s="1"/>
  <c r="Q4" i="14" l="1"/>
  <c r="P49" i="11" s="1"/>
  <c r="P43" i="11" s="1"/>
  <c r="Q5" i="14"/>
  <c r="P11" i="11" s="1"/>
  <c r="Q31" i="15"/>
  <c r="O7" i="11"/>
  <c r="O36" i="11" s="1"/>
  <c r="Q41" i="11"/>
  <c r="P40" i="11"/>
  <c r="Q4" i="11"/>
  <c r="O68" i="11"/>
  <c r="Q65" i="11"/>
  <c r="P58" i="11"/>
  <c r="W59" i="11"/>
  <c r="W24" i="11"/>
  <c r="V23" i="11"/>
  <c r="V19" i="11" s="1"/>
  <c r="V29" i="11"/>
  <c r="V28" i="11" s="1"/>
  <c r="W30" i="11"/>
  <c r="V53" i="11"/>
  <c r="W54" i="11"/>
  <c r="W45" i="11"/>
  <c r="V44" i="11"/>
  <c r="Y21" i="11"/>
  <c r="X20" i="11"/>
  <c r="W61" i="11"/>
  <c r="X62" i="11"/>
  <c r="AL24" i="15"/>
  <c r="AM24" i="15" s="1"/>
  <c r="AN24" i="15" s="1"/>
  <c r="P14" i="15"/>
  <c r="O72" i="11" l="1"/>
  <c r="P7" i="11"/>
  <c r="P36" i="11" s="1"/>
  <c r="R4" i="14"/>
  <c r="Q49" i="11" s="1"/>
  <c r="Q43" i="11" s="1"/>
  <c r="R5" i="14"/>
  <c r="Q11" i="11" s="1"/>
  <c r="P68" i="11"/>
  <c r="Q40" i="11"/>
  <c r="R65" i="11"/>
  <c r="Q58" i="11"/>
  <c r="X61" i="11"/>
  <c r="Y62" i="11"/>
  <c r="W29" i="11"/>
  <c r="W28" i="11" s="1"/>
  <c r="X30" i="11"/>
  <c r="W44" i="11"/>
  <c r="X45" i="11"/>
  <c r="X59" i="11"/>
  <c r="X54" i="11"/>
  <c r="W53" i="11"/>
  <c r="Y20" i="11"/>
  <c r="Z21" i="11"/>
  <c r="W23" i="11"/>
  <c r="W19" i="11" s="1"/>
  <c r="X24" i="11"/>
  <c r="Q12" i="15"/>
  <c r="Q13" i="15" s="1"/>
  <c r="R17" i="15" s="1"/>
  <c r="AO22" i="15"/>
  <c r="AO23" i="15" s="1"/>
  <c r="AQ27" i="15" s="1"/>
  <c r="P72" i="11" l="1"/>
  <c r="R30" i="15"/>
  <c r="S12" i="13" s="1"/>
  <c r="S22" i="13" s="1"/>
  <c r="S24" i="13" s="1"/>
  <c r="R4" i="11" s="1"/>
  <c r="R31" i="15"/>
  <c r="Q7" i="11"/>
  <c r="Q36" i="11" s="1"/>
  <c r="Q68" i="11"/>
  <c r="S65" i="11"/>
  <c r="R58" i="11"/>
  <c r="X23" i="11"/>
  <c r="X19" i="11" s="1"/>
  <c r="Y24" i="11"/>
  <c r="Y61" i="11"/>
  <c r="Z62" i="11"/>
  <c r="Z20" i="11"/>
  <c r="AA21" i="11"/>
  <c r="X29" i="11"/>
  <c r="X28" i="11" s="1"/>
  <c r="Y30" i="11"/>
  <c r="X53" i="11"/>
  <c r="Y54" i="11"/>
  <c r="Y59" i="11"/>
  <c r="X44" i="11"/>
  <c r="Y45" i="11"/>
  <c r="AO24" i="15"/>
  <c r="AP24" i="15" s="1"/>
  <c r="AQ24" i="15" s="1"/>
  <c r="AR22" i="15" s="1"/>
  <c r="AR23" i="15" s="1"/>
  <c r="AT27" i="15" s="1"/>
  <c r="Q14" i="15"/>
  <c r="R41" i="11" l="1"/>
  <c r="R40" i="11" s="1"/>
  <c r="Q72" i="11"/>
  <c r="S4" i="14"/>
  <c r="R49" i="11" s="1"/>
  <c r="R43" i="11" s="1"/>
  <c r="R68" i="11" s="1"/>
  <c r="S5" i="14"/>
  <c r="R11" i="11" s="1"/>
  <c r="T65" i="11"/>
  <c r="S58" i="11"/>
  <c r="Y29" i="11"/>
  <c r="Y28" i="11" s="1"/>
  <c r="Z30" i="11"/>
  <c r="AA62" i="11"/>
  <c r="Z61" i="11"/>
  <c r="Z24" i="11"/>
  <c r="Y23" i="11"/>
  <c r="Y19" i="11" s="1"/>
  <c r="Z45" i="11"/>
  <c r="Y44" i="11"/>
  <c r="Y53" i="11"/>
  <c r="Z54" i="11"/>
  <c r="AA20" i="11"/>
  <c r="AB21" i="11"/>
  <c r="Z59" i="11"/>
  <c r="AR24" i="15"/>
  <c r="AS24" i="15" s="1"/>
  <c r="AT24" i="15" s="1"/>
  <c r="AU22" i="15" s="1"/>
  <c r="AU23" i="15" s="1"/>
  <c r="AW27" i="15" s="1"/>
  <c r="R12" i="15"/>
  <c r="R13" i="15" s="1"/>
  <c r="S17" i="15" s="1"/>
  <c r="R7" i="11" l="1"/>
  <c r="R36" i="11" s="1"/>
  <c r="R72" i="11" s="1"/>
  <c r="S30" i="15"/>
  <c r="T12" i="13" s="1"/>
  <c r="T22" i="13" s="1"/>
  <c r="T24" i="13" s="1"/>
  <c r="S41" i="11" s="1"/>
  <c r="S31" i="15"/>
  <c r="BJ25" i="15"/>
  <c r="BJ27" i="15" s="1"/>
  <c r="U65" i="11"/>
  <c r="T58" i="11"/>
  <c r="AA59" i="11"/>
  <c r="AC21" i="11"/>
  <c r="AB20" i="11"/>
  <c r="AA30" i="11"/>
  <c r="Z29" i="11"/>
  <c r="Z28" i="11" s="1"/>
  <c r="AA45" i="11"/>
  <c r="Z44" i="11"/>
  <c r="AA61" i="11"/>
  <c r="AB62" i="11"/>
  <c r="Z53" i="11"/>
  <c r="AA54" i="11"/>
  <c r="Z23" i="11"/>
  <c r="Z19" i="11" s="1"/>
  <c r="AA24" i="11"/>
  <c r="AU24" i="15"/>
  <c r="AV24" i="15" s="1"/>
  <c r="AW24" i="15" s="1"/>
  <c r="AX22" i="15" s="1"/>
  <c r="AX23" i="15" s="1"/>
  <c r="BA26" i="15" s="1"/>
  <c r="BA27" i="15" s="1"/>
  <c r="R14" i="15"/>
  <c r="S4" i="11" l="1"/>
  <c r="T4" i="14"/>
  <c r="S49" i="11" s="1"/>
  <c r="S43" i="11" s="1"/>
  <c r="T5" i="14"/>
  <c r="S11" i="11" s="1"/>
  <c r="S40" i="11"/>
  <c r="V65" i="11"/>
  <c r="U58" i="11"/>
  <c r="AB59" i="11"/>
  <c r="AB24" i="11"/>
  <c r="AA23" i="11"/>
  <c r="AA19" i="11" s="1"/>
  <c r="AB45" i="11"/>
  <c r="AA44" i="11"/>
  <c r="AA29" i="11"/>
  <c r="AA28" i="11" s="1"/>
  <c r="AB30" i="11"/>
  <c r="AB61" i="11"/>
  <c r="AC62" i="11"/>
  <c r="AA53" i="11"/>
  <c r="AB54" i="11"/>
  <c r="AD21" i="11"/>
  <c r="AC20" i="11"/>
  <c r="AX24" i="15"/>
  <c r="AY24" i="15" s="1"/>
  <c r="AZ24" i="15" s="1"/>
  <c r="BA22" i="15" s="1"/>
  <c r="BA23" i="15" s="1"/>
  <c r="BC27" i="15" s="1"/>
  <c r="S12" i="15"/>
  <c r="S13" i="15" s="1"/>
  <c r="T17" i="15" s="1"/>
  <c r="S7" i="11" l="1"/>
  <c r="S36" i="11" s="1"/>
  <c r="S68" i="11"/>
  <c r="T30" i="15"/>
  <c r="U12" i="13" s="1"/>
  <c r="U22" i="13" s="1"/>
  <c r="U24" i="13" s="1"/>
  <c r="T4" i="11" s="1"/>
  <c r="T31" i="15"/>
  <c r="W65" i="11"/>
  <c r="V58" i="11"/>
  <c r="AD20" i="11"/>
  <c r="AE21" i="11"/>
  <c r="AC61" i="11"/>
  <c r="AD62" i="11"/>
  <c r="AB44" i="11"/>
  <c r="AC45" i="11"/>
  <c r="AC59" i="11"/>
  <c r="AC30" i="11"/>
  <c r="AB29" i="11"/>
  <c r="AB28" i="11" s="1"/>
  <c r="AB23" i="11"/>
  <c r="AB19" i="11" s="1"/>
  <c r="AC24" i="11"/>
  <c r="AB53" i="11"/>
  <c r="AC54" i="11"/>
  <c r="BA24" i="15"/>
  <c r="BB24" i="15" s="1"/>
  <c r="BC24" i="15" s="1"/>
  <c r="BD22" i="15" s="1"/>
  <c r="BD23" i="15" s="1"/>
  <c r="BF27" i="15" s="1"/>
  <c r="S14" i="15"/>
  <c r="T12" i="15" s="1"/>
  <c r="T13" i="15" s="1"/>
  <c r="U17" i="15" s="1"/>
  <c r="S72" i="11" l="1"/>
  <c r="T41" i="11"/>
  <c r="T40" i="11" s="1"/>
  <c r="U4" i="14"/>
  <c r="T49" i="11" s="1"/>
  <c r="T43" i="11" s="1"/>
  <c r="T68" i="11" s="1"/>
  <c r="U5" i="14"/>
  <c r="T11" i="11" s="1"/>
  <c r="U30" i="15"/>
  <c r="V12" i="13" s="1"/>
  <c r="V22" i="13" s="1"/>
  <c r="V24" i="13" s="1"/>
  <c r="U4" i="11" s="1"/>
  <c r="U31" i="15"/>
  <c r="X65" i="11"/>
  <c r="W58" i="11"/>
  <c r="AD54" i="11"/>
  <c r="AC53" i="11"/>
  <c r="AC44" i="11"/>
  <c r="AD45" i="11"/>
  <c r="AE20" i="11"/>
  <c r="AF21" i="11"/>
  <c r="AD59" i="11"/>
  <c r="AD61" i="11"/>
  <c r="AE62" i="11"/>
  <c r="AC23" i="11"/>
  <c r="AC19" i="11" s="1"/>
  <c r="AD24" i="11"/>
  <c r="AC29" i="11"/>
  <c r="AC28" i="11" s="1"/>
  <c r="AD30" i="11"/>
  <c r="BD24" i="15"/>
  <c r="BE24" i="15" s="1"/>
  <c r="BF24" i="15" s="1"/>
  <c r="BG22" i="15" s="1"/>
  <c r="BG23" i="15" s="1"/>
  <c r="BI27" i="15" s="1"/>
  <c r="T14" i="15"/>
  <c r="U41" i="11" l="1"/>
  <c r="T7" i="11"/>
  <c r="T36" i="11" s="1"/>
  <c r="T72" i="11" s="1"/>
  <c r="V4" i="14"/>
  <c r="U49" i="11" s="1"/>
  <c r="U43" i="11" s="1"/>
  <c r="V5" i="14"/>
  <c r="U11" i="11" s="1"/>
  <c r="U40" i="11"/>
  <c r="Y65" i="11"/>
  <c r="X58" i="11"/>
  <c r="AD29" i="11"/>
  <c r="AD28" i="11" s="1"/>
  <c r="AE30" i="11"/>
  <c r="AE61" i="11"/>
  <c r="AF62" i="11"/>
  <c r="AG21" i="11"/>
  <c r="AF20" i="11"/>
  <c r="AD53" i="11"/>
  <c r="AE54" i="11"/>
  <c r="AE24" i="11"/>
  <c r="AD23" i="11"/>
  <c r="AD19" i="11" s="1"/>
  <c r="AE59" i="11"/>
  <c r="AD44" i="11"/>
  <c r="AE45" i="11"/>
  <c r="BG24" i="15"/>
  <c r="BH24" i="15" s="1"/>
  <c r="BI24" i="15" s="1"/>
  <c r="BJ22" i="15" s="1"/>
  <c r="BJ23" i="15" s="1"/>
  <c r="U12" i="15"/>
  <c r="U13" i="15" s="1"/>
  <c r="V17" i="15" s="1"/>
  <c r="U68" i="11" l="1"/>
  <c r="U7" i="11"/>
  <c r="U36" i="11" s="1"/>
  <c r="V30" i="15"/>
  <c r="W12" i="13" s="1"/>
  <c r="W22" i="13" s="1"/>
  <c r="W24" i="13" s="1"/>
  <c r="V4" i="11" s="1"/>
  <c r="V31" i="15"/>
  <c r="Z65" i="11"/>
  <c r="Y58" i="11"/>
  <c r="AE23" i="11"/>
  <c r="AE19" i="11" s="1"/>
  <c r="AF24" i="11"/>
  <c r="AE29" i="11"/>
  <c r="AE28" i="11" s="1"/>
  <c r="AF30" i="11"/>
  <c r="AF59" i="11"/>
  <c r="AE53" i="11"/>
  <c r="AF54" i="11"/>
  <c r="AG20" i="11"/>
  <c r="AH21" i="11"/>
  <c r="AF61" i="11"/>
  <c r="AG62" i="11"/>
  <c r="AF45" i="11"/>
  <c r="AE44" i="11"/>
  <c r="BJ24" i="15"/>
  <c r="U14" i="15"/>
  <c r="U72" i="11" l="1"/>
  <c r="V41" i="11"/>
  <c r="V40" i="11" s="1"/>
  <c r="W4" i="14"/>
  <c r="V49" i="11" s="1"/>
  <c r="V43" i="11" s="1"/>
  <c r="W5" i="14"/>
  <c r="V11" i="11" s="1"/>
  <c r="V12" i="15"/>
  <c r="V13" i="15" s="1"/>
  <c r="W17" i="15" s="1"/>
  <c r="AA65" i="11"/>
  <c r="Z58" i="11"/>
  <c r="AF23" i="11"/>
  <c r="AF19" i="11" s="1"/>
  <c r="AG24" i="11"/>
  <c r="AF44" i="11"/>
  <c r="AG45" i="11"/>
  <c r="AH20" i="11"/>
  <c r="AI21" i="11"/>
  <c r="AF53" i="11"/>
  <c r="AG54" i="11"/>
  <c r="AG30" i="11"/>
  <c r="AF29" i="11"/>
  <c r="AF28" i="11" s="1"/>
  <c r="AG61" i="11"/>
  <c r="AH62" i="11"/>
  <c r="AG59" i="11"/>
  <c r="V68" i="11" l="1"/>
  <c r="W30" i="15"/>
  <c r="X12" i="13" s="1"/>
  <c r="X22" i="13" s="1"/>
  <c r="X24" i="13" s="1"/>
  <c r="W4" i="11" s="1"/>
  <c r="W31" i="15"/>
  <c r="V7" i="11"/>
  <c r="V36" i="11" s="1"/>
  <c r="V14" i="15"/>
  <c r="W12" i="15" s="1"/>
  <c r="W13" i="15" s="1"/>
  <c r="X17" i="15" s="1"/>
  <c r="AB65" i="11"/>
  <c r="AA58" i="11"/>
  <c r="AJ21" i="11"/>
  <c r="AI20" i="11"/>
  <c r="AH45" i="11"/>
  <c r="AG44" i="11"/>
  <c r="AG29" i="11"/>
  <c r="AG28" i="11" s="1"/>
  <c r="AH30" i="11"/>
  <c r="AH59" i="11"/>
  <c r="AI62" i="11"/>
  <c r="AH61" i="11"/>
  <c r="AG53" i="11"/>
  <c r="AH54" i="11"/>
  <c r="AH24" i="11"/>
  <c r="AG23" i="11"/>
  <c r="AG19" i="11" s="1"/>
  <c r="V72" i="11" l="1"/>
  <c r="W41" i="11"/>
  <c r="X30" i="15"/>
  <c r="Y12" i="13" s="1"/>
  <c r="Y22" i="13" s="1"/>
  <c r="Y24" i="13" s="1"/>
  <c r="X4" i="11" s="1"/>
  <c r="X31" i="15"/>
  <c r="X4" i="14"/>
  <c r="W49" i="11" s="1"/>
  <c r="W43" i="11" s="1"/>
  <c r="X5" i="14"/>
  <c r="W11" i="11" s="1"/>
  <c r="W14" i="15"/>
  <c r="X12" i="15" s="1"/>
  <c r="X13" i="15" s="1"/>
  <c r="Y17" i="15" s="1"/>
  <c r="W40" i="11"/>
  <c r="AC65" i="11"/>
  <c r="AB58" i="11"/>
  <c r="AH44" i="11"/>
  <c r="AI45" i="11"/>
  <c r="AI61" i="11"/>
  <c r="AJ62" i="11"/>
  <c r="AI30" i="11"/>
  <c r="AH29" i="11"/>
  <c r="AH28" i="11" s="1"/>
  <c r="AI54" i="11"/>
  <c r="AH53" i="11"/>
  <c r="AJ20" i="11"/>
  <c r="AK21" i="11"/>
  <c r="AH23" i="11"/>
  <c r="AH19" i="11" s="1"/>
  <c r="AI24" i="11"/>
  <c r="AI59" i="11"/>
  <c r="W68" i="11" l="1"/>
  <c r="X41" i="11"/>
  <c r="X40" i="11" s="1"/>
  <c r="W7" i="11"/>
  <c r="W36" i="11" s="1"/>
  <c r="W72" i="11" s="1"/>
  <c r="Y4" i="14"/>
  <c r="X49" i="11" s="1"/>
  <c r="X43" i="11" s="1"/>
  <c r="Y5" i="14"/>
  <c r="X11" i="11" s="1"/>
  <c r="Y30" i="15"/>
  <c r="Z12" i="13" s="1"/>
  <c r="Z22" i="13" s="1"/>
  <c r="Z24" i="13" s="1"/>
  <c r="Y4" i="11" s="1"/>
  <c r="Y31" i="15"/>
  <c r="X14" i="15"/>
  <c r="Y12" i="15" s="1"/>
  <c r="Y13" i="15" s="1"/>
  <c r="Z17" i="15" s="1"/>
  <c r="AD65" i="11"/>
  <c r="AC58" i="11"/>
  <c r="AJ59" i="11"/>
  <c r="AK20" i="11"/>
  <c r="AL21" i="11"/>
  <c r="AI53" i="11"/>
  <c r="AJ54" i="11"/>
  <c r="AI29" i="11"/>
  <c r="AI28" i="11" s="1"/>
  <c r="AJ30" i="11"/>
  <c r="AJ24" i="11"/>
  <c r="AI23" i="11"/>
  <c r="AI19" i="11" s="1"/>
  <c r="AJ61" i="11"/>
  <c r="AK62" i="11"/>
  <c r="AI44" i="11"/>
  <c r="AJ45" i="11"/>
  <c r="Y41" i="11" l="1"/>
  <c r="Z4" i="14"/>
  <c r="Y49" i="11" s="1"/>
  <c r="Y43" i="11" s="1"/>
  <c r="Z5" i="14"/>
  <c r="Y11" i="11" s="1"/>
  <c r="Z31" i="15"/>
  <c r="X7" i="11"/>
  <c r="X36" i="11" s="1"/>
  <c r="X68" i="11"/>
  <c r="Y40" i="11"/>
  <c r="Y68" i="11" s="1"/>
  <c r="AE65" i="11"/>
  <c r="AD58" i="11"/>
  <c r="AJ53" i="11"/>
  <c r="AK54" i="11"/>
  <c r="AK59" i="11"/>
  <c r="AJ44" i="11"/>
  <c r="AK45" i="11"/>
  <c r="AJ23" i="11"/>
  <c r="AJ19" i="11" s="1"/>
  <c r="AK24" i="11"/>
  <c r="AL20" i="11"/>
  <c r="AM21" i="11"/>
  <c r="AK61" i="11"/>
  <c r="AL62" i="11"/>
  <c r="AK30" i="11"/>
  <c r="AJ29" i="11"/>
  <c r="AJ28" i="11" s="1"/>
  <c r="AL15" i="15"/>
  <c r="Z30" i="15"/>
  <c r="AA12" i="13" s="1"/>
  <c r="AA22" i="13" s="1"/>
  <c r="AA24" i="13" s="1"/>
  <c r="Z4" i="11" s="1"/>
  <c r="Y14" i="15"/>
  <c r="X72" i="11" l="1"/>
  <c r="AA4" i="14"/>
  <c r="Z49" i="11" s="1"/>
  <c r="Z43" i="11" s="1"/>
  <c r="AA5" i="14"/>
  <c r="Z11" i="11" s="1"/>
  <c r="Y7" i="11"/>
  <c r="Y36" i="11" s="1"/>
  <c r="Y72" i="11" s="1"/>
  <c r="Z41" i="11"/>
  <c r="AF65" i="11"/>
  <c r="AE58" i="11"/>
  <c r="AL59" i="11"/>
  <c r="AN21" i="11"/>
  <c r="AM20" i="11"/>
  <c r="AK23" i="11"/>
  <c r="AK19" i="11" s="1"/>
  <c r="AL24" i="11"/>
  <c r="AK29" i="11"/>
  <c r="AK28" i="11" s="1"/>
  <c r="AL30" i="11"/>
  <c r="AK44" i="11"/>
  <c r="AL45" i="11"/>
  <c r="AK53" i="11"/>
  <c r="AL54" i="11"/>
  <c r="AL61" i="11"/>
  <c r="AM62" i="11"/>
  <c r="Z12" i="15"/>
  <c r="Z13" i="15" s="1"/>
  <c r="AA16" i="15" s="1"/>
  <c r="AA17" i="15" s="1"/>
  <c r="Z14" i="15"/>
  <c r="Z7" i="11" l="1"/>
  <c r="Z36" i="11" s="1"/>
  <c r="AA30" i="15"/>
  <c r="AB12" i="13" s="1"/>
  <c r="AB22" i="13" s="1"/>
  <c r="AB24" i="13" s="1"/>
  <c r="AA4" i="11" s="1"/>
  <c r="AA31" i="15"/>
  <c r="Z40" i="11"/>
  <c r="Z68" i="11" s="1"/>
  <c r="AG65" i="11"/>
  <c r="AF58" i="11"/>
  <c r="AL29" i="11"/>
  <c r="AL28" i="11" s="1"/>
  <c r="AM30" i="11"/>
  <c r="AM24" i="11"/>
  <c r="AL23" i="11"/>
  <c r="AL19" i="11" s="1"/>
  <c r="AM59" i="11"/>
  <c r="AM61" i="11"/>
  <c r="AN62" i="11"/>
  <c r="AM45" i="11"/>
  <c r="AL44" i="11"/>
  <c r="AL53" i="11"/>
  <c r="AM54" i="11"/>
  <c r="AO21" i="11"/>
  <c r="AN20" i="11"/>
  <c r="AA12" i="15"/>
  <c r="AA13" i="15" s="1"/>
  <c r="AB17" i="15" s="1"/>
  <c r="Z72" i="11" l="1"/>
  <c r="AB30" i="15"/>
  <c r="AC12" i="13" s="1"/>
  <c r="AC22" i="13" s="1"/>
  <c r="AC24" i="13" s="1"/>
  <c r="AB4" i="11" s="1"/>
  <c r="AB31" i="15"/>
  <c r="AA14" i="15"/>
  <c r="AA41" i="11"/>
  <c r="AB4" i="14"/>
  <c r="AA49" i="11" s="1"/>
  <c r="AA43" i="11" s="1"/>
  <c r="AB5" i="14"/>
  <c r="AA11" i="11" s="1"/>
  <c r="AH65" i="11"/>
  <c r="AG58" i="11"/>
  <c r="AN54" i="11"/>
  <c r="AM53" i="11"/>
  <c r="AN61" i="11"/>
  <c r="AO62" i="11"/>
  <c r="AN30" i="11"/>
  <c r="AM29" i="11"/>
  <c r="AM28" i="11" s="1"/>
  <c r="AN59" i="11"/>
  <c r="AO20" i="11"/>
  <c r="AP21" i="11"/>
  <c r="AM44" i="11"/>
  <c r="AN45" i="11"/>
  <c r="AM23" i="11"/>
  <c r="AM19" i="11" s="1"/>
  <c r="AN24" i="11"/>
  <c r="AB41" i="11" l="1"/>
  <c r="AB40" i="11" s="1"/>
  <c r="AB12" i="15"/>
  <c r="AB13" i="15" s="1"/>
  <c r="AC17" i="15" s="1"/>
  <c r="AC30" i="15" s="1"/>
  <c r="AD12" i="13" s="1"/>
  <c r="AD22" i="13" s="1"/>
  <c r="AD24" i="13" s="1"/>
  <c r="AA40" i="11"/>
  <c r="AA68" i="11" s="1"/>
  <c r="AA7" i="11"/>
  <c r="AA36" i="11" s="1"/>
  <c r="AC4" i="14"/>
  <c r="AB49" i="11" s="1"/>
  <c r="AB43" i="11" s="1"/>
  <c r="AC5" i="14"/>
  <c r="AB11" i="11" s="1"/>
  <c r="AI65" i="11"/>
  <c r="AH58" i="11"/>
  <c r="AO59" i="11"/>
  <c r="AN23" i="11"/>
  <c r="AN19" i="11" s="1"/>
  <c r="AO24" i="11"/>
  <c r="AN29" i="11"/>
  <c r="AN28" i="11" s="1"/>
  <c r="AO30" i="11"/>
  <c r="AN53" i="11"/>
  <c r="AO54" i="11"/>
  <c r="AO61" i="11"/>
  <c r="AP62" i="11"/>
  <c r="AN44" i="11"/>
  <c r="AO45" i="11"/>
  <c r="AP20" i="11"/>
  <c r="AQ21" i="11"/>
  <c r="AA72" i="11" l="1"/>
  <c r="AC4" i="11"/>
  <c r="AC41" i="11"/>
  <c r="AC31" i="15"/>
  <c r="AD4" i="14" s="1"/>
  <c r="AC49" i="11" s="1"/>
  <c r="AC43" i="11" s="1"/>
  <c r="AB14" i="15"/>
  <c r="AC12" i="15" s="1"/>
  <c r="AC13" i="15" s="1"/>
  <c r="AD17" i="15" s="1"/>
  <c r="AD30" i="15" s="1"/>
  <c r="AE12" i="13" s="1"/>
  <c r="AE22" i="13" s="1"/>
  <c r="AE24" i="13" s="1"/>
  <c r="AB7" i="11"/>
  <c r="AB36" i="11" s="1"/>
  <c r="AB68" i="11"/>
  <c r="AB72" i="11" s="1"/>
  <c r="AJ65" i="11"/>
  <c r="AI58" i="11"/>
  <c r="AR21" i="11"/>
  <c r="AQ20" i="11"/>
  <c r="AQ62" i="11"/>
  <c r="AP61" i="11"/>
  <c r="AP30" i="11"/>
  <c r="AO29" i="11"/>
  <c r="AO28" i="11" s="1"/>
  <c r="AP24" i="11"/>
  <c r="AO23" i="11"/>
  <c r="AO19" i="11" s="1"/>
  <c r="AP45" i="11"/>
  <c r="AO44" i="11"/>
  <c r="AO53" i="11"/>
  <c r="AP54" i="11"/>
  <c r="AP59" i="11"/>
  <c r="AD4" i="11" l="1"/>
  <c r="AD31" i="15"/>
  <c r="AE5" i="14" s="1"/>
  <c r="AD11" i="11" s="1"/>
  <c r="AD41" i="11"/>
  <c r="AD40" i="11" s="1"/>
  <c r="AC14" i="15"/>
  <c r="AD12" i="15" s="1"/>
  <c r="AD13" i="15" s="1"/>
  <c r="AE17" i="15" s="1"/>
  <c r="AE30" i="15" s="1"/>
  <c r="AF12" i="13" s="1"/>
  <c r="AF22" i="13" s="1"/>
  <c r="AF24" i="13" s="1"/>
  <c r="AE4" i="11" s="1"/>
  <c r="AC40" i="11"/>
  <c r="AC68" i="11" s="1"/>
  <c r="AD5" i="14"/>
  <c r="AC11" i="11" s="1"/>
  <c r="AC7" i="11"/>
  <c r="AC36" i="11" s="1"/>
  <c r="AE4" i="14"/>
  <c r="AD49" i="11" s="1"/>
  <c r="AD43" i="11" s="1"/>
  <c r="AK65" i="11"/>
  <c r="AJ58" i="11"/>
  <c r="AQ59" i="11"/>
  <c r="AP53" i="11"/>
  <c r="AQ54" i="11"/>
  <c r="AP44" i="11"/>
  <c r="AQ45" i="11"/>
  <c r="AP29" i="11"/>
  <c r="AP28" i="11" s="1"/>
  <c r="AQ30" i="11"/>
  <c r="AR20" i="11"/>
  <c r="AS21" i="11"/>
  <c r="AP23" i="11"/>
  <c r="AP19" i="11" s="1"/>
  <c r="AQ24" i="11"/>
  <c r="AQ61" i="11"/>
  <c r="AR62" i="11"/>
  <c r="AC72" i="11" l="1"/>
  <c r="AE31" i="15"/>
  <c r="AF4" i="14" s="1"/>
  <c r="AE49" i="11" s="1"/>
  <c r="AE43" i="11" s="1"/>
  <c r="AD14" i="15"/>
  <c r="AE12" i="15" s="1"/>
  <c r="AE13" i="15" s="1"/>
  <c r="AF17" i="15" s="1"/>
  <c r="AF30" i="15" s="1"/>
  <c r="AG12" i="13" s="1"/>
  <c r="AG22" i="13" s="1"/>
  <c r="AG24" i="13" s="1"/>
  <c r="AF4" i="11" s="1"/>
  <c r="AD68" i="11"/>
  <c r="AD7" i="11"/>
  <c r="AD36" i="11" s="1"/>
  <c r="AE41" i="11"/>
  <c r="AE40" i="11" s="1"/>
  <c r="AF5" i="14"/>
  <c r="AE11" i="11" s="1"/>
  <c r="AL65" i="11"/>
  <c r="AK58" i="11"/>
  <c r="AR61" i="11"/>
  <c r="AS62" i="11"/>
  <c r="AQ29" i="11"/>
  <c r="AQ28" i="11" s="1"/>
  <c r="AR30" i="11"/>
  <c r="AR59" i="11"/>
  <c r="AR24" i="11"/>
  <c r="AQ23" i="11"/>
  <c r="AQ19" i="11" s="1"/>
  <c r="AT21" i="11"/>
  <c r="AS20" i="11"/>
  <c r="AR45" i="11"/>
  <c r="AQ44" i="11"/>
  <c r="AQ53" i="11"/>
  <c r="AR54" i="11"/>
  <c r="AF31" i="15" l="1"/>
  <c r="AD72" i="11"/>
  <c r="AE14" i="15"/>
  <c r="AF12" i="15" s="1"/>
  <c r="AF13" i="15" s="1"/>
  <c r="AG17" i="15" s="1"/>
  <c r="AE68" i="11"/>
  <c r="AF41" i="11"/>
  <c r="AE7" i="11"/>
  <c r="AE36" i="11" s="1"/>
  <c r="AG4" i="14"/>
  <c r="AF49" i="11" s="1"/>
  <c r="AF43" i="11" s="1"/>
  <c r="AG5" i="14"/>
  <c r="AF11" i="11" s="1"/>
  <c r="AF40" i="11"/>
  <c r="AM65" i="11"/>
  <c r="AL58" i="11"/>
  <c r="AR44" i="11"/>
  <c r="AS45" i="11"/>
  <c r="AR29" i="11"/>
  <c r="AR28" i="11" s="1"/>
  <c r="AS30" i="11"/>
  <c r="AS61" i="11"/>
  <c r="AT62" i="11"/>
  <c r="AR53" i="11"/>
  <c r="AS54" i="11"/>
  <c r="AT20" i="11"/>
  <c r="AU21" i="11"/>
  <c r="AR23" i="11"/>
  <c r="AR19" i="11" s="1"/>
  <c r="AS24" i="11"/>
  <c r="AS59" i="11"/>
  <c r="AE72" i="11" l="1"/>
  <c r="AF68" i="11"/>
  <c r="AF7" i="11"/>
  <c r="AF36" i="11" s="1"/>
  <c r="AF72" i="11" s="1"/>
  <c r="AG30" i="15"/>
  <c r="AH12" i="13" s="1"/>
  <c r="AH22" i="13" s="1"/>
  <c r="AH24" i="13" s="1"/>
  <c r="AG4" i="11" s="1"/>
  <c r="AG31" i="15"/>
  <c r="AN65" i="11"/>
  <c r="AM58" i="11"/>
  <c r="AS23" i="11"/>
  <c r="AS19" i="11" s="1"/>
  <c r="AT24" i="11"/>
  <c r="AT54" i="11"/>
  <c r="AS53" i="11"/>
  <c r="AS29" i="11"/>
  <c r="AS28" i="11" s="1"/>
  <c r="AT30" i="11"/>
  <c r="AS44" i="11"/>
  <c r="AT45" i="11"/>
  <c r="AU20" i="11"/>
  <c r="AV21" i="11"/>
  <c r="AT61" i="11"/>
  <c r="AU62" i="11"/>
  <c r="AT59" i="11"/>
  <c r="AF14" i="15"/>
  <c r="AG12" i="15" s="1"/>
  <c r="AG13" i="15" s="1"/>
  <c r="AH17" i="15" s="1"/>
  <c r="AG41" i="11" l="1"/>
  <c r="AH30" i="15"/>
  <c r="AI12" i="13" s="1"/>
  <c r="AI22" i="13" s="1"/>
  <c r="AI24" i="13" s="1"/>
  <c r="AH4" i="11" s="1"/>
  <c r="AH31" i="15"/>
  <c r="AH4" i="14"/>
  <c r="AG49" i="11" s="1"/>
  <c r="AG43" i="11" s="1"/>
  <c r="AH5" i="14"/>
  <c r="AG11" i="11" s="1"/>
  <c r="AG40" i="11"/>
  <c r="AO65" i="11"/>
  <c r="AN58" i="11"/>
  <c r="AT29" i="11"/>
  <c r="AT28" i="11" s="1"/>
  <c r="AU30" i="11"/>
  <c r="AU24" i="11"/>
  <c r="AT23" i="11"/>
  <c r="AT19" i="11" s="1"/>
  <c r="AU59" i="11"/>
  <c r="AU61" i="11"/>
  <c r="AV62" i="11"/>
  <c r="AU45" i="11"/>
  <c r="AT44" i="11"/>
  <c r="AV20" i="11"/>
  <c r="AW21" i="11"/>
  <c r="AT53" i="11"/>
  <c r="AU54" i="11"/>
  <c r="AG14" i="15"/>
  <c r="AH12" i="15" s="1"/>
  <c r="AH13" i="15" s="1"/>
  <c r="AI17" i="15" s="1"/>
  <c r="AH41" i="11" l="1"/>
  <c r="AG68" i="11"/>
  <c r="AI30" i="15"/>
  <c r="AJ12" i="13" s="1"/>
  <c r="AJ22" i="13" s="1"/>
  <c r="AJ24" i="13" s="1"/>
  <c r="AI4" i="11" s="1"/>
  <c r="AI31" i="15"/>
  <c r="AI4" i="14"/>
  <c r="AH49" i="11" s="1"/>
  <c r="AH43" i="11" s="1"/>
  <c r="AI5" i="14"/>
  <c r="AH11" i="11"/>
  <c r="AG7" i="11"/>
  <c r="AG36" i="11" s="1"/>
  <c r="AG72" i="11" s="1"/>
  <c r="AH40" i="11"/>
  <c r="AP65" i="11"/>
  <c r="AO58" i="11"/>
  <c r="AX21" i="11"/>
  <c r="AW20" i="11"/>
  <c r="AU23" i="11"/>
  <c r="AU19" i="11" s="1"/>
  <c r="AV24" i="11"/>
  <c r="AV45" i="11"/>
  <c r="AU44" i="11"/>
  <c r="AV59" i="11"/>
  <c r="AV30" i="11"/>
  <c r="AU29" i="11"/>
  <c r="AU28" i="11" s="1"/>
  <c r="AU53" i="11"/>
  <c r="AV54" i="11"/>
  <c r="AV61" i="11"/>
  <c r="AW62" i="11"/>
  <c r="AH14" i="15"/>
  <c r="AI12" i="15" s="1"/>
  <c r="AI13" i="15" s="1"/>
  <c r="AJ17" i="15" s="1"/>
  <c r="AI41" i="11" l="1"/>
  <c r="AH68" i="11"/>
  <c r="AH7" i="11"/>
  <c r="AH36" i="11" s="1"/>
  <c r="AJ4" i="14"/>
  <c r="AI49" i="11" s="1"/>
  <c r="AI43" i="11" s="1"/>
  <c r="AJ5" i="14"/>
  <c r="AI11" i="11" s="1"/>
  <c r="AJ30" i="15"/>
  <c r="AK12" i="13" s="1"/>
  <c r="AK22" i="13" s="1"/>
  <c r="AK24" i="13" s="1"/>
  <c r="AJ4" i="11" s="1"/>
  <c r="AJ31" i="15"/>
  <c r="AI40" i="11"/>
  <c r="AQ65" i="11"/>
  <c r="AP58" i="11"/>
  <c r="AV29" i="11"/>
  <c r="AV28" i="11" s="1"/>
  <c r="AW30" i="11"/>
  <c r="AV23" i="11"/>
  <c r="AV19" i="11" s="1"/>
  <c r="AW24" i="11"/>
  <c r="AW61" i="11"/>
  <c r="AX62" i="11"/>
  <c r="AV53" i="11"/>
  <c r="AW54" i="11"/>
  <c r="AW59" i="11"/>
  <c r="AV44" i="11"/>
  <c r="AW45" i="11"/>
  <c r="AX20" i="11"/>
  <c r="AY21" i="11"/>
  <c r="AI14" i="15"/>
  <c r="AJ12" i="15" s="1"/>
  <c r="AJ13" i="15" s="1"/>
  <c r="AK17" i="15" s="1"/>
  <c r="AJ41" i="11" l="1"/>
  <c r="AK4" i="14"/>
  <c r="AJ49" i="11" s="1"/>
  <c r="AJ43" i="11" s="1"/>
  <c r="AK5" i="14"/>
  <c r="AJ11" i="11" s="1"/>
  <c r="AI68" i="11"/>
  <c r="AI7" i="11"/>
  <c r="AI36" i="11" s="1"/>
  <c r="AK30" i="15"/>
  <c r="AL12" i="13" s="1"/>
  <c r="AL22" i="13" s="1"/>
  <c r="AL24" i="13" s="1"/>
  <c r="AK4" i="11" s="1"/>
  <c r="AK31" i="15"/>
  <c r="AH72" i="11"/>
  <c r="AJ40" i="11"/>
  <c r="AR65" i="11"/>
  <c r="AQ58" i="11"/>
  <c r="AX59" i="11"/>
  <c r="AX24" i="11"/>
  <c r="AW23" i="11"/>
  <c r="AW19" i="11" s="1"/>
  <c r="AX30" i="11"/>
  <c r="AW29" i="11"/>
  <c r="AW28" i="11" s="1"/>
  <c r="AZ21" i="11"/>
  <c r="AY20" i="11"/>
  <c r="AX45" i="11"/>
  <c r="AW44" i="11"/>
  <c r="AW53" i="11"/>
  <c r="AX54" i="11"/>
  <c r="AY62" i="11"/>
  <c r="AX61" i="11"/>
  <c r="AJ14" i="15"/>
  <c r="AK12" i="15" s="1"/>
  <c r="AK13" i="15" s="1"/>
  <c r="AL17" i="15" s="1"/>
  <c r="AL31" i="15" s="1"/>
  <c r="AJ68" i="11" l="1"/>
  <c r="AI72" i="11"/>
  <c r="AK41" i="11"/>
  <c r="AK40" i="11" s="1"/>
  <c r="AJ7" i="11"/>
  <c r="AJ36" i="11" s="1"/>
  <c r="AJ72" i="11" s="1"/>
  <c r="AL4" i="14"/>
  <c r="AK49" i="11" s="1"/>
  <c r="AK43" i="11" s="1"/>
  <c r="AL5" i="14"/>
  <c r="AK11" i="11" s="1"/>
  <c r="AM4" i="14"/>
  <c r="AL49" i="11" s="1"/>
  <c r="AL43" i="11" s="1"/>
  <c r="AM5" i="14"/>
  <c r="AS65" i="11"/>
  <c r="AR58" i="11"/>
  <c r="AY54" i="11"/>
  <c r="AX53" i="11"/>
  <c r="AX44" i="11"/>
  <c r="AY45" i="11"/>
  <c r="AX29" i="11"/>
  <c r="AX28" i="11" s="1"/>
  <c r="AY30" i="11"/>
  <c r="AY61" i="11"/>
  <c r="AZ62" i="11"/>
  <c r="AZ20" i="11"/>
  <c r="BA21" i="11"/>
  <c r="AX23" i="11"/>
  <c r="AX19" i="11" s="1"/>
  <c r="AY24" i="11"/>
  <c r="AY59" i="11"/>
  <c r="AX15" i="15"/>
  <c r="AL30" i="15"/>
  <c r="AM12" i="13" s="1"/>
  <c r="AM22" i="13" s="1"/>
  <c r="AM24" i="13" s="1"/>
  <c r="AL4" i="11" s="1"/>
  <c r="AK14" i="15"/>
  <c r="AL12" i="15" s="1"/>
  <c r="AL13" i="15" s="1"/>
  <c r="AM16" i="15" s="1"/>
  <c r="AM17" i="15" s="1"/>
  <c r="AK7" i="11" l="1"/>
  <c r="AK36" i="11" s="1"/>
  <c r="AL11" i="11"/>
  <c r="AK68" i="11"/>
  <c r="AK72" i="11" s="1"/>
  <c r="AM30" i="15"/>
  <c r="AN12" i="13" s="1"/>
  <c r="AN22" i="13" s="1"/>
  <c r="AN24" i="13" s="1"/>
  <c r="AM4" i="11" s="1"/>
  <c r="AM31" i="15"/>
  <c r="AL41" i="11"/>
  <c r="AT65" i="11"/>
  <c r="AS58" i="11"/>
  <c r="AZ59" i="11"/>
  <c r="BB21" i="11"/>
  <c r="BA20" i="11"/>
  <c r="AY44" i="11"/>
  <c r="AZ45" i="11"/>
  <c r="AZ24" i="11"/>
  <c r="AY23" i="11"/>
  <c r="AY19" i="11" s="1"/>
  <c r="AZ61" i="11"/>
  <c r="BA62" i="11"/>
  <c r="AZ30" i="11"/>
  <c r="AY29" i="11"/>
  <c r="AY28" i="11" s="1"/>
  <c r="AY53" i="11"/>
  <c r="AZ54" i="11"/>
  <c r="AL14" i="15"/>
  <c r="AN4" i="14" l="1"/>
  <c r="AM49" i="11" s="1"/>
  <c r="AM43" i="11" s="1"/>
  <c r="AN5" i="14"/>
  <c r="AL7" i="11"/>
  <c r="AL36" i="11" s="1"/>
  <c r="AM11" i="11"/>
  <c r="AL40" i="11"/>
  <c r="AL68" i="11" s="1"/>
  <c r="AM41" i="11"/>
  <c r="AU65" i="11"/>
  <c r="AT58" i="11"/>
  <c r="AZ53" i="11"/>
  <c r="BA54" i="11"/>
  <c r="AZ29" i="11"/>
  <c r="AZ28" i="11" s="1"/>
  <c r="BA30" i="11"/>
  <c r="BA59" i="11"/>
  <c r="AZ23" i="11"/>
  <c r="AZ19" i="11" s="1"/>
  <c r="BA24" i="11"/>
  <c r="AZ44" i="11"/>
  <c r="BA45" i="11"/>
  <c r="BA61" i="11"/>
  <c r="BB62" i="11"/>
  <c r="BB20" i="11"/>
  <c r="BC21" i="11"/>
  <c r="AM12" i="15"/>
  <c r="AM13" i="15" s="1"/>
  <c r="AN17" i="15" s="1"/>
  <c r="AL72" i="11" l="1"/>
  <c r="AM7" i="11"/>
  <c r="AM36" i="11" s="1"/>
  <c r="AN30" i="15"/>
  <c r="AO12" i="13" s="1"/>
  <c r="AO22" i="13" s="1"/>
  <c r="AO24" i="13" s="1"/>
  <c r="AN4" i="11" s="1"/>
  <c r="AN31" i="15"/>
  <c r="AM40" i="11"/>
  <c r="AM68" i="11" s="1"/>
  <c r="AV65" i="11"/>
  <c r="AU58" i="11"/>
  <c r="BA53" i="11"/>
  <c r="BB54" i="11"/>
  <c r="BB61" i="11"/>
  <c r="BC62" i="11"/>
  <c r="BB45" i="11"/>
  <c r="BA44" i="11"/>
  <c r="BB59" i="11"/>
  <c r="BA29" i="11"/>
  <c r="BA28" i="11" s="1"/>
  <c r="BB30" i="11"/>
  <c r="BC20" i="11"/>
  <c r="BD21" i="11"/>
  <c r="BA23" i="11"/>
  <c r="BA19" i="11" s="1"/>
  <c r="BB24" i="11"/>
  <c r="AM14" i="15"/>
  <c r="AM72" i="11" l="1"/>
  <c r="AN41" i="11"/>
  <c r="AN40" i="11" s="1"/>
  <c r="AO4" i="14"/>
  <c r="AN49" i="11" s="1"/>
  <c r="AN43" i="11" s="1"/>
  <c r="AO5" i="14"/>
  <c r="AN11" i="11" s="1"/>
  <c r="AW65" i="11"/>
  <c r="AV58" i="11"/>
  <c r="BC45" i="11"/>
  <c r="BB44" i="11"/>
  <c r="BC24" i="11"/>
  <c r="BB23" i="11"/>
  <c r="BB19" i="11" s="1"/>
  <c r="BB29" i="11"/>
  <c r="BB28" i="11" s="1"/>
  <c r="BC30" i="11"/>
  <c r="BC61" i="11"/>
  <c r="BD62" i="11"/>
  <c r="BE21" i="11"/>
  <c r="BD20" i="11"/>
  <c r="BC59" i="11"/>
  <c r="BB53" i="11"/>
  <c r="BC54" i="11"/>
  <c r="AN12" i="15"/>
  <c r="AN13" i="15" s="1"/>
  <c r="AO17" i="15" s="1"/>
  <c r="AN68" i="11" l="1"/>
  <c r="AO30" i="15"/>
  <c r="AP12" i="13" s="1"/>
  <c r="AP22" i="13" s="1"/>
  <c r="AP24" i="13" s="1"/>
  <c r="AO4" i="11" s="1"/>
  <c r="AO31" i="15"/>
  <c r="AN7" i="11"/>
  <c r="AN36" i="11" s="1"/>
  <c r="AN72" i="11" s="1"/>
  <c r="AX65" i="11"/>
  <c r="AW58" i="11"/>
  <c r="BD54" i="11"/>
  <c r="BC53" i="11"/>
  <c r="BC44" i="11"/>
  <c r="BD45" i="11"/>
  <c r="BC23" i="11"/>
  <c r="BC19" i="11" s="1"/>
  <c r="BD24" i="11"/>
  <c r="BE20" i="11"/>
  <c r="BF21" i="11"/>
  <c r="BD61" i="11"/>
  <c r="BE62" i="11"/>
  <c r="BD30" i="11"/>
  <c r="BC29" i="11"/>
  <c r="BC28" i="11" s="1"/>
  <c r="BD59" i="11"/>
  <c r="AN14" i="15"/>
  <c r="AO41" i="11" l="1"/>
  <c r="AO40" i="11" s="1"/>
  <c r="AP4" i="14"/>
  <c r="AO49" i="11" s="1"/>
  <c r="AO43" i="11" s="1"/>
  <c r="AP5" i="14"/>
  <c r="AO11" i="11" s="1"/>
  <c r="AY65" i="11"/>
  <c r="AX58" i="11"/>
  <c r="BD29" i="11"/>
  <c r="BD28" i="11" s="1"/>
  <c r="BE30" i="11"/>
  <c r="BE59" i="11"/>
  <c r="BE61" i="11"/>
  <c r="BF62" i="11"/>
  <c r="BD23" i="11"/>
  <c r="BD19" i="11" s="1"/>
  <c r="BE24" i="11"/>
  <c r="BD53" i="11"/>
  <c r="BE54" i="11"/>
  <c r="BD44" i="11"/>
  <c r="BE45" i="11"/>
  <c r="BF20" i="11"/>
  <c r="BG21" i="11"/>
  <c r="AO12" i="15"/>
  <c r="AO13" i="15" s="1"/>
  <c r="AP17" i="15" s="1"/>
  <c r="AO7" i="11" l="1"/>
  <c r="AO36" i="11" s="1"/>
  <c r="AP30" i="15"/>
  <c r="AQ12" i="13" s="1"/>
  <c r="AQ22" i="13" s="1"/>
  <c r="AQ24" i="13" s="1"/>
  <c r="AP4" i="11" s="1"/>
  <c r="AP31" i="15"/>
  <c r="AO68" i="11"/>
  <c r="AZ65" i="11"/>
  <c r="AY58" i="11"/>
  <c r="BE44" i="11"/>
  <c r="BF45" i="11"/>
  <c r="BF30" i="11"/>
  <c r="BE29" i="11"/>
  <c r="BE28" i="11" s="1"/>
  <c r="BG62" i="11"/>
  <c r="BF61" i="11"/>
  <c r="BG20" i="11"/>
  <c r="BH21" i="11"/>
  <c r="BE53" i="11"/>
  <c r="BF54" i="11"/>
  <c r="BF24" i="11"/>
  <c r="BE23" i="11"/>
  <c r="BE19" i="11" s="1"/>
  <c r="BF59" i="11"/>
  <c r="AO14" i="15"/>
  <c r="AP12" i="15" s="1"/>
  <c r="AP13" i="15" s="1"/>
  <c r="AQ17" i="15" s="1"/>
  <c r="AO72" i="11" l="1"/>
  <c r="AQ30" i="15"/>
  <c r="AR12" i="13" s="1"/>
  <c r="AR22" i="13" s="1"/>
  <c r="AR24" i="13" s="1"/>
  <c r="AQ4" i="11" s="1"/>
  <c r="AQ31" i="15"/>
  <c r="AP41" i="11"/>
  <c r="AQ4" i="14"/>
  <c r="AP49" i="11" s="1"/>
  <c r="AP43" i="11" s="1"/>
  <c r="AQ5" i="14"/>
  <c r="AP11" i="11" s="1"/>
  <c r="BA65" i="11"/>
  <c r="AZ58" i="11"/>
  <c r="BF23" i="11"/>
  <c r="BF19" i="11" s="1"/>
  <c r="BG24" i="11"/>
  <c r="BG59" i="11"/>
  <c r="BF53" i="11"/>
  <c r="BG54" i="11"/>
  <c r="BF44" i="11"/>
  <c r="BG45" i="11"/>
  <c r="BI21" i="11"/>
  <c r="BH20" i="11"/>
  <c r="BG61" i="11"/>
  <c r="BH62" i="11"/>
  <c r="BF29" i="11"/>
  <c r="BF28" i="11" s="1"/>
  <c r="BG30" i="11"/>
  <c r="AP14" i="15"/>
  <c r="AQ12" i="15" s="1"/>
  <c r="AQ13" i="15" s="1"/>
  <c r="AR17" i="15" s="1"/>
  <c r="AQ41" i="11" l="1"/>
  <c r="AP40" i="11"/>
  <c r="AR30" i="15"/>
  <c r="AS12" i="13" s="1"/>
  <c r="AS22" i="13" s="1"/>
  <c r="AS24" i="13" s="1"/>
  <c r="AR4" i="11" s="1"/>
  <c r="AR31" i="15"/>
  <c r="AR4" i="14"/>
  <c r="AQ49" i="11" s="1"/>
  <c r="AQ43" i="11" s="1"/>
  <c r="AR5" i="14"/>
  <c r="AQ11" i="11" s="1"/>
  <c r="AP68" i="11"/>
  <c r="AP7" i="11"/>
  <c r="AP36" i="11" s="1"/>
  <c r="AQ40" i="11"/>
  <c r="BB65" i="11"/>
  <c r="BA58" i="11"/>
  <c r="BH61" i="11"/>
  <c r="BI62" i="11"/>
  <c r="BJ21" i="11"/>
  <c r="BJ20" i="11" s="1"/>
  <c r="BI20" i="11"/>
  <c r="BG53" i="11"/>
  <c r="BH54" i="11"/>
  <c r="BG29" i="11"/>
  <c r="BG28" i="11" s="1"/>
  <c r="BH30" i="11"/>
  <c r="BH24" i="11"/>
  <c r="BG23" i="11"/>
  <c r="BG19" i="11" s="1"/>
  <c r="BH45" i="11"/>
  <c r="BG44" i="11"/>
  <c r="BH59" i="11"/>
  <c r="AQ14" i="15"/>
  <c r="AR41" i="11" l="1"/>
  <c r="AP72" i="11"/>
  <c r="AS4" i="14"/>
  <c r="AR49" i="11" s="1"/>
  <c r="AR43" i="11" s="1"/>
  <c r="AS5" i="14"/>
  <c r="AR11" i="11" s="1"/>
  <c r="AQ68" i="11"/>
  <c r="AQ7" i="11"/>
  <c r="AQ36" i="11" s="1"/>
  <c r="AR40" i="11"/>
  <c r="BC65" i="11"/>
  <c r="BB58" i="11"/>
  <c r="BH44" i="11"/>
  <c r="BI45" i="11"/>
  <c r="BH53" i="11"/>
  <c r="BI54" i="11"/>
  <c r="BH23" i="11"/>
  <c r="BH19" i="11" s="1"/>
  <c r="BI24" i="11"/>
  <c r="BI59" i="11"/>
  <c r="BH29" i="11"/>
  <c r="BH28" i="11" s="1"/>
  <c r="BI30" i="11"/>
  <c r="BI61" i="11"/>
  <c r="BJ62" i="11"/>
  <c r="BJ61" i="11" s="1"/>
  <c r="AR12" i="15"/>
  <c r="AR13" i="15" s="1"/>
  <c r="AS17" i="15" s="1"/>
  <c r="AR68" i="11" l="1"/>
  <c r="AQ72" i="11"/>
  <c r="AR7" i="11"/>
  <c r="AR36" i="11" s="1"/>
  <c r="AR72" i="11" s="1"/>
  <c r="AS30" i="15"/>
  <c r="AT12" i="13" s="1"/>
  <c r="AT22" i="13" s="1"/>
  <c r="AT24" i="13" s="1"/>
  <c r="AS4" i="11" s="1"/>
  <c r="AS31" i="15"/>
  <c r="BD65" i="11"/>
  <c r="BC58" i="11"/>
  <c r="BJ54" i="11"/>
  <c r="BJ53" i="11" s="1"/>
  <c r="BI53" i="11"/>
  <c r="BI23" i="11"/>
  <c r="BI19" i="11" s="1"/>
  <c r="BJ24" i="11"/>
  <c r="BJ23" i="11" s="1"/>
  <c r="BJ19" i="11" s="1"/>
  <c r="BI29" i="11"/>
  <c r="BI28" i="11" s="1"/>
  <c r="BJ30" i="11"/>
  <c r="BJ29" i="11" s="1"/>
  <c r="BJ28" i="11" s="1"/>
  <c r="BJ59" i="11"/>
  <c r="BI44" i="11"/>
  <c r="BJ45" i="11"/>
  <c r="BJ44" i="11" s="1"/>
  <c r="AR14" i="15"/>
  <c r="AS12" i="15" s="1"/>
  <c r="AS13" i="15" s="1"/>
  <c r="AT17" i="15" s="1"/>
  <c r="AT4" i="14" l="1"/>
  <c r="AS49" i="11" s="1"/>
  <c r="AS43" i="11" s="1"/>
  <c r="AT5" i="14"/>
  <c r="AS11" i="11" s="1"/>
  <c r="AT30" i="15"/>
  <c r="AU12" i="13" s="1"/>
  <c r="AU22" i="13" s="1"/>
  <c r="AU24" i="13" s="1"/>
  <c r="AT4" i="11" s="1"/>
  <c r="AT31" i="15"/>
  <c r="AS41" i="11"/>
  <c r="AS40" i="11" s="1"/>
  <c r="AS68" i="11" s="1"/>
  <c r="BE65" i="11"/>
  <c r="BD58" i="11"/>
  <c r="AS14" i="15"/>
  <c r="AU4" i="14" l="1"/>
  <c r="AT49" i="11" s="1"/>
  <c r="AT43" i="11" s="1"/>
  <c r="AU5" i="14"/>
  <c r="AT11" i="11" s="1"/>
  <c r="AT41" i="11"/>
  <c r="AT40" i="11" s="1"/>
  <c r="AT68" i="11" s="1"/>
  <c r="AS7" i="11"/>
  <c r="AS36" i="11" s="1"/>
  <c r="AS72" i="11" s="1"/>
  <c r="BF65" i="11"/>
  <c r="BE58" i="11"/>
  <c r="AT12" i="15"/>
  <c r="AT13" i="15" s="1"/>
  <c r="AU17" i="15" s="1"/>
  <c r="AT7" i="11" l="1"/>
  <c r="AT36" i="11" s="1"/>
  <c r="AT72" i="11" s="1"/>
  <c r="AU30" i="15"/>
  <c r="AV12" i="13" s="1"/>
  <c r="AV22" i="13" s="1"/>
  <c r="AV24" i="13" s="1"/>
  <c r="AU4" i="11" s="1"/>
  <c r="AU31" i="15"/>
  <c r="BG65" i="11"/>
  <c r="BF58" i="11"/>
  <c r="AT14" i="15"/>
  <c r="AU41" i="11" l="1"/>
  <c r="AU40" i="11" s="1"/>
  <c r="AV4" i="14"/>
  <c r="AU49" i="11" s="1"/>
  <c r="AU43" i="11" s="1"/>
  <c r="AV5" i="14"/>
  <c r="AU11" i="11" s="1"/>
  <c r="BH65" i="11"/>
  <c r="BG58" i="11"/>
  <c r="AU12" i="15"/>
  <c r="AU13" i="15" s="1"/>
  <c r="AV17" i="15" s="1"/>
  <c r="AU68" i="11" l="1"/>
  <c r="AU7" i="11"/>
  <c r="AU36" i="11" s="1"/>
  <c r="AU72" i="11" s="1"/>
  <c r="AV30" i="15"/>
  <c r="AW12" i="13" s="1"/>
  <c r="AW22" i="13" s="1"/>
  <c r="AW24" i="13" s="1"/>
  <c r="AV4" i="11" s="1"/>
  <c r="AV31" i="15"/>
  <c r="BI65" i="11"/>
  <c r="BH58" i="11"/>
  <c r="AU14" i="15"/>
  <c r="AV12" i="15" s="1"/>
  <c r="AV13" i="15" s="1"/>
  <c r="AW17" i="15" s="1"/>
  <c r="AV41" i="11" l="1"/>
  <c r="AW30" i="15"/>
  <c r="AX12" i="13" s="1"/>
  <c r="AX22" i="13" s="1"/>
  <c r="AX24" i="13" s="1"/>
  <c r="AW4" i="11" s="1"/>
  <c r="AW31" i="15"/>
  <c r="AW4" i="14"/>
  <c r="AV49" i="11" s="1"/>
  <c r="AV43" i="11" s="1"/>
  <c r="AW5" i="14"/>
  <c r="AV11" i="11" s="1"/>
  <c r="AV40" i="11"/>
  <c r="BJ65" i="11"/>
  <c r="BJ58" i="11" s="1"/>
  <c r="BI58" i="11"/>
  <c r="AV14" i="15"/>
  <c r="AW12" i="15" s="1"/>
  <c r="AW13" i="15" s="1"/>
  <c r="AX17" i="15" s="1"/>
  <c r="AX31" i="15" s="1"/>
  <c r="AV68" i="11" l="1"/>
  <c r="AW41" i="11"/>
  <c r="AW40" i="11" s="1"/>
  <c r="AW68" i="11" s="1"/>
  <c r="AY4" i="14"/>
  <c r="AX49" i="11" s="1"/>
  <c r="AX43" i="11" s="1"/>
  <c r="AY5" i="14"/>
  <c r="AX4" i="14"/>
  <c r="AW49" i="11" s="1"/>
  <c r="AW43" i="11" s="1"/>
  <c r="AX5" i="14"/>
  <c r="AW11" i="11" s="1"/>
  <c r="AV7" i="11"/>
  <c r="AV36" i="11" s="1"/>
  <c r="AV72" i="11" s="1"/>
  <c r="BJ15" i="15"/>
  <c r="AX30" i="15"/>
  <c r="AY12" i="13" s="1"/>
  <c r="AY22" i="13" s="1"/>
  <c r="AY24" i="13" s="1"/>
  <c r="AX4" i="11" s="1"/>
  <c r="AW14" i="15"/>
  <c r="AX12" i="15" s="1"/>
  <c r="AX13" i="15" s="1"/>
  <c r="AY16" i="15" s="1"/>
  <c r="AY17" i="15" s="1"/>
  <c r="AY30" i="15" l="1"/>
  <c r="AZ12" i="13" s="1"/>
  <c r="AZ22" i="13" s="1"/>
  <c r="AZ24" i="13" s="1"/>
  <c r="AY4" i="11" s="1"/>
  <c r="AY31" i="15"/>
  <c r="AW7" i="11"/>
  <c r="AW36" i="11" s="1"/>
  <c r="AW72" i="11" s="1"/>
  <c r="AX11" i="11"/>
  <c r="AX41" i="11"/>
  <c r="AX14" i="15"/>
  <c r="AZ4" i="14" l="1"/>
  <c r="AY49" i="11" s="1"/>
  <c r="AY43" i="11" s="1"/>
  <c r="AZ5" i="14"/>
  <c r="AY11" i="11" s="1"/>
  <c r="AX7" i="11"/>
  <c r="AX36" i="11" s="1"/>
  <c r="AY41" i="11"/>
  <c r="AX40" i="11"/>
  <c r="AX68" i="11" s="1"/>
  <c r="AY12" i="15"/>
  <c r="AY13" i="15" s="1"/>
  <c r="AZ17" i="15" s="1"/>
  <c r="AX72" i="11" l="1"/>
  <c r="AZ30" i="15"/>
  <c r="BA12" i="13" s="1"/>
  <c r="BA22" i="13" s="1"/>
  <c r="BA24" i="13" s="1"/>
  <c r="AZ4" i="11" s="1"/>
  <c r="AZ31" i="15"/>
  <c r="AY7" i="11"/>
  <c r="AY36" i="11" s="1"/>
  <c r="AY40" i="11"/>
  <c r="AY68" i="11" s="1"/>
  <c r="AY14" i="15"/>
  <c r="AY72" i="11" l="1"/>
  <c r="AZ41" i="11"/>
  <c r="AZ40" i="11" s="1"/>
  <c r="BA4" i="14"/>
  <c r="AZ49" i="11" s="1"/>
  <c r="AZ43" i="11" s="1"/>
  <c r="BA5" i="14"/>
  <c r="AZ11" i="11" s="1"/>
  <c r="AZ12" i="15"/>
  <c r="AZ13" i="15" s="1"/>
  <c r="BA17" i="15" s="1"/>
  <c r="AZ68" i="11" l="1"/>
  <c r="AZ7" i="11"/>
  <c r="AZ36" i="11" s="1"/>
  <c r="BA30" i="15"/>
  <c r="BB12" i="13" s="1"/>
  <c r="BB22" i="13" s="1"/>
  <c r="BB24" i="13" s="1"/>
  <c r="BA4" i="11" s="1"/>
  <c r="BA31" i="15"/>
  <c r="AZ14" i="15"/>
  <c r="BA12" i="15" s="1"/>
  <c r="BA13" i="15" s="1"/>
  <c r="BB17" i="15" s="1"/>
  <c r="AZ72" i="11" l="1"/>
  <c r="BA41" i="11"/>
  <c r="BB30" i="15"/>
  <c r="BC12" i="13" s="1"/>
  <c r="BC22" i="13" s="1"/>
  <c r="BC24" i="13" s="1"/>
  <c r="BB4" i="11" s="1"/>
  <c r="BB31" i="15"/>
  <c r="BB4" i="14"/>
  <c r="BA49" i="11" s="1"/>
  <c r="BA43" i="11" s="1"/>
  <c r="BB5" i="14"/>
  <c r="BA11" i="11" s="1"/>
  <c r="BA40" i="11"/>
  <c r="BB41" i="11"/>
  <c r="BA14" i="15"/>
  <c r="BB12" i="15" s="1"/>
  <c r="BB13" i="15" s="1"/>
  <c r="BC17" i="15" s="1"/>
  <c r="BC30" i="15" l="1"/>
  <c r="BD12" i="13" s="1"/>
  <c r="BD22" i="13" s="1"/>
  <c r="BD24" i="13" s="1"/>
  <c r="BC4" i="11" s="1"/>
  <c r="BC31" i="15"/>
  <c r="BC4" i="14"/>
  <c r="BB49" i="11" s="1"/>
  <c r="BB43" i="11" s="1"/>
  <c r="BC5" i="14"/>
  <c r="BB11" i="11" s="1"/>
  <c r="BA7" i="11"/>
  <c r="BA36" i="11" s="1"/>
  <c r="BA68" i="11"/>
  <c r="BC41" i="11"/>
  <c r="BB40" i="11"/>
  <c r="BB14" i="15"/>
  <c r="BC12" i="15" s="1"/>
  <c r="BC13" i="15" s="1"/>
  <c r="BD17" i="15" s="1"/>
  <c r="BA72" i="11" l="1"/>
  <c r="BD30" i="15"/>
  <c r="BE12" i="13" s="1"/>
  <c r="BE22" i="13" s="1"/>
  <c r="BE24" i="13" s="1"/>
  <c r="BD4" i="11" s="1"/>
  <c r="BD31" i="15"/>
  <c r="BD4" i="14"/>
  <c r="BC49" i="11" s="1"/>
  <c r="BC43" i="11" s="1"/>
  <c r="BD5" i="14"/>
  <c r="BC11" i="11" s="1"/>
  <c r="BB68" i="11"/>
  <c r="BB7" i="11"/>
  <c r="BB36" i="11" s="1"/>
  <c r="BD41" i="11"/>
  <c r="BC40" i="11"/>
  <c r="BC14" i="15"/>
  <c r="BD12" i="15" s="1"/>
  <c r="BD13" i="15" s="1"/>
  <c r="BE17" i="15" s="1"/>
  <c r="BC7" i="11" l="1"/>
  <c r="BC36" i="11" s="1"/>
  <c r="BE4" i="14"/>
  <c r="BD49" i="11" s="1"/>
  <c r="BD43" i="11" s="1"/>
  <c r="BE5" i="14"/>
  <c r="BD11" i="11" s="1"/>
  <c r="BE30" i="15"/>
  <c r="BF12" i="13" s="1"/>
  <c r="BF22" i="13" s="1"/>
  <c r="BF24" i="13" s="1"/>
  <c r="BE4" i="11" s="1"/>
  <c r="BE31" i="15"/>
  <c r="BC68" i="11"/>
  <c r="BB72" i="11"/>
  <c r="BD40" i="11"/>
  <c r="BD14" i="15"/>
  <c r="BC72" i="11" l="1"/>
  <c r="BE41" i="11"/>
  <c r="BD7" i="11"/>
  <c r="BD36" i="11" s="1"/>
  <c r="BF4" i="14"/>
  <c r="BE49" i="11" s="1"/>
  <c r="BE43" i="11" s="1"/>
  <c r="BF5" i="14"/>
  <c r="BE11" i="11" s="1"/>
  <c r="BD68" i="11"/>
  <c r="BE40" i="11"/>
  <c r="BE12" i="15"/>
  <c r="BE13" i="15" s="1"/>
  <c r="BF17" i="15" s="1"/>
  <c r="BD72" i="11" l="1"/>
  <c r="BE7" i="11"/>
  <c r="BE36" i="11" s="1"/>
  <c r="BF30" i="15"/>
  <c r="BG12" i="13" s="1"/>
  <c r="BG22" i="13" s="1"/>
  <c r="BG24" i="13" s="1"/>
  <c r="BF4" i="11" s="1"/>
  <c r="BF31" i="15"/>
  <c r="BE68" i="11"/>
  <c r="BE14" i="15"/>
  <c r="BF12" i="15" s="1"/>
  <c r="BF13" i="15" s="1"/>
  <c r="BG17" i="15" s="1"/>
  <c r="BF41" i="11" l="1"/>
  <c r="BG4" i="14"/>
  <c r="BF49" i="11" s="1"/>
  <c r="BF43" i="11" s="1"/>
  <c r="BG5" i="14"/>
  <c r="BF11" i="11" s="1"/>
  <c r="BG30" i="15"/>
  <c r="BH12" i="13" s="1"/>
  <c r="BH22" i="13" s="1"/>
  <c r="BH24" i="13" s="1"/>
  <c r="BG4" i="11" s="1"/>
  <c r="BG31" i="15"/>
  <c r="BE72" i="11"/>
  <c r="BF40" i="11"/>
  <c r="BF14" i="15"/>
  <c r="BF68" i="11" l="1"/>
  <c r="BH4" i="14"/>
  <c r="BG49" i="11" s="1"/>
  <c r="BG43" i="11" s="1"/>
  <c r="BH5" i="14"/>
  <c r="BG11" i="11" s="1"/>
  <c r="BG41" i="11"/>
  <c r="BG40" i="11" s="1"/>
  <c r="BG68" i="11" s="1"/>
  <c r="BF7" i="11"/>
  <c r="BF36" i="11" s="1"/>
  <c r="BF72" i="11" s="1"/>
  <c r="BG12" i="15"/>
  <c r="BG13" i="15" s="1"/>
  <c r="BH17" i="15" s="1"/>
  <c r="BG7" i="11" l="1"/>
  <c r="BG36" i="11" s="1"/>
  <c r="BG72" i="11" s="1"/>
  <c r="BH30" i="15"/>
  <c r="BI12" i="13" s="1"/>
  <c r="BI22" i="13" s="1"/>
  <c r="BI24" i="13" s="1"/>
  <c r="BH4" i="11" s="1"/>
  <c r="BH31" i="15"/>
  <c r="BG14" i="15"/>
  <c r="BH41" i="11" l="1"/>
  <c r="BH40" i="11" s="1"/>
  <c r="BI4" i="14"/>
  <c r="BH49" i="11" s="1"/>
  <c r="BH43" i="11" s="1"/>
  <c r="BI5" i="14"/>
  <c r="BH11" i="11" s="1"/>
  <c r="BH12" i="15"/>
  <c r="BH13" i="15" s="1"/>
  <c r="BI17" i="15" s="1"/>
  <c r="BH68" i="11" l="1"/>
  <c r="BH7" i="11"/>
  <c r="BH36" i="11" s="1"/>
  <c r="BH72" i="11" s="1"/>
  <c r="BI30" i="15"/>
  <c r="BJ12" i="13" s="1"/>
  <c r="BJ22" i="13" s="1"/>
  <c r="BJ24" i="13" s="1"/>
  <c r="BI4" i="11" s="1"/>
  <c r="BI31" i="15"/>
  <c r="BH14" i="15"/>
  <c r="BI41" i="11" l="1"/>
  <c r="BI40" i="11" s="1"/>
  <c r="BJ4" i="14"/>
  <c r="BI49" i="11" s="1"/>
  <c r="BI43" i="11" s="1"/>
  <c r="BJ5" i="14"/>
  <c r="BI11" i="11" s="1"/>
  <c r="BI12" i="15"/>
  <c r="BI13" i="15" s="1"/>
  <c r="BJ17" i="15" s="1"/>
  <c r="BI68" i="11" l="1"/>
  <c r="BI7" i="11"/>
  <c r="BI36" i="11" s="1"/>
  <c r="BI72" i="11" s="1"/>
  <c r="BJ30" i="15"/>
  <c r="BK12" i="13" s="1"/>
  <c r="BK22" i="13" s="1"/>
  <c r="BK24" i="13" s="1"/>
  <c r="BJ4" i="11" s="1"/>
  <c r="BJ31" i="15"/>
  <c r="BI14" i="15"/>
  <c r="BJ12" i="15" s="1"/>
  <c r="BJ13" i="15" s="1"/>
  <c r="BJ41" i="11" l="1"/>
  <c r="BJ40" i="11" s="1"/>
  <c r="BK4" i="14"/>
  <c r="BJ49" i="11" s="1"/>
  <c r="BJ43" i="11" s="1"/>
  <c r="BJ68" i="11" s="1"/>
  <c r="BK5" i="14"/>
  <c r="BJ11" i="11" s="1"/>
  <c r="BJ7" i="11" s="1"/>
  <c r="BJ36" i="11" s="1"/>
  <c r="BJ14" i="15"/>
  <c r="BJ72" i="11" l="1"/>
</calcChain>
</file>

<file path=xl/sharedStrings.xml><?xml version="1.0" encoding="utf-8"?>
<sst xmlns="http://schemas.openxmlformats.org/spreadsheetml/2006/main" count="359" uniqueCount="234">
  <si>
    <t>Attivo</t>
  </si>
  <si>
    <t>Cassa e Banca</t>
  </si>
  <si>
    <t>Crediti esegibili nell'esercizio</t>
  </si>
  <si>
    <t xml:space="preserve">       - Crediti v/clienti</t>
  </si>
  <si>
    <t xml:space="preserve">      -  Enti Previd. ed Assistenziali</t>
  </si>
  <si>
    <t xml:space="preserve">      - Erario c/acc. Imposte e Ritenute</t>
  </si>
  <si>
    <t xml:space="preserve">      - Ratei e Risconti Attivi</t>
  </si>
  <si>
    <t>Rim. Merci, Mat. Prime, Suss., Semilav.</t>
  </si>
  <si>
    <t xml:space="preserve">     - Rimanenze prodotti in corso di lavorazione, semilavorati e finiti</t>
  </si>
  <si>
    <t xml:space="preserve">     - Rimanenze materie prime, sussidiare di consumo e merci</t>
  </si>
  <si>
    <t>Immobilizzazioni Materiali</t>
  </si>
  <si>
    <t xml:space="preserve">    - Immobili</t>
  </si>
  <si>
    <t xml:space="preserve">           1) Fabbricati </t>
  </si>
  <si>
    <t xml:space="preserve">    - F.di Amm. Immobili</t>
  </si>
  <si>
    <t xml:space="preserve">    - Impianti  Macchinari e Attrezzature</t>
  </si>
  <si>
    <t xml:space="preserve">           1) Impianti e macchinari</t>
  </si>
  <si>
    <t xml:space="preserve">           2) Attrezzature industriali e commerciali</t>
  </si>
  <si>
    <t xml:space="preserve">    - F.di Amm. Impianti Macch. Attrezzature</t>
  </si>
  <si>
    <t>Immobilizzazioni immateriali</t>
  </si>
  <si>
    <t xml:space="preserve">   - Altri Costi Pluriennali</t>
  </si>
  <si>
    <t xml:space="preserve">           1) Costi d'impianto e ampliamento</t>
  </si>
  <si>
    <t xml:space="preserve">           2) Ricerca&amp; Sviluppo</t>
  </si>
  <si>
    <t xml:space="preserve">           3) Altre immobilizzazioni immateriali</t>
  </si>
  <si>
    <t xml:space="preserve">  - F.di Amm. Imm.ni immateriali</t>
  </si>
  <si>
    <t>TOTALE ATTIVO</t>
  </si>
  <si>
    <t>Passivo</t>
  </si>
  <si>
    <t>Banche a breve termine</t>
  </si>
  <si>
    <t xml:space="preserve">    - Banche e Depositi postali</t>
  </si>
  <si>
    <t>Debiti Correnti</t>
  </si>
  <si>
    <t xml:space="preserve">    - Fornitori</t>
  </si>
  <si>
    <t xml:space="preserve">          1)  Commerciali</t>
  </si>
  <si>
    <t xml:space="preserve">          2)  Immobilizzazioni</t>
  </si>
  <si>
    <t xml:space="preserve">    - Impiegati c/stipendi</t>
  </si>
  <si>
    <t xml:space="preserve">    - Enti Previd., Assistenziali, Ritenute personale</t>
  </si>
  <si>
    <t xml:space="preserve">    - Debiti tributari</t>
  </si>
  <si>
    <t xml:space="preserve">    - Ratei e Risconti Passivi</t>
  </si>
  <si>
    <t>Debito a m/lungo termine</t>
  </si>
  <si>
    <t xml:space="preserve"> '  - Mutui e Finanziamenti</t>
  </si>
  <si>
    <t xml:space="preserve">    - Fondo TFR</t>
  </si>
  <si>
    <t xml:space="preserve">    - Altri Fondi</t>
  </si>
  <si>
    <t>Capitale Netto</t>
  </si>
  <si>
    <t xml:space="preserve">    - Capitale Sociale</t>
  </si>
  <si>
    <t xml:space="preserve">    -  Riserva Legale</t>
  </si>
  <si>
    <t xml:space="preserve">    - Altre Riserve</t>
  </si>
  <si>
    <t xml:space="preserve">       1) Riserva statutaria</t>
  </si>
  <si>
    <t xml:space="preserve">       2) Altre Riserve</t>
  </si>
  <si>
    <t xml:space="preserve">       3) Riserva Ammortamenti anticipati</t>
  </si>
  <si>
    <t xml:space="preserve">   - Utile a nuovo</t>
  </si>
  <si>
    <t xml:space="preserve">   - Risultato di Esercizio</t>
  </si>
  <si>
    <t>TOTALE PASSIVO</t>
  </si>
  <si>
    <t xml:space="preserve">CONTROLLO </t>
  </si>
  <si>
    <t>STATO PATRIMONIALE</t>
  </si>
  <si>
    <t xml:space="preserve">     - Rimanenze iniziali  prodotti in corso di lavorazione, semilavorati e finiti</t>
  </si>
  <si>
    <t xml:space="preserve">     - Fatturato</t>
  </si>
  <si>
    <t xml:space="preserve">     - Rimanenze finali   prodotti in corso di lavorazione, semilavorati e finiti</t>
  </si>
  <si>
    <t xml:space="preserve">       Valore della Produzione Tipica</t>
  </si>
  <si>
    <t xml:space="preserve">     - Rimanenze iniziali materie prime, sussidiare di consumo e merci</t>
  </si>
  <si>
    <t xml:space="preserve">     - Acquisti Materie Prime</t>
  </si>
  <si>
    <t xml:space="preserve">     - Rimanenze finali  materie prime, sussidiare di consumo e merci</t>
  </si>
  <si>
    <t xml:space="preserve">       Costo del venduto</t>
  </si>
  <si>
    <t xml:space="preserve">       MARGINE CONTRIBUZIONELORDO</t>
  </si>
  <si>
    <t xml:space="preserve">    - Costi variabili di produzione</t>
  </si>
  <si>
    <t xml:space="preserve">    - Costi variabili commerciali</t>
  </si>
  <si>
    <t xml:space="preserve">    - Altri costi variabili</t>
  </si>
  <si>
    <t xml:space="preserve">       Costi Variabili</t>
  </si>
  <si>
    <t xml:space="preserve">    - Costi fissi di produzione</t>
  </si>
  <si>
    <t xml:space="preserve">    - spese di trasporto</t>
  </si>
  <si>
    <t xml:space="preserve">    - lavorazioni presso terzi</t>
  </si>
  <si>
    <t xml:space="preserve">    - consulenze tecnico-produttive</t>
  </si>
  <si>
    <t xml:space="preserve">    - manutenzioni industriali</t>
  </si>
  <si>
    <t xml:space="preserve">    - servizi vari</t>
  </si>
  <si>
    <t xml:space="preserve">    - canoni </t>
  </si>
  <si>
    <t xml:space="preserve">    - canoni leasing</t>
  </si>
  <si>
    <t xml:space="preserve">    - spese varie</t>
  </si>
  <si>
    <t xml:space="preserve">    - royalties</t>
  </si>
  <si>
    <t xml:space="preserve">    - consulenze legali, fiscali, notarili, ecc…</t>
  </si>
  <si>
    <t xml:space="preserve">    - compensi amministratori</t>
  </si>
  <si>
    <t xml:space="preserve">    - spese postali</t>
  </si>
  <si>
    <t xml:space="preserve">    - oneri bancari</t>
  </si>
  <si>
    <t xml:space="preserve">    - utenze</t>
  </si>
  <si>
    <t xml:space="preserve">    - affitti e locazioni passive</t>
  </si>
  <si>
    <t xml:space="preserve">    - altri costi amministrativi</t>
  </si>
  <si>
    <t xml:space="preserve">    - costi diversi</t>
  </si>
  <si>
    <t xml:space="preserve">    - premi assicurativi</t>
  </si>
  <si>
    <t xml:space="preserve">       Costi Fissi</t>
  </si>
  <si>
    <t xml:space="preserve">     - Costo del personale</t>
  </si>
  <si>
    <t xml:space="preserve">     - Acc.to TFR</t>
  </si>
  <si>
    <t xml:space="preserve">       Costo del Lavoro</t>
  </si>
  <si>
    <t xml:space="preserve">       MARGINE OPERATIVO LORDO</t>
  </si>
  <si>
    <t xml:space="preserve">     - Ammortamenti materiali immobili</t>
  </si>
  <si>
    <t xml:space="preserve">     - Ammortamenti materiali macchinari e attrezzature</t>
  </si>
  <si>
    <t xml:space="preserve">     - Ammortamenti immateriali</t>
  </si>
  <si>
    <t xml:space="preserve">     - Altri Accantonamenti</t>
  </si>
  <si>
    <t xml:space="preserve">       Ammortamenti e Accontonamenti</t>
  </si>
  <si>
    <t xml:space="preserve">       REDDITO OPERATIVO</t>
  </si>
  <si>
    <t xml:space="preserve">    - Oneri diversi</t>
  </si>
  <si>
    <t xml:space="preserve">    - Plusvalenze/Minusvalenze Materiali</t>
  </si>
  <si>
    <t xml:space="preserve">      Gestione Straordinaria</t>
  </si>
  <si>
    <t xml:space="preserve">    - Oneri Finanziari a breve termine</t>
  </si>
  <si>
    <t xml:space="preserve">    - Oneri Finanziari a medio/lungo termine</t>
  </si>
  <si>
    <t xml:space="preserve">    - Proventi Finanziari</t>
  </si>
  <si>
    <t xml:space="preserve">     Gestione finaziaria</t>
  </si>
  <si>
    <t xml:space="preserve">     REDDITO ANTEIMPOSTE</t>
  </si>
  <si>
    <t xml:space="preserve">    - Ires</t>
  </si>
  <si>
    <t xml:space="preserve">    - Irap</t>
  </si>
  <si>
    <t xml:space="preserve">    REDDITO NETTO</t>
  </si>
  <si>
    <t>Totale Entrate</t>
  </si>
  <si>
    <t>Totale Usicite</t>
  </si>
  <si>
    <t>Banca Finale</t>
  </si>
  <si>
    <t>Variazione Patrimoniale</t>
  </si>
  <si>
    <t>Variazione Flussi Cassa</t>
  </si>
  <si>
    <t>gen</t>
  </si>
  <si>
    <t>feb</t>
  </si>
  <si>
    <t>mar</t>
  </si>
  <si>
    <t>apr</t>
  </si>
  <si>
    <t>mag</t>
  </si>
  <si>
    <t>giu</t>
  </si>
  <si>
    <t>lug</t>
  </si>
  <si>
    <t>ago</t>
  </si>
  <si>
    <t>set</t>
  </si>
  <si>
    <t>ott</t>
  </si>
  <si>
    <t>nov</t>
  </si>
  <si>
    <t>dic</t>
  </si>
  <si>
    <t>mensile</t>
  </si>
  <si>
    <t>Erario c/Iva</t>
  </si>
  <si>
    <t>A1 m1</t>
  </si>
  <si>
    <t>A1 m2</t>
  </si>
  <si>
    <t>A1 m3</t>
  </si>
  <si>
    <t>A1 m4</t>
  </si>
  <si>
    <t>A1 m5</t>
  </si>
  <si>
    <t>A1 m6</t>
  </si>
  <si>
    <t>A1 m7</t>
  </si>
  <si>
    <t>A1 m8</t>
  </si>
  <si>
    <t>A1 m9</t>
  </si>
  <si>
    <t>A1 m10</t>
  </si>
  <si>
    <t>A1 m11</t>
  </si>
  <si>
    <t>A1 m12</t>
  </si>
  <si>
    <t>A2 m1</t>
  </si>
  <si>
    <t>A2 m2</t>
  </si>
  <si>
    <t>A2 m3</t>
  </si>
  <si>
    <t>A2 m4</t>
  </si>
  <si>
    <t>A2 m5</t>
  </si>
  <si>
    <t>A2 m6</t>
  </si>
  <si>
    <t>A2 m7</t>
  </si>
  <si>
    <t>A2 m8</t>
  </si>
  <si>
    <t>A2 m9</t>
  </si>
  <si>
    <t>A2 m10</t>
  </si>
  <si>
    <t>A2 m11</t>
  </si>
  <si>
    <t>A2 m12</t>
  </si>
  <si>
    <t>A3 m1</t>
  </si>
  <si>
    <t>A3 m2</t>
  </si>
  <si>
    <t>A3 m3</t>
  </si>
  <si>
    <t>A3 m4</t>
  </si>
  <si>
    <t>A3 m5</t>
  </si>
  <si>
    <t>A3 m6</t>
  </si>
  <si>
    <t>A3 m7</t>
  </si>
  <si>
    <t>A3 m8</t>
  </si>
  <si>
    <t>A3 m9</t>
  </si>
  <si>
    <t>A3 m10</t>
  </si>
  <si>
    <t>A3 m11</t>
  </si>
  <si>
    <t>A3 m12</t>
  </si>
  <si>
    <t>A4 m1</t>
  </si>
  <si>
    <t>A4 m2</t>
  </si>
  <si>
    <t>A4 m3</t>
  </si>
  <si>
    <t>A4 m4</t>
  </si>
  <si>
    <t>A4 m5</t>
  </si>
  <si>
    <t>A4 m6</t>
  </si>
  <si>
    <t>A4 m7</t>
  </si>
  <si>
    <t>A4 m8</t>
  </si>
  <si>
    <t>A4 m9</t>
  </si>
  <si>
    <t>A4 m10</t>
  </si>
  <si>
    <t>A4 m11</t>
  </si>
  <si>
    <t>A4 m12</t>
  </si>
  <si>
    <t>A5 m1</t>
  </si>
  <si>
    <t>A5 m2</t>
  </si>
  <si>
    <t>A5 m3</t>
  </si>
  <si>
    <t>A5 m4</t>
  </si>
  <si>
    <t>A5 m5</t>
  </si>
  <si>
    <t>A5 m6</t>
  </si>
  <si>
    <t>A5 m7</t>
  </si>
  <si>
    <t>A5 m8</t>
  </si>
  <si>
    <t>A5 m9</t>
  </si>
  <si>
    <t>A5 m10</t>
  </si>
  <si>
    <t>A5 m11</t>
  </si>
  <si>
    <t>A5 m12</t>
  </si>
  <si>
    <t>trimestrale</t>
  </si>
  <si>
    <t>Iva a Debito</t>
  </si>
  <si>
    <t>Iva a Credito</t>
  </si>
  <si>
    <t>Liquidazione mensile</t>
  </si>
  <si>
    <t xml:space="preserve">Erario c/iva </t>
  </si>
  <si>
    <t>Utilizzo Iva a credito</t>
  </si>
  <si>
    <t>Liquidazione Iva</t>
  </si>
  <si>
    <t>Riporto Iva a Credito</t>
  </si>
  <si>
    <t>Acconto Iva</t>
  </si>
  <si>
    <t>Saldo Iva</t>
  </si>
  <si>
    <t>Pagamento Iva</t>
  </si>
  <si>
    <t>Liquidazione trimestrale</t>
  </si>
  <si>
    <t>Variazione Finanziaria</t>
  </si>
  <si>
    <t>Debito Iva</t>
  </si>
  <si>
    <t>Credito Iva</t>
  </si>
  <si>
    <t xml:space="preserve">      - Credito Iva</t>
  </si>
  <si>
    <t xml:space="preserve">    - Debito Iva</t>
  </si>
  <si>
    <t>celle input</t>
  </si>
  <si>
    <t>celle calcolo</t>
  </si>
  <si>
    <r>
      <rPr>
        <sz val="11"/>
        <color theme="1"/>
        <rFont val="Times New Roman"/>
        <family val="1"/>
      </rPr>
      <t>∆</t>
    </r>
    <r>
      <rPr>
        <sz val="11"/>
        <color theme="1"/>
        <rFont val="Calibri"/>
        <family val="2"/>
      </rPr>
      <t xml:space="preserve"> Economica</t>
    </r>
  </si>
  <si>
    <r>
      <rPr>
        <sz val="11"/>
        <color theme="1"/>
        <rFont val="Times New Roman"/>
        <family val="1"/>
      </rPr>
      <t>∆</t>
    </r>
    <r>
      <rPr>
        <sz val="11"/>
        <color theme="1"/>
        <rFont val="Calibri"/>
        <family val="2"/>
      </rPr>
      <t xml:space="preserve"> Finanziaria</t>
    </r>
  </si>
  <si>
    <r>
      <rPr>
        <b/>
        <sz val="11"/>
        <color theme="1"/>
        <rFont val="Times New Roman"/>
        <family val="1"/>
      </rPr>
      <t>∆</t>
    </r>
    <r>
      <rPr>
        <b/>
        <sz val="11"/>
        <color theme="1"/>
        <rFont val="Calibri"/>
        <family val="2"/>
      </rPr>
      <t xml:space="preserve"> Patrimoniale</t>
    </r>
  </si>
  <si>
    <t xml:space="preserve">Fatturato </t>
  </si>
  <si>
    <t>TOTALE</t>
  </si>
  <si>
    <t>Aliquota Iva</t>
  </si>
  <si>
    <t>Crediti Commerciali</t>
  </si>
  <si>
    <t>gg dilazione</t>
  </si>
  <si>
    <t>Incassi</t>
  </si>
  <si>
    <t>Incassi Vendite</t>
  </si>
  <si>
    <t>Servizio 1</t>
  </si>
  <si>
    <t>Servizio 2</t>
  </si>
  <si>
    <t>Servizio 3</t>
  </si>
  <si>
    <t>Servizio 4</t>
  </si>
  <si>
    <t>Servizio 5</t>
  </si>
  <si>
    <t>Servizio 6</t>
  </si>
  <si>
    <t>Servizio 7</t>
  </si>
  <si>
    <t>Servizio 8</t>
  </si>
  <si>
    <t>Servizio 9</t>
  </si>
  <si>
    <t>Servizio 10</t>
  </si>
  <si>
    <t>Servizio 11</t>
  </si>
  <si>
    <t>Servizio 12</t>
  </si>
  <si>
    <t>Servizio 13</t>
  </si>
  <si>
    <t>Servizio 14</t>
  </si>
  <si>
    <t>Servizio 15</t>
  </si>
  <si>
    <t>Servizio 16</t>
  </si>
  <si>
    <t>Servizio 17</t>
  </si>
  <si>
    <t>Servizio 18</t>
  </si>
  <si>
    <t>Servizio 19</t>
  </si>
  <si>
    <t>Servizio 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</si>
</sst>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quot;€&quot;\ #,##0.00"/>
    <numFmt numFmtId="165" formatCode="&quot;€&quot;\ #,##0"/>
    <numFmt numFmtId="166" formatCode="[$$-409]#,##0.00"/>
    <numFmt numFmtId="167" formatCode="dd/mm/yy;@"/>
    <numFmt numFmtId="168" formatCode="[$-410]mmm\-yy;@"/>
  </numFmts>
  <fonts count="11"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10"/>
      <name val="Arial"/>
      <family val="2"/>
    </font>
    <font>
      <sz val="11"/>
      <color theme="1"/>
      <name val="Calibri"/>
      <family val="2"/>
      <scheme val="minor"/>
    </font>
    <font>
      <b/>
      <sz val="11"/>
      <color theme="1"/>
      <name val="Calibri"/>
      <family val="2"/>
      <scheme val="minor"/>
    </font>
    <font>
      <sz val="11"/>
      <color theme="1"/>
      <name val="Calibri"/>
      <family val="2"/>
    </font>
    <font>
      <sz val="11"/>
      <color theme="1"/>
      <name val="Times New Roman"/>
      <family val="1"/>
    </font>
    <font>
      <b/>
      <sz val="11"/>
      <color theme="1"/>
      <name val="Calibri"/>
      <family val="2"/>
    </font>
    <font>
      <b/>
      <sz val="11"/>
      <color theme="1"/>
      <name val="Times New Roman"/>
      <family val="1"/>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rgb="FFFF0000"/>
        <bgColor indexed="64"/>
      </patternFill>
    </fill>
    <fill>
      <patternFill patternType="solid">
        <fgColor theme="3" tint="0.39997558519241921"/>
        <bgColor indexed="64"/>
      </patternFill>
    </fill>
  </fills>
  <borders count="1">
    <border>
      <left/>
      <right/>
      <top/>
      <bottom/>
      <diagonal/>
    </border>
  </borders>
  <cellStyleXfs count="16">
    <xf numFmtId="166" fontId="0" fillId="0" borderId="0"/>
    <xf numFmtId="166"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4" fillId="0" borderId="0"/>
    <xf numFmtId="44" fontId="4" fillId="0" borderId="0" applyFont="0" applyFill="0" applyBorder="0" applyAlignment="0" applyProtection="0"/>
    <xf numFmtId="44" fontId="4" fillId="0" borderId="0" applyFont="0" applyFill="0" applyBorder="0" applyAlignment="0" applyProtection="0"/>
    <xf numFmtId="166" fontId="4" fillId="0" borderId="0"/>
    <xf numFmtId="44" fontId="4" fillId="0" borderId="0" applyFont="0" applyFill="0" applyBorder="0" applyAlignment="0" applyProtection="0"/>
    <xf numFmtId="9" fontId="5" fillId="0" borderId="0" applyFont="0" applyFill="0" applyBorder="0" applyAlignment="0" applyProtection="0"/>
  </cellStyleXfs>
  <cellXfs count="49">
    <xf numFmtId="166" fontId="0" fillId="0" borderId="0" xfId="0"/>
    <xf numFmtId="166" fontId="2" fillId="0" borderId="0" xfId="0" applyFont="1" applyFill="1"/>
    <xf numFmtId="166" fontId="3" fillId="0" borderId="0" xfId="0" applyFont="1" applyFill="1"/>
    <xf numFmtId="164" fontId="3" fillId="0" borderId="0" xfId="0" applyNumberFormat="1" applyFont="1" applyFill="1"/>
    <xf numFmtId="166" fontId="2" fillId="0" borderId="0" xfId="0" quotePrefix="1" applyFont="1" applyFill="1"/>
    <xf numFmtId="166" fontId="2" fillId="0" borderId="0" xfId="0" applyFont="1" applyFill="1" applyAlignment="1">
      <alignment horizontal="center"/>
    </xf>
    <xf numFmtId="167" fontId="3" fillId="0" borderId="0" xfId="0" applyNumberFormat="1" applyFont="1" applyFill="1" applyAlignment="1">
      <alignment horizontal="center"/>
    </xf>
    <xf numFmtId="164" fontId="2" fillId="0" borderId="0" xfId="0" applyNumberFormat="1" applyFont="1" applyFill="1"/>
    <xf numFmtId="168" fontId="3" fillId="0" borderId="0" xfId="0" applyNumberFormat="1" applyFont="1" applyFill="1" applyAlignment="1">
      <alignment horizontal="center"/>
    </xf>
    <xf numFmtId="166" fontId="3" fillId="2" borderId="0" xfId="0" applyFont="1" applyFill="1"/>
    <xf numFmtId="167" fontId="3" fillId="2" borderId="0" xfId="0" quotePrefix="1" applyNumberFormat="1" applyFont="1" applyFill="1"/>
    <xf numFmtId="165" fontId="2" fillId="2" borderId="0" xfId="0" applyNumberFormat="1" applyFont="1" applyFill="1"/>
    <xf numFmtId="165" fontId="3" fillId="2" borderId="0" xfId="0" applyNumberFormat="1" applyFont="1" applyFill="1"/>
    <xf numFmtId="166" fontId="3" fillId="2" borderId="0" xfId="0" quotePrefix="1" applyFont="1" applyFill="1"/>
    <xf numFmtId="166" fontId="2" fillId="2" borderId="0" xfId="0" applyFont="1" applyFill="1"/>
    <xf numFmtId="165" fontId="2" fillId="2" borderId="0" xfId="0" quotePrefix="1" applyNumberFormat="1" applyFont="1" applyFill="1"/>
    <xf numFmtId="165" fontId="3" fillId="2" borderId="0" xfId="15" applyNumberFormat="1" applyFont="1" applyFill="1"/>
    <xf numFmtId="164" fontId="3" fillId="2" borderId="0" xfId="0" applyNumberFormat="1" applyFont="1" applyFill="1"/>
    <xf numFmtId="164" fontId="2" fillId="2" borderId="0" xfId="0" applyNumberFormat="1" applyFont="1" applyFill="1"/>
    <xf numFmtId="166" fontId="2" fillId="2" borderId="0" xfId="0" quotePrefix="1" applyFont="1" applyFill="1"/>
    <xf numFmtId="166" fontId="3" fillId="3" borderId="0" xfId="0" applyFont="1" applyFill="1"/>
    <xf numFmtId="165" fontId="2" fillId="3" borderId="0" xfId="0" applyNumberFormat="1" applyFont="1" applyFill="1"/>
    <xf numFmtId="164" fontId="0" fillId="0" borderId="0" xfId="0" applyNumberFormat="1"/>
    <xf numFmtId="166" fontId="6" fillId="0" borderId="0" xfId="0" applyFont="1"/>
    <xf numFmtId="166" fontId="0" fillId="3" borderId="0" xfId="0" applyFill="1"/>
    <xf numFmtId="164" fontId="0" fillId="3" borderId="0" xfId="0" applyNumberFormat="1" applyFill="1"/>
    <xf numFmtId="166" fontId="6" fillId="0" borderId="0" xfId="0" applyFont="1" applyAlignment="1">
      <alignment horizontal="center"/>
    </xf>
    <xf numFmtId="166" fontId="0" fillId="4" borderId="0" xfId="0" applyFill="1"/>
    <xf numFmtId="166" fontId="0" fillId="0" borderId="0" xfId="0" applyAlignment="1">
      <alignment horizontal="center"/>
    </xf>
    <xf numFmtId="165" fontId="6" fillId="5" borderId="0" xfId="0" applyNumberFormat="1" applyFont="1" applyFill="1" applyAlignment="1" applyProtection="1">
      <alignment horizontal="center"/>
      <protection hidden="1"/>
    </xf>
    <xf numFmtId="165" fontId="0" fillId="0" borderId="0" xfId="0" applyNumberFormat="1" applyAlignment="1">
      <alignment horizontal="center"/>
    </xf>
    <xf numFmtId="165" fontId="0" fillId="0" borderId="0" xfId="0" applyNumberFormat="1"/>
    <xf numFmtId="165" fontId="0" fillId="5" borderId="0" xfId="0" applyNumberFormat="1" applyFill="1" applyProtection="1">
      <protection locked="0"/>
    </xf>
    <xf numFmtId="164" fontId="0" fillId="6" borderId="0" xfId="0" applyNumberFormat="1" applyFill="1"/>
    <xf numFmtId="166" fontId="7" fillId="7" borderId="0" xfId="0" applyFont="1" applyFill="1"/>
    <xf numFmtId="166" fontId="7" fillId="3" borderId="0" xfId="0" applyFont="1" applyFill="1"/>
    <xf numFmtId="166" fontId="9" fillId="8" borderId="0" xfId="0" applyFont="1" applyFill="1"/>
    <xf numFmtId="168" fontId="6" fillId="0" borderId="0" xfId="0" applyNumberFormat="1" applyFont="1" applyAlignment="1">
      <alignment horizontal="center"/>
    </xf>
    <xf numFmtId="3" fontId="0" fillId="6" borderId="0" xfId="0" applyNumberFormat="1" applyFill="1" applyAlignment="1">
      <alignment horizontal="center"/>
    </xf>
    <xf numFmtId="165" fontId="0" fillId="0" borderId="0" xfId="0" applyNumberFormat="1" applyFill="1" applyAlignment="1">
      <alignment horizontal="center"/>
    </xf>
    <xf numFmtId="164" fontId="9" fillId="7" borderId="0" xfId="0" applyNumberFormat="1" applyFont="1" applyFill="1"/>
    <xf numFmtId="165" fontId="9" fillId="7" borderId="0" xfId="0" applyNumberFormat="1" applyFont="1" applyFill="1" applyAlignment="1">
      <alignment horizontal="center"/>
    </xf>
    <xf numFmtId="9" fontId="0" fillId="6" borderId="0" xfId="15" applyFont="1" applyFill="1" applyAlignment="1">
      <alignment horizontal="center"/>
    </xf>
    <xf numFmtId="164" fontId="9" fillId="8" borderId="0" xfId="0" applyNumberFormat="1" applyFont="1" applyFill="1"/>
    <xf numFmtId="165" fontId="9" fillId="8" borderId="0" xfId="0" applyNumberFormat="1" applyFont="1" applyFill="1"/>
    <xf numFmtId="164" fontId="7" fillId="3" borderId="0" xfId="0" applyNumberFormat="1" applyFont="1" applyFill="1"/>
    <xf numFmtId="165" fontId="2" fillId="0" borderId="0" xfId="0" applyNumberFormat="1" applyFont="1" applyFill="1"/>
    <xf numFmtId="165" fontId="3" fillId="0" borderId="0" xfId="0" applyNumberFormat="1" applyFont="1" applyFill="1"/>
    <xf numFmtId="165" fontId="0" fillId="5" borderId="0" xfId="0" applyNumberFormat="1" applyFill="1" applyAlignment="1">
      <alignment horizontal="center"/>
    </xf>
  </cellXfs>
  <cellStyles count="16">
    <cellStyle name="Currency 2" xfId="12"/>
    <cellStyle name="Euro" xfId="11"/>
    <cellStyle name="Euro 3" xfId="2"/>
    <cellStyle name="Migliaia 3" xfId="3"/>
    <cellStyle name="Migliaia 4" xfId="4"/>
    <cellStyle name="Normal" xfId="0" builtinId="0"/>
    <cellStyle name="Normal 2" xfId="10"/>
    <cellStyle name="Normale 2" xfId="13"/>
    <cellStyle name="Normale 3" xfId="1"/>
    <cellStyle name="Normale 4" xfId="5"/>
    <cellStyle name="Percent" xfId="15" builtinId="5"/>
    <cellStyle name="Percentuale 3" xfId="6"/>
    <cellStyle name="Percentuale 4" xfId="7"/>
    <cellStyle name="Valuta 2" xfId="8"/>
    <cellStyle name="Valuta 3" xfId="9"/>
    <cellStyle name="Valuta 4"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dulo%20Vend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Moduli-&gt;"/>
      <sheetName val="Vendite"/>
      <sheetName val="Struttura Fissa -&gt;"/>
      <sheetName val="SPm"/>
      <sheetName val="CEm"/>
      <sheetName val="Flussi Cassa"/>
      <sheetName val="Variazioni Patrimoniali"/>
      <sheetName val="Liquidazione Iva"/>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95"/>
  <sheetViews>
    <sheetView showGridLines="0" tabSelected="1" topLeftCell="A69" workbookViewId="0">
      <selection activeCell="B98" sqref="B98"/>
    </sheetView>
  </sheetViews>
  <sheetFormatPr defaultRowHeight="15" x14ac:dyDescent="0.25"/>
  <cols>
    <col min="2" max="2" width="22.42578125" bestFit="1" customWidth="1"/>
    <col min="3" max="3" width="17.28515625" bestFit="1" customWidth="1"/>
    <col min="4" max="5" width="12.140625" bestFit="1" customWidth="1"/>
    <col min="6" max="6" width="12.28515625" bestFit="1" customWidth="1"/>
    <col min="7" max="7" width="14.42578125" bestFit="1" customWidth="1"/>
    <col min="8" max="39" width="10.5703125" bestFit="1" customWidth="1"/>
  </cols>
  <sheetData>
    <row r="1" spans="2:63" x14ac:dyDescent="0.25">
      <c r="C1" s="33" t="s">
        <v>202</v>
      </c>
      <c r="D1" t="s">
        <v>203</v>
      </c>
      <c r="E1" s="34" t="s">
        <v>204</v>
      </c>
      <c r="F1" s="35" t="s">
        <v>205</v>
      </c>
      <c r="G1" s="36" t="s">
        <v>206</v>
      </c>
    </row>
    <row r="4" spans="2:63" x14ac:dyDescent="0.25">
      <c r="B4" s="26" t="s">
        <v>207</v>
      </c>
      <c r="C4" s="26"/>
      <c r="D4" s="26" t="str">
        <f>+SPm!C1</f>
        <v>A1 m1</v>
      </c>
      <c r="E4" s="26" t="str">
        <f>+SPm!D1</f>
        <v>A1 m2</v>
      </c>
      <c r="F4" s="26" t="str">
        <f>+SPm!E1</f>
        <v>A1 m3</v>
      </c>
      <c r="G4" s="26" t="str">
        <f>+SPm!F1</f>
        <v>A1 m4</v>
      </c>
      <c r="H4" s="26" t="str">
        <f>+SPm!G1</f>
        <v>A1 m5</v>
      </c>
      <c r="I4" s="26" t="str">
        <f>+SPm!H1</f>
        <v>A1 m6</v>
      </c>
      <c r="J4" s="26" t="str">
        <f>+SPm!I1</f>
        <v>A1 m7</v>
      </c>
      <c r="K4" s="26" t="str">
        <f>+SPm!J1</f>
        <v>A1 m8</v>
      </c>
      <c r="L4" s="26" t="str">
        <f>+SPm!K1</f>
        <v>A1 m9</v>
      </c>
      <c r="M4" s="26" t="str">
        <f>+SPm!L1</f>
        <v>A1 m10</v>
      </c>
      <c r="N4" s="26" t="str">
        <f>+SPm!M1</f>
        <v>A1 m11</v>
      </c>
      <c r="O4" s="26" t="str">
        <f>+SPm!N1</f>
        <v>A1 m12</v>
      </c>
      <c r="P4" s="26" t="str">
        <f>+SPm!O1</f>
        <v>A2 m1</v>
      </c>
      <c r="Q4" s="26" t="str">
        <f>+SPm!P1</f>
        <v>A2 m2</v>
      </c>
      <c r="R4" s="26" t="str">
        <f>+SPm!Q1</f>
        <v>A2 m3</v>
      </c>
      <c r="S4" s="26" t="str">
        <f>+SPm!R1</f>
        <v>A2 m4</v>
      </c>
      <c r="T4" s="26" t="str">
        <f>+SPm!S1</f>
        <v>A2 m5</v>
      </c>
      <c r="U4" s="26" t="str">
        <f>+SPm!T1</f>
        <v>A2 m6</v>
      </c>
      <c r="V4" s="26" t="str">
        <f>+SPm!U1</f>
        <v>A2 m7</v>
      </c>
      <c r="W4" s="26" t="str">
        <f>+SPm!V1</f>
        <v>A2 m8</v>
      </c>
      <c r="X4" s="26" t="str">
        <f>+SPm!W1</f>
        <v>A2 m9</v>
      </c>
      <c r="Y4" s="26" t="str">
        <f>+SPm!X1</f>
        <v>A2 m10</v>
      </c>
      <c r="Z4" s="26" t="str">
        <f>+SPm!Y1</f>
        <v>A2 m11</v>
      </c>
      <c r="AA4" s="26" t="str">
        <f>+SPm!Z1</f>
        <v>A2 m12</v>
      </c>
      <c r="AB4" s="26" t="str">
        <f>+SPm!AA1</f>
        <v>A3 m1</v>
      </c>
      <c r="AC4" s="26" t="str">
        <f>+SPm!AB1</f>
        <v>A3 m2</v>
      </c>
      <c r="AD4" s="26" t="str">
        <f>+SPm!AC1</f>
        <v>A3 m3</v>
      </c>
      <c r="AE4" s="26" t="str">
        <f>+SPm!AD1</f>
        <v>A3 m4</v>
      </c>
      <c r="AF4" s="26" t="str">
        <f>+SPm!AE1</f>
        <v>A3 m5</v>
      </c>
      <c r="AG4" s="26" t="str">
        <f>+SPm!AF1</f>
        <v>A3 m6</v>
      </c>
      <c r="AH4" s="26" t="str">
        <f>+SPm!AG1</f>
        <v>A3 m7</v>
      </c>
      <c r="AI4" s="26" t="str">
        <f>+SPm!AH1</f>
        <v>A3 m8</v>
      </c>
      <c r="AJ4" s="26" t="str">
        <f>+SPm!AI1</f>
        <v>A3 m9</v>
      </c>
      <c r="AK4" s="26" t="str">
        <f>+SPm!AJ1</f>
        <v>A3 m10</v>
      </c>
      <c r="AL4" s="26" t="str">
        <f>+SPm!AK1</f>
        <v>A3 m11</v>
      </c>
      <c r="AM4" s="26" t="str">
        <f>+SPm!AL1</f>
        <v>A3 m12</v>
      </c>
      <c r="AN4" s="26" t="str">
        <f>+SPm!AM1</f>
        <v>A4 m1</v>
      </c>
      <c r="AO4" s="26" t="str">
        <f>+SPm!AN1</f>
        <v>A4 m2</v>
      </c>
      <c r="AP4" s="26" t="str">
        <f>+SPm!AO1</f>
        <v>A4 m3</v>
      </c>
      <c r="AQ4" s="26" t="str">
        <f>+SPm!AP1</f>
        <v>A4 m4</v>
      </c>
      <c r="AR4" s="26" t="str">
        <f>+SPm!AQ1</f>
        <v>A4 m5</v>
      </c>
      <c r="AS4" s="26" t="str">
        <f>+SPm!AR1</f>
        <v>A4 m6</v>
      </c>
      <c r="AT4" s="26" t="str">
        <f>+SPm!AS1</f>
        <v>A4 m7</v>
      </c>
      <c r="AU4" s="26" t="str">
        <f>+SPm!AT1</f>
        <v>A4 m8</v>
      </c>
      <c r="AV4" s="26" t="str">
        <f>+SPm!AU1</f>
        <v>A4 m9</v>
      </c>
      <c r="AW4" s="26" t="str">
        <f>+SPm!AV1</f>
        <v>A4 m10</v>
      </c>
      <c r="AX4" s="26" t="str">
        <f>+SPm!AW1</f>
        <v>A4 m11</v>
      </c>
      <c r="AY4" s="26" t="str">
        <f>+SPm!AX1</f>
        <v>A4 m12</v>
      </c>
      <c r="AZ4" s="26" t="str">
        <f>+SPm!AY1</f>
        <v>A5 m1</v>
      </c>
      <c r="BA4" s="26" t="str">
        <f>+SPm!AZ1</f>
        <v>A5 m2</v>
      </c>
      <c r="BB4" s="26" t="str">
        <f>+SPm!BA1</f>
        <v>A5 m3</v>
      </c>
      <c r="BC4" s="26" t="str">
        <f>+SPm!BB1</f>
        <v>A5 m4</v>
      </c>
      <c r="BD4" s="26" t="str">
        <f>+SPm!BC1</f>
        <v>A5 m5</v>
      </c>
      <c r="BE4" s="26" t="str">
        <f>+SPm!BD1</f>
        <v>A5 m6</v>
      </c>
      <c r="BF4" s="26" t="str">
        <f>+SPm!BE1</f>
        <v>A5 m7</v>
      </c>
      <c r="BG4" s="26" t="str">
        <f>+SPm!BF1</f>
        <v>A5 m8</v>
      </c>
      <c r="BH4" s="26" t="str">
        <f>+SPm!BG1</f>
        <v>A5 m9</v>
      </c>
      <c r="BI4" s="26" t="str">
        <f>+SPm!BH1</f>
        <v>A5 m10</v>
      </c>
      <c r="BJ4" s="26" t="str">
        <f>+SPm!BI1</f>
        <v>A5 m11</v>
      </c>
      <c r="BK4" s="26" t="str">
        <f>+SPm!BJ1</f>
        <v>A5 m12</v>
      </c>
    </row>
    <row r="5" spans="2:63" x14ac:dyDescent="0.25">
      <c r="B5" t="s">
        <v>214</v>
      </c>
      <c r="D5" s="48">
        <v>20000</v>
      </c>
      <c r="E5" s="48">
        <v>20001</v>
      </c>
      <c r="F5" s="48">
        <v>20002</v>
      </c>
      <c r="G5" s="48">
        <v>20003</v>
      </c>
      <c r="H5" s="48">
        <v>20004</v>
      </c>
      <c r="I5" s="48">
        <v>20005</v>
      </c>
      <c r="J5" s="48">
        <v>20006</v>
      </c>
      <c r="K5" s="48">
        <v>20007</v>
      </c>
      <c r="L5" s="48">
        <v>20008</v>
      </c>
      <c r="M5" s="48">
        <v>20009</v>
      </c>
      <c r="N5" s="48">
        <v>20010</v>
      </c>
      <c r="O5" s="48">
        <v>20011</v>
      </c>
      <c r="P5" s="48">
        <v>20012</v>
      </c>
      <c r="Q5" s="48">
        <v>20013</v>
      </c>
      <c r="R5" s="48">
        <v>20014</v>
      </c>
      <c r="S5" s="48">
        <v>20015</v>
      </c>
      <c r="T5" s="48">
        <v>20016</v>
      </c>
      <c r="U5" s="48">
        <v>20017</v>
      </c>
      <c r="V5" s="48">
        <v>20018</v>
      </c>
      <c r="W5" s="48">
        <v>20019</v>
      </c>
      <c r="X5" s="48">
        <v>20020</v>
      </c>
      <c r="Y5" s="48">
        <v>20021</v>
      </c>
      <c r="Z5" s="48">
        <v>20022</v>
      </c>
      <c r="AA5" s="48">
        <v>20023</v>
      </c>
      <c r="AB5" s="48">
        <v>20024</v>
      </c>
      <c r="AC5" s="48">
        <v>20025</v>
      </c>
      <c r="AD5" s="48">
        <v>20026</v>
      </c>
      <c r="AE5" s="48">
        <v>20027</v>
      </c>
      <c r="AF5" s="48">
        <v>20028</v>
      </c>
      <c r="AG5" s="48">
        <v>20029</v>
      </c>
      <c r="AH5" s="48">
        <v>20030</v>
      </c>
      <c r="AI5" s="48">
        <v>20031</v>
      </c>
      <c r="AJ5" s="48">
        <v>20032</v>
      </c>
      <c r="AK5" s="48">
        <v>20033</v>
      </c>
      <c r="AL5" s="48">
        <v>20034</v>
      </c>
      <c r="AM5" s="48">
        <v>20035</v>
      </c>
      <c r="AN5" s="48">
        <v>20036</v>
      </c>
      <c r="AO5" s="48">
        <v>20037</v>
      </c>
      <c r="AP5" s="48">
        <v>20038</v>
      </c>
      <c r="AQ5" s="48">
        <v>20039</v>
      </c>
      <c r="AR5" s="48">
        <v>20040</v>
      </c>
      <c r="AS5" s="48">
        <v>20041</v>
      </c>
      <c r="AT5" s="48">
        <v>20042</v>
      </c>
      <c r="AU5" s="48">
        <v>20043</v>
      </c>
      <c r="AV5" s="48">
        <v>20044</v>
      </c>
      <c r="AW5" s="48">
        <v>20045</v>
      </c>
      <c r="AX5" s="48">
        <v>20046</v>
      </c>
      <c r="AY5" s="48">
        <v>20047</v>
      </c>
      <c r="AZ5" s="48">
        <v>20048</v>
      </c>
      <c r="BA5" s="48">
        <v>20049</v>
      </c>
      <c r="BB5" s="48">
        <v>20050</v>
      </c>
      <c r="BC5" s="48">
        <v>20051</v>
      </c>
      <c r="BD5" s="48">
        <v>20052</v>
      </c>
      <c r="BE5" s="48">
        <v>20053</v>
      </c>
      <c r="BF5" s="48">
        <v>20054</v>
      </c>
      <c r="BG5" s="48">
        <v>20055</v>
      </c>
      <c r="BH5" s="48">
        <v>20056</v>
      </c>
      <c r="BI5" s="48">
        <v>20057</v>
      </c>
      <c r="BJ5" s="48">
        <v>20058</v>
      </c>
      <c r="BK5" s="48">
        <v>20059</v>
      </c>
    </row>
    <row r="6" spans="2:63" x14ac:dyDescent="0.25">
      <c r="B6" t="s">
        <v>215</v>
      </c>
      <c r="D6" s="48">
        <v>20500</v>
      </c>
      <c r="E6" s="48">
        <v>20501</v>
      </c>
      <c r="F6" s="48">
        <v>20502</v>
      </c>
      <c r="G6" s="48">
        <v>20503</v>
      </c>
      <c r="H6" s="48">
        <v>20504</v>
      </c>
      <c r="I6" s="48">
        <v>20505</v>
      </c>
      <c r="J6" s="48">
        <v>20506</v>
      </c>
      <c r="K6" s="48">
        <v>20507</v>
      </c>
      <c r="L6" s="48">
        <v>20508</v>
      </c>
      <c r="M6" s="48">
        <v>20509</v>
      </c>
      <c r="N6" s="48">
        <v>20510</v>
      </c>
      <c r="O6" s="48">
        <v>20511</v>
      </c>
      <c r="P6" s="48">
        <v>20512</v>
      </c>
      <c r="Q6" s="48">
        <v>20513</v>
      </c>
      <c r="R6" s="48">
        <v>20514</v>
      </c>
      <c r="S6" s="48">
        <v>20515</v>
      </c>
      <c r="T6" s="48">
        <v>20516</v>
      </c>
      <c r="U6" s="48">
        <v>20517</v>
      </c>
      <c r="V6" s="48">
        <v>20518</v>
      </c>
      <c r="W6" s="48">
        <v>20519</v>
      </c>
      <c r="X6" s="48">
        <v>20520</v>
      </c>
      <c r="Y6" s="48">
        <v>20521</v>
      </c>
      <c r="Z6" s="48">
        <v>20522</v>
      </c>
      <c r="AA6" s="48">
        <v>20523</v>
      </c>
      <c r="AB6" s="48">
        <v>20524</v>
      </c>
      <c r="AC6" s="48">
        <v>20525</v>
      </c>
      <c r="AD6" s="48">
        <v>20526</v>
      </c>
      <c r="AE6" s="48">
        <v>20527</v>
      </c>
      <c r="AF6" s="48">
        <v>20528</v>
      </c>
      <c r="AG6" s="48">
        <v>20529</v>
      </c>
      <c r="AH6" s="48">
        <v>20530</v>
      </c>
      <c r="AI6" s="48">
        <v>20531</v>
      </c>
      <c r="AJ6" s="48">
        <v>20532</v>
      </c>
      <c r="AK6" s="48">
        <v>20533</v>
      </c>
      <c r="AL6" s="48">
        <v>20534</v>
      </c>
      <c r="AM6" s="48">
        <v>20535</v>
      </c>
      <c r="AN6" s="48">
        <v>20536</v>
      </c>
      <c r="AO6" s="48">
        <v>20537</v>
      </c>
      <c r="AP6" s="48">
        <v>20538</v>
      </c>
      <c r="AQ6" s="48">
        <v>20539</v>
      </c>
      <c r="AR6" s="48">
        <v>20540</v>
      </c>
      <c r="AS6" s="48">
        <v>20541</v>
      </c>
      <c r="AT6" s="48">
        <v>20542</v>
      </c>
      <c r="AU6" s="48">
        <v>20543</v>
      </c>
      <c r="AV6" s="48">
        <v>20544</v>
      </c>
      <c r="AW6" s="48">
        <v>20545</v>
      </c>
      <c r="AX6" s="48">
        <v>20546</v>
      </c>
      <c r="AY6" s="48">
        <v>20547</v>
      </c>
      <c r="AZ6" s="48">
        <v>20548</v>
      </c>
      <c r="BA6" s="48">
        <v>20549</v>
      </c>
      <c r="BB6" s="48">
        <v>20550</v>
      </c>
      <c r="BC6" s="48">
        <v>20551</v>
      </c>
      <c r="BD6" s="48">
        <v>20552</v>
      </c>
      <c r="BE6" s="48">
        <v>20553</v>
      </c>
      <c r="BF6" s="48">
        <v>20554</v>
      </c>
      <c r="BG6" s="48">
        <v>20555</v>
      </c>
      <c r="BH6" s="48">
        <v>20556</v>
      </c>
      <c r="BI6" s="48">
        <v>20557</v>
      </c>
      <c r="BJ6" s="48">
        <v>20558</v>
      </c>
      <c r="BK6" s="48">
        <v>20559</v>
      </c>
    </row>
    <row r="7" spans="2:63" x14ac:dyDescent="0.25">
      <c r="B7" t="s">
        <v>216</v>
      </c>
      <c r="D7" s="48">
        <v>21000</v>
      </c>
      <c r="E7" s="48">
        <v>21001</v>
      </c>
      <c r="F7" s="48">
        <v>21002</v>
      </c>
      <c r="G7" s="48">
        <v>21003</v>
      </c>
      <c r="H7" s="48">
        <v>21004</v>
      </c>
      <c r="I7" s="48">
        <v>21005</v>
      </c>
      <c r="J7" s="48">
        <v>21006</v>
      </c>
      <c r="K7" s="48">
        <v>21007</v>
      </c>
      <c r="L7" s="48">
        <v>21008</v>
      </c>
      <c r="M7" s="48">
        <v>21009</v>
      </c>
      <c r="N7" s="48">
        <v>21010</v>
      </c>
      <c r="O7" s="48">
        <v>21011</v>
      </c>
      <c r="P7" s="48">
        <v>21012</v>
      </c>
      <c r="Q7" s="48">
        <v>21013</v>
      </c>
      <c r="R7" s="48">
        <v>21014</v>
      </c>
      <c r="S7" s="48">
        <v>21015</v>
      </c>
      <c r="T7" s="48">
        <v>21016</v>
      </c>
      <c r="U7" s="48">
        <v>21017</v>
      </c>
      <c r="V7" s="48">
        <v>21018</v>
      </c>
      <c r="W7" s="48">
        <v>21019</v>
      </c>
      <c r="X7" s="48">
        <v>21020</v>
      </c>
      <c r="Y7" s="48">
        <v>21021</v>
      </c>
      <c r="Z7" s="48">
        <v>21022</v>
      </c>
      <c r="AA7" s="48">
        <v>21023</v>
      </c>
      <c r="AB7" s="48">
        <v>21024</v>
      </c>
      <c r="AC7" s="48">
        <v>21025</v>
      </c>
      <c r="AD7" s="48">
        <v>21026</v>
      </c>
      <c r="AE7" s="48">
        <v>21027</v>
      </c>
      <c r="AF7" s="48">
        <v>21028</v>
      </c>
      <c r="AG7" s="48">
        <v>21029</v>
      </c>
      <c r="AH7" s="48">
        <v>21030</v>
      </c>
      <c r="AI7" s="48">
        <v>21031</v>
      </c>
      <c r="AJ7" s="48">
        <v>21032</v>
      </c>
      <c r="AK7" s="48">
        <v>21033</v>
      </c>
      <c r="AL7" s="48">
        <v>21034</v>
      </c>
      <c r="AM7" s="48">
        <v>21035</v>
      </c>
      <c r="AN7" s="48">
        <v>21036</v>
      </c>
      <c r="AO7" s="48">
        <v>21037</v>
      </c>
      <c r="AP7" s="48">
        <v>21038</v>
      </c>
      <c r="AQ7" s="48">
        <v>21039</v>
      </c>
      <c r="AR7" s="48">
        <v>21040</v>
      </c>
      <c r="AS7" s="48">
        <v>21041</v>
      </c>
      <c r="AT7" s="48">
        <v>21042</v>
      </c>
      <c r="AU7" s="48">
        <v>21043</v>
      </c>
      <c r="AV7" s="48">
        <v>21044</v>
      </c>
      <c r="AW7" s="48">
        <v>21045</v>
      </c>
      <c r="AX7" s="48">
        <v>21046</v>
      </c>
      <c r="AY7" s="48">
        <v>21047</v>
      </c>
      <c r="AZ7" s="48">
        <v>21048</v>
      </c>
      <c r="BA7" s="48">
        <v>21049</v>
      </c>
      <c r="BB7" s="48">
        <v>21050</v>
      </c>
      <c r="BC7" s="48">
        <v>21051</v>
      </c>
      <c r="BD7" s="48">
        <v>21052</v>
      </c>
      <c r="BE7" s="48">
        <v>21053</v>
      </c>
      <c r="BF7" s="48">
        <v>21054</v>
      </c>
      <c r="BG7" s="48">
        <v>21055</v>
      </c>
      <c r="BH7" s="48">
        <v>21056</v>
      </c>
      <c r="BI7" s="48">
        <v>21057</v>
      </c>
      <c r="BJ7" s="48">
        <v>21058</v>
      </c>
      <c r="BK7" s="48">
        <v>21059</v>
      </c>
    </row>
    <row r="8" spans="2:63" x14ac:dyDescent="0.25">
      <c r="B8" t="s">
        <v>217</v>
      </c>
      <c r="D8" s="48">
        <v>21500</v>
      </c>
      <c r="E8" s="48">
        <v>21501</v>
      </c>
      <c r="F8" s="48">
        <v>21502</v>
      </c>
      <c r="G8" s="48">
        <v>21503</v>
      </c>
      <c r="H8" s="48">
        <v>21504</v>
      </c>
      <c r="I8" s="48">
        <v>21505</v>
      </c>
      <c r="J8" s="48">
        <v>21506</v>
      </c>
      <c r="K8" s="48">
        <v>21507</v>
      </c>
      <c r="L8" s="48">
        <v>21508</v>
      </c>
      <c r="M8" s="48">
        <v>21509</v>
      </c>
      <c r="N8" s="48">
        <v>21510</v>
      </c>
      <c r="O8" s="48">
        <v>21511</v>
      </c>
      <c r="P8" s="48">
        <v>21512</v>
      </c>
      <c r="Q8" s="48">
        <v>21513</v>
      </c>
      <c r="R8" s="48">
        <v>21514</v>
      </c>
      <c r="S8" s="48">
        <v>21515</v>
      </c>
      <c r="T8" s="48">
        <v>21516</v>
      </c>
      <c r="U8" s="48">
        <v>21517</v>
      </c>
      <c r="V8" s="48">
        <v>21518</v>
      </c>
      <c r="W8" s="48">
        <v>21519</v>
      </c>
      <c r="X8" s="48">
        <v>21520</v>
      </c>
      <c r="Y8" s="48">
        <v>21521</v>
      </c>
      <c r="Z8" s="48">
        <v>21522</v>
      </c>
      <c r="AA8" s="48">
        <v>21523</v>
      </c>
      <c r="AB8" s="48">
        <v>21524</v>
      </c>
      <c r="AC8" s="48">
        <v>21525</v>
      </c>
      <c r="AD8" s="48">
        <v>21526</v>
      </c>
      <c r="AE8" s="48">
        <v>21527</v>
      </c>
      <c r="AF8" s="48">
        <v>21528</v>
      </c>
      <c r="AG8" s="48">
        <v>21529</v>
      </c>
      <c r="AH8" s="48">
        <v>21530</v>
      </c>
      <c r="AI8" s="48">
        <v>21531</v>
      </c>
      <c r="AJ8" s="48">
        <v>21532</v>
      </c>
      <c r="AK8" s="48">
        <v>21533</v>
      </c>
      <c r="AL8" s="48">
        <v>21534</v>
      </c>
      <c r="AM8" s="48">
        <v>21535</v>
      </c>
      <c r="AN8" s="48">
        <v>21536</v>
      </c>
      <c r="AO8" s="48">
        <v>21537</v>
      </c>
      <c r="AP8" s="48">
        <v>21538</v>
      </c>
      <c r="AQ8" s="48">
        <v>21539</v>
      </c>
      <c r="AR8" s="48">
        <v>21540</v>
      </c>
      <c r="AS8" s="48">
        <v>21541</v>
      </c>
      <c r="AT8" s="48">
        <v>21542</v>
      </c>
      <c r="AU8" s="48">
        <v>21543</v>
      </c>
      <c r="AV8" s="48">
        <v>21544</v>
      </c>
      <c r="AW8" s="48">
        <v>21545</v>
      </c>
      <c r="AX8" s="48">
        <v>21546</v>
      </c>
      <c r="AY8" s="48">
        <v>21547</v>
      </c>
      <c r="AZ8" s="48">
        <v>21548</v>
      </c>
      <c r="BA8" s="48">
        <v>21549</v>
      </c>
      <c r="BB8" s="48">
        <v>21550</v>
      </c>
      <c r="BC8" s="48">
        <v>21551</v>
      </c>
      <c r="BD8" s="48">
        <v>21552</v>
      </c>
      <c r="BE8" s="48">
        <v>21553</v>
      </c>
      <c r="BF8" s="48">
        <v>21554</v>
      </c>
      <c r="BG8" s="48">
        <v>21555</v>
      </c>
      <c r="BH8" s="48">
        <v>21556</v>
      </c>
      <c r="BI8" s="48">
        <v>21557</v>
      </c>
      <c r="BJ8" s="48">
        <v>21558</v>
      </c>
      <c r="BK8" s="48">
        <v>21559</v>
      </c>
    </row>
    <row r="9" spans="2:63" x14ac:dyDescent="0.25">
      <c r="B9" t="s">
        <v>218</v>
      </c>
      <c r="D9" s="48">
        <v>22000</v>
      </c>
      <c r="E9" s="48">
        <v>22001</v>
      </c>
      <c r="F9" s="48">
        <v>22002</v>
      </c>
      <c r="G9" s="48">
        <v>22003</v>
      </c>
      <c r="H9" s="48">
        <v>22004</v>
      </c>
      <c r="I9" s="48">
        <v>22005</v>
      </c>
      <c r="J9" s="48">
        <v>22006</v>
      </c>
      <c r="K9" s="48">
        <v>22007</v>
      </c>
      <c r="L9" s="48">
        <v>22008</v>
      </c>
      <c r="M9" s="48">
        <v>22009</v>
      </c>
      <c r="N9" s="48">
        <v>22010</v>
      </c>
      <c r="O9" s="48">
        <v>22011</v>
      </c>
      <c r="P9" s="48">
        <v>22012</v>
      </c>
      <c r="Q9" s="48">
        <v>22013</v>
      </c>
      <c r="R9" s="48">
        <v>22014</v>
      </c>
      <c r="S9" s="48">
        <v>22015</v>
      </c>
      <c r="T9" s="48">
        <v>22016</v>
      </c>
      <c r="U9" s="48">
        <v>22017</v>
      </c>
      <c r="V9" s="48">
        <v>22018</v>
      </c>
      <c r="W9" s="48">
        <v>22019</v>
      </c>
      <c r="X9" s="48">
        <v>22020</v>
      </c>
      <c r="Y9" s="48">
        <v>22021</v>
      </c>
      <c r="Z9" s="48">
        <v>22022</v>
      </c>
      <c r="AA9" s="48">
        <v>22023</v>
      </c>
      <c r="AB9" s="48">
        <v>22024</v>
      </c>
      <c r="AC9" s="48">
        <v>22025</v>
      </c>
      <c r="AD9" s="48">
        <v>22026</v>
      </c>
      <c r="AE9" s="48">
        <v>22027</v>
      </c>
      <c r="AF9" s="48">
        <v>22028</v>
      </c>
      <c r="AG9" s="48">
        <v>22029</v>
      </c>
      <c r="AH9" s="48">
        <v>22030</v>
      </c>
      <c r="AI9" s="48">
        <v>22031</v>
      </c>
      <c r="AJ9" s="48">
        <v>22032</v>
      </c>
      <c r="AK9" s="48">
        <v>22033</v>
      </c>
      <c r="AL9" s="48">
        <v>22034</v>
      </c>
      <c r="AM9" s="48">
        <v>22035</v>
      </c>
      <c r="AN9" s="48">
        <v>22036</v>
      </c>
      <c r="AO9" s="48">
        <v>22037</v>
      </c>
      <c r="AP9" s="48">
        <v>22038</v>
      </c>
      <c r="AQ9" s="48">
        <v>22039</v>
      </c>
      <c r="AR9" s="48">
        <v>22040</v>
      </c>
      <c r="AS9" s="48">
        <v>22041</v>
      </c>
      <c r="AT9" s="48">
        <v>22042</v>
      </c>
      <c r="AU9" s="48">
        <v>22043</v>
      </c>
      <c r="AV9" s="48">
        <v>22044</v>
      </c>
      <c r="AW9" s="48">
        <v>22045</v>
      </c>
      <c r="AX9" s="48">
        <v>22046</v>
      </c>
      <c r="AY9" s="48">
        <v>22047</v>
      </c>
      <c r="AZ9" s="48">
        <v>22048</v>
      </c>
      <c r="BA9" s="48">
        <v>22049</v>
      </c>
      <c r="BB9" s="48">
        <v>22050</v>
      </c>
      <c r="BC9" s="48">
        <v>22051</v>
      </c>
      <c r="BD9" s="48">
        <v>22052</v>
      </c>
      <c r="BE9" s="48">
        <v>22053</v>
      </c>
      <c r="BF9" s="48">
        <v>22054</v>
      </c>
      <c r="BG9" s="48">
        <v>22055</v>
      </c>
      <c r="BH9" s="48">
        <v>22056</v>
      </c>
      <c r="BI9" s="48">
        <v>22057</v>
      </c>
      <c r="BJ9" s="48">
        <v>22058</v>
      </c>
      <c r="BK9" s="48">
        <v>22059</v>
      </c>
    </row>
    <row r="10" spans="2:63" x14ac:dyDescent="0.25">
      <c r="B10" t="s">
        <v>219</v>
      </c>
      <c r="D10" s="48">
        <v>22500</v>
      </c>
      <c r="E10" s="48">
        <v>22501</v>
      </c>
      <c r="F10" s="48">
        <v>22502</v>
      </c>
      <c r="G10" s="48">
        <v>22503</v>
      </c>
      <c r="H10" s="48">
        <v>22504</v>
      </c>
      <c r="I10" s="48">
        <v>22505</v>
      </c>
      <c r="J10" s="48">
        <v>22506</v>
      </c>
      <c r="K10" s="48">
        <v>22507</v>
      </c>
      <c r="L10" s="48">
        <v>22508</v>
      </c>
      <c r="M10" s="48">
        <v>22509</v>
      </c>
      <c r="N10" s="48">
        <v>22510</v>
      </c>
      <c r="O10" s="48">
        <v>22511</v>
      </c>
      <c r="P10" s="48">
        <v>22512</v>
      </c>
      <c r="Q10" s="48">
        <v>22513</v>
      </c>
      <c r="R10" s="48">
        <v>22514</v>
      </c>
      <c r="S10" s="48">
        <v>22515</v>
      </c>
      <c r="T10" s="48">
        <v>22516</v>
      </c>
      <c r="U10" s="48">
        <v>22517</v>
      </c>
      <c r="V10" s="48">
        <v>22518</v>
      </c>
      <c r="W10" s="48">
        <v>22519</v>
      </c>
      <c r="X10" s="48">
        <v>22520</v>
      </c>
      <c r="Y10" s="48">
        <v>22521</v>
      </c>
      <c r="Z10" s="48">
        <v>22522</v>
      </c>
      <c r="AA10" s="48">
        <v>22523</v>
      </c>
      <c r="AB10" s="48">
        <v>22524</v>
      </c>
      <c r="AC10" s="48">
        <v>22525</v>
      </c>
      <c r="AD10" s="48">
        <v>22526</v>
      </c>
      <c r="AE10" s="48">
        <v>22527</v>
      </c>
      <c r="AF10" s="48">
        <v>22528</v>
      </c>
      <c r="AG10" s="48">
        <v>22529</v>
      </c>
      <c r="AH10" s="48">
        <v>22530</v>
      </c>
      <c r="AI10" s="48">
        <v>22531</v>
      </c>
      <c r="AJ10" s="48">
        <v>22532</v>
      </c>
      <c r="AK10" s="48">
        <v>22533</v>
      </c>
      <c r="AL10" s="48">
        <v>22534</v>
      </c>
      <c r="AM10" s="48">
        <v>22535</v>
      </c>
      <c r="AN10" s="48">
        <v>22536</v>
      </c>
      <c r="AO10" s="48">
        <v>22537</v>
      </c>
      <c r="AP10" s="48">
        <v>22538</v>
      </c>
      <c r="AQ10" s="48">
        <v>22539</v>
      </c>
      <c r="AR10" s="48">
        <v>22540</v>
      </c>
      <c r="AS10" s="48">
        <v>22541</v>
      </c>
      <c r="AT10" s="48">
        <v>22542</v>
      </c>
      <c r="AU10" s="48">
        <v>22543</v>
      </c>
      <c r="AV10" s="48">
        <v>22544</v>
      </c>
      <c r="AW10" s="48">
        <v>22545</v>
      </c>
      <c r="AX10" s="48">
        <v>22546</v>
      </c>
      <c r="AY10" s="48">
        <v>22547</v>
      </c>
      <c r="AZ10" s="48">
        <v>22548</v>
      </c>
      <c r="BA10" s="48">
        <v>22549</v>
      </c>
      <c r="BB10" s="48">
        <v>22550</v>
      </c>
      <c r="BC10" s="48">
        <v>22551</v>
      </c>
      <c r="BD10" s="48">
        <v>22552</v>
      </c>
      <c r="BE10" s="48">
        <v>22553</v>
      </c>
      <c r="BF10" s="48">
        <v>22554</v>
      </c>
      <c r="BG10" s="48">
        <v>22555</v>
      </c>
      <c r="BH10" s="48">
        <v>22556</v>
      </c>
      <c r="BI10" s="48">
        <v>22557</v>
      </c>
      <c r="BJ10" s="48">
        <v>22558</v>
      </c>
      <c r="BK10" s="48">
        <v>22559</v>
      </c>
    </row>
    <row r="11" spans="2:63" x14ac:dyDescent="0.25">
      <c r="B11" t="s">
        <v>220</v>
      </c>
      <c r="D11" s="48">
        <v>23000</v>
      </c>
      <c r="E11" s="48">
        <v>23001</v>
      </c>
      <c r="F11" s="48">
        <v>23002</v>
      </c>
      <c r="G11" s="48">
        <v>23003</v>
      </c>
      <c r="H11" s="48">
        <v>23004</v>
      </c>
      <c r="I11" s="48">
        <v>23005</v>
      </c>
      <c r="J11" s="48">
        <v>23006</v>
      </c>
      <c r="K11" s="48">
        <v>23007</v>
      </c>
      <c r="L11" s="48">
        <v>23008</v>
      </c>
      <c r="M11" s="48">
        <v>23009</v>
      </c>
      <c r="N11" s="48">
        <v>23010</v>
      </c>
      <c r="O11" s="48">
        <v>23011</v>
      </c>
      <c r="P11" s="48">
        <v>23012</v>
      </c>
      <c r="Q11" s="48">
        <v>23013</v>
      </c>
      <c r="R11" s="48">
        <v>23014</v>
      </c>
      <c r="S11" s="48">
        <v>23015</v>
      </c>
      <c r="T11" s="48">
        <v>23016</v>
      </c>
      <c r="U11" s="48">
        <v>23017</v>
      </c>
      <c r="V11" s="48">
        <v>23018</v>
      </c>
      <c r="W11" s="48">
        <v>23019</v>
      </c>
      <c r="X11" s="48">
        <v>23020</v>
      </c>
      <c r="Y11" s="48">
        <v>23021</v>
      </c>
      <c r="Z11" s="48">
        <v>23022</v>
      </c>
      <c r="AA11" s="48">
        <v>23023</v>
      </c>
      <c r="AB11" s="48">
        <v>23024</v>
      </c>
      <c r="AC11" s="48">
        <v>23025</v>
      </c>
      <c r="AD11" s="48">
        <v>23026</v>
      </c>
      <c r="AE11" s="48">
        <v>23027</v>
      </c>
      <c r="AF11" s="48">
        <v>23028</v>
      </c>
      <c r="AG11" s="48">
        <v>23029</v>
      </c>
      <c r="AH11" s="48">
        <v>23030</v>
      </c>
      <c r="AI11" s="48">
        <v>23031</v>
      </c>
      <c r="AJ11" s="48">
        <v>23032</v>
      </c>
      <c r="AK11" s="48">
        <v>23033</v>
      </c>
      <c r="AL11" s="48">
        <v>23034</v>
      </c>
      <c r="AM11" s="48">
        <v>23035</v>
      </c>
      <c r="AN11" s="48">
        <v>23036</v>
      </c>
      <c r="AO11" s="48">
        <v>23037</v>
      </c>
      <c r="AP11" s="48">
        <v>23038</v>
      </c>
      <c r="AQ11" s="48">
        <v>23039</v>
      </c>
      <c r="AR11" s="48">
        <v>23040</v>
      </c>
      <c r="AS11" s="48">
        <v>23041</v>
      </c>
      <c r="AT11" s="48">
        <v>23042</v>
      </c>
      <c r="AU11" s="48">
        <v>23043</v>
      </c>
      <c r="AV11" s="48">
        <v>23044</v>
      </c>
      <c r="AW11" s="48">
        <v>23045</v>
      </c>
      <c r="AX11" s="48">
        <v>23046</v>
      </c>
      <c r="AY11" s="48">
        <v>23047</v>
      </c>
      <c r="AZ11" s="48">
        <v>23048</v>
      </c>
      <c r="BA11" s="48">
        <v>23049</v>
      </c>
      <c r="BB11" s="48">
        <v>23050</v>
      </c>
      <c r="BC11" s="48">
        <v>23051</v>
      </c>
      <c r="BD11" s="48">
        <v>23052</v>
      </c>
      <c r="BE11" s="48">
        <v>23053</v>
      </c>
      <c r="BF11" s="48">
        <v>23054</v>
      </c>
      <c r="BG11" s="48">
        <v>23055</v>
      </c>
      <c r="BH11" s="48">
        <v>23056</v>
      </c>
      <c r="BI11" s="48">
        <v>23057</v>
      </c>
      <c r="BJ11" s="48">
        <v>23058</v>
      </c>
      <c r="BK11" s="48">
        <v>23059</v>
      </c>
    </row>
    <row r="12" spans="2:63" x14ac:dyDescent="0.25">
      <c r="B12" t="s">
        <v>221</v>
      </c>
      <c r="D12" s="48">
        <v>23500</v>
      </c>
      <c r="E12" s="48">
        <v>23501</v>
      </c>
      <c r="F12" s="48">
        <v>23502</v>
      </c>
      <c r="G12" s="48">
        <v>23503</v>
      </c>
      <c r="H12" s="48">
        <v>23504</v>
      </c>
      <c r="I12" s="48">
        <v>23505</v>
      </c>
      <c r="J12" s="48">
        <v>23506</v>
      </c>
      <c r="K12" s="48">
        <v>23507</v>
      </c>
      <c r="L12" s="48">
        <v>23508</v>
      </c>
      <c r="M12" s="48">
        <v>23509</v>
      </c>
      <c r="N12" s="48">
        <v>23510</v>
      </c>
      <c r="O12" s="48">
        <v>23511</v>
      </c>
      <c r="P12" s="48">
        <v>23512</v>
      </c>
      <c r="Q12" s="48">
        <v>23513</v>
      </c>
      <c r="R12" s="48">
        <v>23514</v>
      </c>
      <c r="S12" s="48">
        <v>23515</v>
      </c>
      <c r="T12" s="48">
        <v>23516</v>
      </c>
      <c r="U12" s="48">
        <v>23517</v>
      </c>
      <c r="V12" s="48">
        <v>23518</v>
      </c>
      <c r="W12" s="48">
        <v>23519</v>
      </c>
      <c r="X12" s="48">
        <v>23520</v>
      </c>
      <c r="Y12" s="48">
        <v>23521</v>
      </c>
      <c r="Z12" s="48">
        <v>23522</v>
      </c>
      <c r="AA12" s="48">
        <v>23523</v>
      </c>
      <c r="AB12" s="48">
        <v>23524</v>
      </c>
      <c r="AC12" s="48">
        <v>23525</v>
      </c>
      <c r="AD12" s="48">
        <v>23526</v>
      </c>
      <c r="AE12" s="48">
        <v>23527</v>
      </c>
      <c r="AF12" s="48">
        <v>23528</v>
      </c>
      <c r="AG12" s="48">
        <v>23529</v>
      </c>
      <c r="AH12" s="48">
        <v>23530</v>
      </c>
      <c r="AI12" s="48">
        <v>23531</v>
      </c>
      <c r="AJ12" s="48">
        <v>23532</v>
      </c>
      <c r="AK12" s="48">
        <v>23533</v>
      </c>
      <c r="AL12" s="48">
        <v>23534</v>
      </c>
      <c r="AM12" s="48">
        <v>23535</v>
      </c>
      <c r="AN12" s="48">
        <v>23536</v>
      </c>
      <c r="AO12" s="48">
        <v>23537</v>
      </c>
      <c r="AP12" s="48">
        <v>23538</v>
      </c>
      <c r="AQ12" s="48">
        <v>23539</v>
      </c>
      <c r="AR12" s="48">
        <v>23540</v>
      </c>
      <c r="AS12" s="48">
        <v>23541</v>
      </c>
      <c r="AT12" s="48">
        <v>23542</v>
      </c>
      <c r="AU12" s="48">
        <v>23543</v>
      </c>
      <c r="AV12" s="48">
        <v>23544</v>
      </c>
      <c r="AW12" s="48">
        <v>23545</v>
      </c>
      <c r="AX12" s="48">
        <v>23546</v>
      </c>
      <c r="AY12" s="48">
        <v>23547</v>
      </c>
      <c r="AZ12" s="48">
        <v>23548</v>
      </c>
      <c r="BA12" s="48">
        <v>23549</v>
      </c>
      <c r="BB12" s="48">
        <v>23550</v>
      </c>
      <c r="BC12" s="48">
        <v>23551</v>
      </c>
      <c r="BD12" s="48">
        <v>23552</v>
      </c>
      <c r="BE12" s="48">
        <v>23553</v>
      </c>
      <c r="BF12" s="48">
        <v>23554</v>
      </c>
      <c r="BG12" s="48">
        <v>23555</v>
      </c>
      <c r="BH12" s="48">
        <v>23556</v>
      </c>
      <c r="BI12" s="48">
        <v>23557</v>
      </c>
      <c r="BJ12" s="48">
        <v>23558</v>
      </c>
      <c r="BK12" s="48">
        <v>23559</v>
      </c>
    </row>
    <row r="13" spans="2:63" x14ac:dyDescent="0.25">
      <c r="B13" t="s">
        <v>222</v>
      </c>
      <c r="D13" s="48">
        <v>24000</v>
      </c>
      <c r="E13" s="48">
        <v>24001</v>
      </c>
      <c r="F13" s="48">
        <v>24002</v>
      </c>
      <c r="G13" s="48">
        <v>24003</v>
      </c>
      <c r="H13" s="48">
        <v>24004</v>
      </c>
      <c r="I13" s="48">
        <v>24005</v>
      </c>
      <c r="J13" s="48">
        <v>24006</v>
      </c>
      <c r="K13" s="48">
        <v>24007</v>
      </c>
      <c r="L13" s="48">
        <v>24008</v>
      </c>
      <c r="M13" s="48">
        <v>24009</v>
      </c>
      <c r="N13" s="48">
        <v>24010</v>
      </c>
      <c r="O13" s="48">
        <v>24011</v>
      </c>
      <c r="P13" s="48">
        <v>24012</v>
      </c>
      <c r="Q13" s="48">
        <v>24013</v>
      </c>
      <c r="R13" s="48">
        <v>24014</v>
      </c>
      <c r="S13" s="48">
        <v>24015</v>
      </c>
      <c r="T13" s="48">
        <v>24016</v>
      </c>
      <c r="U13" s="48">
        <v>24017</v>
      </c>
      <c r="V13" s="48">
        <v>24018</v>
      </c>
      <c r="W13" s="48">
        <v>24019</v>
      </c>
      <c r="X13" s="48">
        <v>24020</v>
      </c>
      <c r="Y13" s="48">
        <v>24021</v>
      </c>
      <c r="Z13" s="48">
        <v>24022</v>
      </c>
      <c r="AA13" s="48">
        <v>24023</v>
      </c>
      <c r="AB13" s="48">
        <v>24024</v>
      </c>
      <c r="AC13" s="48">
        <v>24025</v>
      </c>
      <c r="AD13" s="48">
        <v>24026</v>
      </c>
      <c r="AE13" s="48">
        <v>24027</v>
      </c>
      <c r="AF13" s="48">
        <v>24028</v>
      </c>
      <c r="AG13" s="48">
        <v>24029</v>
      </c>
      <c r="AH13" s="48">
        <v>24030</v>
      </c>
      <c r="AI13" s="48">
        <v>24031</v>
      </c>
      <c r="AJ13" s="48">
        <v>24032</v>
      </c>
      <c r="AK13" s="48">
        <v>24033</v>
      </c>
      <c r="AL13" s="48">
        <v>24034</v>
      </c>
      <c r="AM13" s="48">
        <v>24035</v>
      </c>
      <c r="AN13" s="48">
        <v>24036</v>
      </c>
      <c r="AO13" s="48">
        <v>24037</v>
      </c>
      <c r="AP13" s="48">
        <v>24038</v>
      </c>
      <c r="AQ13" s="48">
        <v>24039</v>
      </c>
      <c r="AR13" s="48">
        <v>24040</v>
      </c>
      <c r="AS13" s="48">
        <v>24041</v>
      </c>
      <c r="AT13" s="48">
        <v>24042</v>
      </c>
      <c r="AU13" s="48">
        <v>24043</v>
      </c>
      <c r="AV13" s="48">
        <v>24044</v>
      </c>
      <c r="AW13" s="48">
        <v>24045</v>
      </c>
      <c r="AX13" s="48">
        <v>24046</v>
      </c>
      <c r="AY13" s="48">
        <v>24047</v>
      </c>
      <c r="AZ13" s="48">
        <v>24048</v>
      </c>
      <c r="BA13" s="48">
        <v>24049</v>
      </c>
      <c r="BB13" s="48">
        <v>24050</v>
      </c>
      <c r="BC13" s="48">
        <v>24051</v>
      </c>
      <c r="BD13" s="48">
        <v>24052</v>
      </c>
      <c r="BE13" s="48">
        <v>24053</v>
      </c>
      <c r="BF13" s="48">
        <v>24054</v>
      </c>
      <c r="BG13" s="48">
        <v>24055</v>
      </c>
      <c r="BH13" s="48">
        <v>24056</v>
      </c>
      <c r="BI13" s="48">
        <v>24057</v>
      </c>
      <c r="BJ13" s="48">
        <v>24058</v>
      </c>
      <c r="BK13" s="48">
        <v>24059</v>
      </c>
    </row>
    <row r="14" spans="2:63" x14ac:dyDescent="0.25">
      <c r="B14" t="s">
        <v>223</v>
      </c>
      <c r="D14" s="48">
        <v>24500</v>
      </c>
      <c r="E14" s="48">
        <v>24501</v>
      </c>
      <c r="F14" s="48">
        <v>24502</v>
      </c>
      <c r="G14" s="48">
        <v>24503</v>
      </c>
      <c r="H14" s="48">
        <v>24504</v>
      </c>
      <c r="I14" s="48">
        <v>24505</v>
      </c>
      <c r="J14" s="48">
        <v>24506</v>
      </c>
      <c r="K14" s="48">
        <v>24507</v>
      </c>
      <c r="L14" s="48">
        <v>24508</v>
      </c>
      <c r="M14" s="48">
        <v>24509</v>
      </c>
      <c r="N14" s="48">
        <v>24510</v>
      </c>
      <c r="O14" s="48">
        <v>24511</v>
      </c>
      <c r="P14" s="48">
        <v>24512</v>
      </c>
      <c r="Q14" s="48">
        <v>24513</v>
      </c>
      <c r="R14" s="48">
        <v>24514</v>
      </c>
      <c r="S14" s="48">
        <v>24515</v>
      </c>
      <c r="T14" s="48">
        <v>24516</v>
      </c>
      <c r="U14" s="48">
        <v>24517</v>
      </c>
      <c r="V14" s="48">
        <v>24518</v>
      </c>
      <c r="W14" s="48">
        <v>24519</v>
      </c>
      <c r="X14" s="48">
        <v>24520</v>
      </c>
      <c r="Y14" s="48">
        <v>24521</v>
      </c>
      <c r="Z14" s="48">
        <v>24522</v>
      </c>
      <c r="AA14" s="48">
        <v>24523</v>
      </c>
      <c r="AB14" s="48">
        <v>24524</v>
      </c>
      <c r="AC14" s="48">
        <v>24525</v>
      </c>
      <c r="AD14" s="48">
        <v>24526</v>
      </c>
      <c r="AE14" s="48">
        <v>24527</v>
      </c>
      <c r="AF14" s="48">
        <v>24528</v>
      </c>
      <c r="AG14" s="48">
        <v>24529</v>
      </c>
      <c r="AH14" s="48">
        <v>24530</v>
      </c>
      <c r="AI14" s="48">
        <v>24531</v>
      </c>
      <c r="AJ14" s="48">
        <v>24532</v>
      </c>
      <c r="AK14" s="48">
        <v>24533</v>
      </c>
      <c r="AL14" s="48">
        <v>24534</v>
      </c>
      <c r="AM14" s="48">
        <v>24535</v>
      </c>
      <c r="AN14" s="48">
        <v>24536</v>
      </c>
      <c r="AO14" s="48">
        <v>24537</v>
      </c>
      <c r="AP14" s="48">
        <v>24538</v>
      </c>
      <c r="AQ14" s="48">
        <v>24539</v>
      </c>
      <c r="AR14" s="48">
        <v>24540</v>
      </c>
      <c r="AS14" s="48">
        <v>24541</v>
      </c>
      <c r="AT14" s="48">
        <v>24542</v>
      </c>
      <c r="AU14" s="48">
        <v>24543</v>
      </c>
      <c r="AV14" s="48">
        <v>24544</v>
      </c>
      <c r="AW14" s="48">
        <v>24545</v>
      </c>
      <c r="AX14" s="48">
        <v>24546</v>
      </c>
      <c r="AY14" s="48">
        <v>24547</v>
      </c>
      <c r="AZ14" s="48">
        <v>24548</v>
      </c>
      <c r="BA14" s="48">
        <v>24549</v>
      </c>
      <c r="BB14" s="48">
        <v>24550</v>
      </c>
      <c r="BC14" s="48">
        <v>24551</v>
      </c>
      <c r="BD14" s="48">
        <v>24552</v>
      </c>
      <c r="BE14" s="48">
        <v>24553</v>
      </c>
      <c r="BF14" s="48">
        <v>24554</v>
      </c>
      <c r="BG14" s="48">
        <v>24555</v>
      </c>
      <c r="BH14" s="48">
        <v>24556</v>
      </c>
      <c r="BI14" s="48">
        <v>24557</v>
      </c>
      <c r="BJ14" s="48">
        <v>24558</v>
      </c>
      <c r="BK14" s="48">
        <v>24559</v>
      </c>
    </row>
    <row r="15" spans="2:63" x14ac:dyDescent="0.25">
      <c r="B15" t="s">
        <v>224</v>
      </c>
      <c r="D15" s="48">
        <v>25000</v>
      </c>
      <c r="E15" s="48">
        <v>25001</v>
      </c>
      <c r="F15" s="48">
        <v>25002</v>
      </c>
      <c r="G15" s="48">
        <v>25003</v>
      </c>
      <c r="H15" s="48">
        <v>25004</v>
      </c>
      <c r="I15" s="48">
        <v>25005</v>
      </c>
      <c r="J15" s="48">
        <v>25006</v>
      </c>
      <c r="K15" s="48">
        <v>25007</v>
      </c>
      <c r="L15" s="48">
        <v>25008</v>
      </c>
      <c r="M15" s="48">
        <v>25009</v>
      </c>
      <c r="N15" s="48">
        <v>25010</v>
      </c>
      <c r="O15" s="48">
        <v>25011</v>
      </c>
      <c r="P15" s="48">
        <v>25012</v>
      </c>
      <c r="Q15" s="48">
        <v>25013</v>
      </c>
      <c r="R15" s="48">
        <v>25014</v>
      </c>
      <c r="S15" s="48">
        <v>25015</v>
      </c>
      <c r="T15" s="48">
        <v>25016</v>
      </c>
      <c r="U15" s="48">
        <v>25017</v>
      </c>
      <c r="V15" s="48">
        <v>25018</v>
      </c>
      <c r="W15" s="48">
        <v>25019</v>
      </c>
      <c r="X15" s="48">
        <v>25020</v>
      </c>
      <c r="Y15" s="48">
        <v>25021</v>
      </c>
      <c r="Z15" s="48">
        <v>25022</v>
      </c>
      <c r="AA15" s="48">
        <v>25023</v>
      </c>
      <c r="AB15" s="48">
        <v>25024</v>
      </c>
      <c r="AC15" s="48">
        <v>25025</v>
      </c>
      <c r="AD15" s="48">
        <v>25026</v>
      </c>
      <c r="AE15" s="48">
        <v>25027</v>
      </c>
      <c r="AF15" s="48">
        <v>25028</v>
      </c>
      <c r="AG15" s="48">
        <v>25029</v>
      </c>
      <c r="AH15" s="48">
        <v>25030</v>
      </c>
      <c r="AI15" s="48">
        <v>25031</v>
      </c>
      <c r="AJ15" s="48">
        <v>25032</v>
      </c>
      <c r="AK15" s="48">
        <v>25033</v>
      </c>
      <c r="AL15" s="48">
        <v>25034</v>
      </c>
      <c r="AM15" s="48">
        <v>25035</v>
      </c>
      <c r="AN15" s="48">
        <v>25036</v>
      </c>
      <c r="AO15" s="48">
        <v>25037</v>
      </c>
      <c r="AP15" s="48">
        <v>25038</v>
      </c>
      <c r="AQ15" s="48">
        <v>25039</v>
      </c>
      <c r="AR15" s="48">
        <v>25040</v>
      </c>
      <c r="AS15" s="48">
        <v>25041</v>
      </c>
      <c r="AT15" s="48">
        <v>25042</v>
      </c>
      <c r="AU15" s="48">
        <v>25043</v>
      </c>
      <c r="AV15" s="48">
        <v>25044</v>
      </c>
      <c r="AW15" s="48">
        <v>25045</v>
      </c>
      <c r="AX15" s="48">
        <v>25046</v>
      </c>
      <c r="AY15" s="48">
        <v>25047</v>
      </c>
      <c r="AZ15" s="48">
        <v>25048</v>
      </c>
      <c r="BA15" s="48">
        <v>25049</v>
      </c>
      <c r="BB15" s="48">
        <v>25050</v>
      </c>
      <c r="BC15" s="48">
        <v>25051</v>
      </c>
      <c r="BD15" s="48">
        <v>25052</v>
      </c>
      <c r="BE15" s="48">
        <v>25053</v>
      </c>
      <c r="BF15" s="48">
        <v>25054</v>
      </c>
      <c r="BG15" s="48">
        <v>25055</v>
      </c>
      <c r="BH15" s="48">
        <v>25056</v>
      </c>
      <c r="BI15" s="48">
        <v>25057</v>
      </c>
      <c r="BJ15" s="48">
        <v>25058</v>
      </c>
      <c r="BK15" s="48">
        <v>25059</v>
      </c>
    </row>
    <row r="16" spans="2:63" x14ac:dyDescent="0.25">
      <c r="B16" t="s">
        <v>225</v>
      </c>
      <c r="D16" s="48">
        <v>25500</v>
      </c>
      <c r="E16" s="48">
        <v>25501</v>
      </c>
      <c r="F16" s="48">
        <v>25502</v>
      </c>
      <c r="G16" s="48">
        <v>25503</v>
      </c>
      <c r="H16" s="48">
        <v>25504</v>
      </c>
      <c r="I16" s="48">
        <v>25505</v>
      </c>
      <c r="J16" s="48">
        <v>25506</v>
      </c>
      <c r="K16" s="48">
        <v>25507</v>
      </c>
      <c r="L16" s="48">
        <v>25508</v>
      </c>
      <c r="M16" s="48">
        <v>25509</v>
      </c>
      <c r="N16" s="48">
        <v>25510</v>
      </c>
      <c r="O16" s="48">
        <v>25511</v>
      </c>
      <c r="P16" s="48">
        <v>25512</v>
      </c>
      <c r="Q16" s="48">
        <v>25513</v>
      </c>
      <c r="R16" s="48">
        <v>25514</v>
      </c>
      <c r="S16" s="48">
        <v>25515</v>
      </c>
      <c r="T16" s="48">
        <v>25516</v>
      </c>
      <c r="U16" s="48">
        <v>25517</v>
      </c>
      <c r="V16" s="48">
        <v>25518</v>
      </c>
      <c r="W16" s="48">
        <v>25519</v>
      </c>
      <c r="X16" s="48">
        <v>25520</v>
      </c>
      <c r="Y16" s="48">
        <v>25521</v>
      </c>
      <c r="Z16" s="48">
        <v>25522</v>
      </c>
      <c r="AA16" s="48">
        <v>25523</v>
      </c>
      <c r="AB16" s="48">
        <v>25524</v>
      </c>
      <c r="AC16" s="48">
        <v>25525</v>
      </c>
      <c r="AD16" s="48">
        <v>25526</v>
      </c>
      <c r="AE16" s="48">
        <v>25527</v>
      </c>
      <c r="AF16" s="48">
        <v>25528</v>
      </c>
      <c r="AG16" s="48">
        <v>25529</v>
      </c>
      <c r="AH16" s="48">
        <v>25530</v>
      </c>
      <c r="AI16" s="48">
        <v>25531</v>
      </c>
      <c r="AJ16" s="48">
        <v>25532</v>
      </c>
      <c r="AK16" s="48">
        <v>25533</v>
      </c>
      <c r="AL16" s="48">
        <v>25534</v>
      </c>
      <c r="AM16" s="48">
        <v>25535</v>
      </c>
      <c r="AN16" s="48">
        <v>25536</v>
      </c>
      <c r="AO16" s="48">
        <v>25537</v>
      </c>
      <c r="AP16" s="48">
        <v>25538</v>
      </c>
      <c r="AQ16" s="48">
        <v>25539</v>
      </c>
      <c r="AR16" s="48">
        <v>25540</v>
      </c>
      <c r="AS16" s="48">
        <v>25541</v>
      </c>
      <c r="AT16" s="48">
        <v>25542</v>
      </c>
      <c r="AU16" s="48">
        <v>25543</v>
      </c>
      <c r="AV16" s="48">
        <v>25544</v>
      </c>
      <c r="AW16" s="48">
        <v>25545</v>
      </c>
      <c r="AX16" s="48">
        <v>25546</v>
      </c>
      <c r="AY16" s="48">
        <v>25547</v>
      </c>
      <c r="AZ16" s="48">
        <v>25548</v>
      </c>
      <c r="BA16" s="48">
        <v>25549</v>
      </c>
      <c r="BB16" s="48">
        <v>25550</v>
      </c>
      <c r="BC16" s="48">
        <v>25551</v>
      </c>
      <c r="BD16" s="48">
        <v>25552</v>
      </c>
      <c r="BE16" s="48">
        <v>25553</v>
      </c>
      <c r="BF16" s="48">
        <v>25554</v>
      </c>
      <c r="BG16" s="48">
        <v>25555</v>
      </c>
      <c r="BH16" s="48">
        <v>25556</v>
      </c>
      <c r="BI16" s="48">
        <v>25557</v>
      </c>
      <c r="BJ16" s="48">
        <v>25558</v>
      </c>
      <c r="BK16" s="48">
        <v>25559</v>
      </c>
    </row>
    <row r="17" spans="2:63" x14ac:dyDescent="0.25">
      <c r="B17" t="s">
        <v>226</v>
      </c>
      <c r="D17" s="48">
        <v>26000</v>
      </c>
      <c r="E17" s="48">
        <v>26001</v>
      </c>
      <c r="F17" s="48">
        <v>26002</v>
      </c>
      <c r="G17" s="48">
        <v>26003</v>
      </c>
      <c r="H17" s="48">
        <v>26004</v>
      </c>
      <c r="I17" s="48">
        <v>26005</v>
      </c>
      <c r="J17" s="48">
        <v>26006</v>
      </c>
      <c r="K17" s="48">
        <v>26007</v>
      </c>
      <c r="L17" s="48">
        <v>26008</v>
      </c>
      <c r="M17" s="48">
        <v>26009</v>
      </c>
      <c r="N17" s="48">
        <v>26010</v>
      </c>
      <c r="O17" s="48">
        <v>26011</v>
      </c>
      <c r="P17" s="48">
        <v>26012</v>
      </c>
      <c r="Q17" s="48">
        <v>26013</v>
      </c>
      <c r="R17" s="48">
        <v>26014</v>
      </c>
      <c r="S17" s="48">
        <v>26015</v>
      </c>
      <c r="T17" s="48">
        <v>26016</v>
      </c>
      <c r="U17" s="48">
        <v>26017</v>
      </c>
      <c r="V17" s="48">
        <v>26018</v>
      </c>
      <c r="W17" s="48">
        <v>26019</v>
      </c>
      <c r="X17" s="48">
        <v>26020</v>
      </c>
      <c r="Y17" s="48">
        <v>26021</v>
      </c>
      <c r="Z17" s="48">
        <v>26022</v>
      </c>
      <c r="AA17" s="48">
        <v>26023</v>
      </c>
      <c r="AB17" s="48">
        <v>26024</v>
      </c>
      <c r="AC17" s="48">
        <v>26025</v>
      </c>
      <c r="AD17" s="48">
        <v>26026</v>
      </c>
      <c r="AE17" s="48">
        <v>26027</v>
      </c>
      <c r="AF17" s="48">
        <v>26028</v>
      </c>
      <c r="AG17" s="48">
        <v>26029</v>
      </c>
      <c r="AH17" s="48">
        <v>26030</v>
      </c>
      <c r="AI17" s="48">
        <v>26031</v>
      </c>
      <c r="AJ17" s="48">
        <v>26032</v>
      </c>
      <c r="AK17" s="48">
        <v>26033</v>
      </c>
      <c r="AL17" s="48">
        <v>26034</v>
      </c>
      <c r="AM17" s="48">
        <v>26035</v>
      </c>
      <c r="AN17" s="48">
        <v>26036</v>
      </c>
      <c r="AO17" s="48">
        <v>26037</v>
      </c>
      <c r="AP17" s="48">
        <v>26038</v>
      </c>
      <c r="AQ17" s="48">
        <v>26039</v>
      </c>
      <c r="AR17" s="48">
        <v>26040</v>
      </c>
      <c r="AS17" s="48">
        <v>26041</v>
      </c>
      <c r="AT17" s="48">
        <v>26042</v>
      </c>
      <c r="AU17" s="48">
        <v>26043</v>
      </c>
      <c r="AV17" s="48">
        <v>26044</v>
      </c>
      <c r="AW17" s="48">
        <v>26045</v>
      </c>
      <c r="AX17" s="48">
        <v>26046</v>
      </c>
      <c r="AY17" s="48">
        <v>26047</v>
      </c>
      <c r="AZ17" s="48">
        <v>26048</v>
      </c>
      <c r="BA17" s="48">
        <v>26049</v>
      </c>
      <c r="BB17" s="48">
        <v>26050</v>
      </c>
      <c r="BC17" s="48">
        <v>26051</v>
      </c>
      <c r="BD17" s="48">
        <v>26052</v>
      </c>
      <c r="BE17" s="48">
        <v>26053</v>
      </c>
      <c r="BF17" s="48">
        <v>26054</v>
      </c>
      <c r="BG17" s="48">
        <v>26055</v>
      </c>
      <c r="BH17" s="48">
        <v>26056</v>
      </c>
      <c r="BI17" s="48">
        <v>26057</v>
      </c>
      <c r="BJ17" s="48">
        <v>26058</v>
      </c>
      <c r="BK17" s="48">
        <v>26059</v>
      </c>
    </row>
    <row r="18" spans="2:63" x14ac:dyDescent="0.25">
      <c r="B18" t="s">
        <v>227</v>
      </c>
      <c r="D18" s="48">
        <v>26500</v>
      </c>
      <c r="E18" s="48">
        <v>26501</v>
      </c>
      <c r="F18" s="48">
        <v>26502</v>
      </c>
      <c r="G18" s="48">
        <v>26503</v>
      </c>
      <c r="H18" s="48">
        <v>26504</v>
      </c>
      <c r="I18" s="48">
        <v>26505</v>
      </c>
      <c r="J18" s="48">
        <v>26506</v>
      </c>
      <c r="K18" s="48">
        <v>26507</v>
      </c>
      <c r="L18" s="48">
        <v>26508</v>
      </c>
      <c r="M18" s="48">
        <v>26509</v>
      </c>
      <c r="N18" s="48">
        <v>26510</v>
      </c>
      <c r="O18" s="48">
        <v>26511</v>
      </c>
      <c r="P18" s="48">
        <v>26512</v>
      </c>
      <c r="Q18" s="48">
        <v>26513</v>
      </c>
      <c r="R18" s="48">
        <v>26514</v>
      </c>
      <c r="S18" s="48">
        <v>26515</v>
      </c>
      <c r="T18" s="48">
        <v>26516</v>
      </c>
      <c r="U18" s="48">
        <v>26517</v>
      </c>
      <c r="V18" s="48">
        <v>26518</v>
      </c>
      <c r="W18" s="48">
        <v>26519</v>
      </c>
      <c r="X18" s="48">
        <v>26520</v>
      </c>
      <c r="Y18" s="48">
        <v>26521</v>
      </c>
      <c r="Z18" s="48">
        <v>26522</v>
      </c>
      <c r="AA18" s="48">
        <v>26523</v>
      </c>
      <c r="AB18" s="48">
        <v>26524</v>
      </c>
      <c r="AC18" s="48">
        <v>26525</v>
      </c>
      <c r="AD18" s="48">
        <v>26526</v>
      </c>
      <c r="AE18" s="48">
        <v>26527</v>
      </c>
      <c r="AF18" s="48">
        <v>26528</v>
      </c>
      <c r="AG18" s="48">
        <v>26529</v>
      </c>
      <c r="AH18" s="48">
        <v>26530</v>
      </c>
      <c r="AI18" s="48">
        <v>26531</v>
      </c>
      <c r="AJ18" s="48">
        <v>26532</v>
      </c>
      <c r="AK18" s="48">
        <v>26533</v>
      </c>
      <c r="AL18" s="48">
        <v>26534</v>
      </c>
      <c r="AM18" s="48">
        <v>26535</v>
      </c>
      <c r="AN18" s="48">
        <v>26536</v>
      </c>
      <c r="AO18" s="48">
        <v>26537</v>
      </c>
      <c r="AP18" s="48">
        <v>26538</v>
      </c>
      <c r="AQ18" s="48">
        <v>26539</v>
      </c>
      <c r="AR18" s="48">
        <v>26540</v>
      </c>
      <c r="AS18" s="48">
        <v>26541</v>
      </c>
      <c r="AT18" s="48">
        <v>26542</v>
      </c>
      <c r="AU18" s="48">
        <v>26543</v>
      </c>
      <c r="AV18" s="48">
        <v>26544</v>
      </c>
      <c r="AW18" s="48">
        <v>26545</v>
      </c>
      <c r="AX18" s="48">
        <v>26546</v>
      </c>
      <c r="AY18" s="48">
        <v>26547</v>
      </c>
      <c r="AZ18" s="48">
        <v>26548</v>
      </c>
      <c r="BA18" s="48">
        <v>26549</v>
      </c>
      <c r="BB18" s="48">
        <v>26550</v>
      </c>
      <c r="BC18" s="48">
        <v>26551</v>
      </c>
      <c r="BD18" s="48">
        <v>26552</v>
      </c>
      <c r="BE18" s="48">
        <v>26553</v>
      </c>
      <c r="BF18" s="48">
        <v>26554</v>
      </c>
      <c r="BG18" s="48">
        <v>26555</v>
      </c>
      <c r="BH18" s="48">
        <v>26556</v>
      </c>
      <c r="BI18" s="48">
        <v>26557</v>
      </c>
      <c r="BJ18" s="48">
        <v>26558</v>
      </c>
      <c r="BK18" s="48">
        <v>26559</v>
      </c>
    </row>
    <row r="19" spans="2:63" x14ac:dyDescent="0.25">
      <c r="B19" t="s">
        <v>228</v>
      </c>
      <c r="D19" s="48">
        <v>27000</v>
      </c>
      <c r="E19" s="48">
        <v>27001</v>
      </c>
      <c r="F19" s="48">
        <v>27002</v>
      </c>
      <c r="G19" s="48">
        <v>27003</v>
      </c>
      <c r="H19" s="48">
        <v>27004</v>
      </c>
      <c r="I19" s="48">
        <v>27005</v>
      </c>
      <c r="J19" s="48">
        <v>27006</v>
      </c>
      <c r="K19" s="48">
        <v>27007</v>
      </c>
      <c r="L19" s="48">
        <v>27008</v>
      </c>
      <c r="M19" s="48">
        <v>27009</v>
      </c>
      <c r="N19" s="48">
        <v>27010</v>
      </c>
      <c r="O19" s="48">
        <v>27011</v>
      </c>
      <c r="P19" s="48">
        <v>27012</v>
      </c>
      <c r="Q19" s="48">
        <v>27013</v>
      </c>
      <c r="R19" s="48">
        <v>27014</v>
      </c>
      <c r="S19" s="48">
        <v>27015</v>
      </c>
      <c r="T19" s="48">
        <v>27016</v>
      </c>
      <c r="U19" s="48">
        <v>27017</v>
      </c>
      <c r="V19" s="48">
        <v>27018</v>
      </c>
      <c r="W19" s="48">
        <v>27019</v>
      </c>
      <c r="X19" s="48">
        <v>27020</v>
      </c>
      <c r="Y19" s="48">
        <v>27021</v>
      </c>
      <c r="Z19" s="48">
        <v>27022</v>
      </c>
      <c r="AA19" s="48">
        <v>27023</v>
      </c>
      <c r="AB19" s="48">
        <v>27024</v>
      </c>
      <c r="AC19" s="48">
        <v>27025</v>
      </c>
      <c r="AD19" s="48">
        <v>27026</v>
      </c>
      <c r="AE19" s="48">
        <v>27027</v>
      </c>
      <c r="AF19" s="48">
        <v>27028</v>
      </c>
      <c r="AG19" s="48">
        <v>27029</v>
      </c>
      <c r="AH19" s="48">
        <v>27030</v>
      </c>
      <c r="AI19" s="48">
        <v>27031</v>
      </c>
      <c r="AJ19" s="48">
        <v>27032</v>
      </c>
      <c r="AK19" s="48">
        <v>27033</v>
      </c>
      <c r="AL19" s="48">
        <v>27034</v>
      </c>
      <c r="AM19" s="48">
        <v>27035</v>
      </c>
      <c r="AN19" s="48">
        <v>27036</v>
      </c>
      <c r="AO19" s="48">
        <v>27037</v>
      </c>
      <c r="AP19" s="48">
        <v>27038</v>
      </c>
      <c r="AQ19" s="48">
        <v>27039</v>
      </c>
      <c r="AR19" s="48">
        <v>27040</v>
      </c>
      <c r="AS19" s="48">
        <v>27041</v>
      </c>
      <c r="AT19" s="48">
        <v>27042</v>
      </c>
      <c r="AU19" s="48">
        <v>27043</v>
      </c>
      <c r="AV19" s="48">
        <v>27044</v>
      </c>
      <c r="AW19" s="48">
        <v>27045</v>
      </c>
      <c r="AX19" s="48">
        <v>27046</v>
      </c>
      <c r="AY19" s="48">
        <v>27047</v>
      </c>
      <c r="AZ19" s="48">
        <v>27048</v>
      </c>
      <c r="BA19" s="48">
        <v>27049</v>
      </c>
      <c r="BB19" s="48">
        <v>27050</v>
      </c>
      <c r="BC19" s="48">
        <v>27051</v>
      </c>
      <c r="BD19" s="48">
        <v>27052</v>
      </c>
      <c r="BE19" s="48">
        <v>27053</v>
      </c>
      <c r="BF19" s="48">
        <v>27054</v>
      </c>
      <c r="BG19" s="48">
        <v>27055</v>
      </c>
      <c r="BH19" s="48">
        <v>27056</v>
      </c>
      <c r="BI19" s="48">
        <v>27057</v>
      </c>
      <c r="BJ19" s="48">
        <v>27058</v>
      </c>
      <c r="BK19" s="48">
        <v>27059</v>
      </c>
    </row>
    <row r="20" spans="2:63" x14ac:dyDescent="0.25">
      <c r="B20" t="s">
        <v>229</v>
      </c>
      <c r="D20" s="48">
        <v>27500</v>
      </c>
      <c r="E20" s="48">
        <v>27501</v>
      </c>
      <c r="F20" s="48">
        <v>27502</v>
      </c>
      <c r="G20" s="48">
        <v>27503</v>
      </c>
      <c r="H20" s="48">
        <v>27504</v>
      </c>
      <c r="I20" s="48">
        <v>27505</v>
      </c>
      <c r="J20" s="48">
        <v>27506</v>
      </c>
      <c r="K20" s="48">
        <v>27507</v>
      </c>
      <c r="L20" s="48">
        <v>27508</v>
      </c>
      <c r="M20" s="48">
        <v>27509</v>
      </c>
      <c r="N20" s="48">
        <v>27510</v>
      </c>
      <c r="O20" s="48">
        <v>27511</v>
      </c>
      <c r="P20" s="48">
        <v>27512</v>
      </c>
      <c r="Q20" s="48">
        <v>27513</v>
      </c>
      <c r="R20" s="48">
        <v>27514</v>
      </c>
      <c r="S20" s="48">
        <v>27515</v>
      </c>
      <c r="T20" s="48">
        <v>27516</v>
      </c>
      <c r="U20" s="48">
        <v>27517</v>
      </c>
      <c r="V20" s="48">
        <v>27518</v>
      </c>
      <c r="W20" s="48">
        <v>27519</v>
      </c>
      <c r="X20" s="48">
        <v>27520</v>
      </c>
      <c r="Y20" s="48">
        <v>27521</v>
      </c>
      <c r="Z20" s="48">
        <v>27522</v>
      </c>
      <c r="AA20" s="48">
        <v>27523</v>
      </c>
      <c r="AB20" s="48">
        <v>27524</v>
      </c>
      <c r="AC20" s="48">
        <v>27525</v>
      </c>
      <c r="AD20" s="48">
        <v>27526</v>
      </c>
      <c r="AE20" s="48">
        <v>27527</v>
      </c>
      <c r="AF20" s="48">
        <v>27528</v>
      </c>
      <c r="AG20" s="48">
        <v>27529</v>
      </c>
      <c r="AH20" s="48">
        <v>27530</v>
      </c>
      <c r="AI20" s="48">
        <v>27531</v>
      </c>
      <c r="AJ20" s="48">
        <v>27532</v>
      </c>
      <c r="AK20" s="48">
        <v>27533</v>
      </c>
      <c r="AL20" s="48">
        <v>27534</v>
      </c>
      <c r="AM20" s="48">
        <v>27535</v>
      </c>
      <c r="AN20" s="48">
        <v>27536</v>
      </c>
      <c r="AO20" s="48">
        <v>27537</v>
      </c>
      <c r="AP20" s="48">
        <v>27538</v>
      </c>
      <c r="AQ20" s="48">
        <v>27539</v>
      </c>
      <c r="AR20" s="48">
        <v>27540</v>
      </c>
      <c r="AS20" s="48">
        <v>27541</v>
      </c>
      <c r="AT20" s="48">
        <v>27542</v>
      </c>
      <c r="AU20" s="48">
        <v>27543</v>
      </c>
      <c r="AV20" s="48">
        <v>27544</v>
      </c>
      <c r="AW20" s="48">
        <v>27545</v>
      </c>
      <c r="AX20" s="48">
        <v>27546</v>
      </c>
      <c r="AY20" s="48">
        <v>27547</v>
      </c>
      <c r="AZ20" s="48">
        <v>27548</v>
      </c>
      <c r="BA20" s="48">
        <v>27549</v>
      </c>
      <c r="BB20" s="48">
        <v>27550</v>
      </c>
      <c r="BC20" s="48">
        <v>27551</v>
      </c>
      <c r="BD20" s="48">
        <v>27552</v>
      </c>
      <c r="BE20" s="48">
        <v>27553</v>
      </c>
      <c r="BF20" s="48">
        <v>27554</v>
      </c>
      <c r="BG20" s="48">
        <v>27555</v>
      </c>
      <c r="BH20" s="48">
        <v>27556</v>
      </c>
      <c r="BI20" s="48">
        <v>27557</v>
      </c>
      <c r="BJ20" s="48">
        <v>27558</v>
      </c>
      <c r="BK20" s="48">
        <v>27559</v>
      </c>
    </row>
    <row r="21" spans="2:63" x14ac:dyDescent="0.25">
      <c r="B21" t="s">
        <v>230</v>
      </c>
      <c r="D21" s="48">
        <v>28000</v>
      </c>
      <c r="E21" s="48">
        <v>28001</v>
      </c>
      <c r="F21" s="48">
        <v>28002</v>
      </c>
      <c r="G21" s="48">
        <v>28003</v>
      </c>
      <c r="H21" s="48">
        <v>28004</v>
      </c>
      <c r="I21" s="48">
        <v>28005</v>
      </c>
      <c r="J21" s="48">
        <v>28006</v>
      </c>
      <c r="K21" s="48">
        <v>28007</v>
      </c>
      <c r="L21" s="48">
        <v>28008</v>
      </c>
      <c r="M21" s="48">
        <v>28009</v>
      </c>
      <c r="N21" s="48">
        <v>28010</v>
      </c>
      <c r="O21" s="48">
        <v>28011</v>
      </c>
      <c r="P21" s="48">
        <v>28012</v>
      </c>
      <c r="Q21" s="48">
        <v>28013</v>
      </c>
      <c r="R21" s="48">
        <v>28014</v>
      </c>
      <c r="S21" s="48">
        <v>28015</v>
      </c>
      <c r="T21" s="48">
        <v>28016</v>
      </c>
      <c r="U21" s="48">
        <v>28017</v>
      </c>
      <c r="V21" s="48">
        <v>28018</v>
      </c>
      <c r="W21" s="48">
        <v>28019</v>
      </c>
      <c r="X21" s="48">
        <v>28020</v>
      </c>
      <c r="Y21" s="48">
        <v>28021</v>
      </c>
      <c r="Z21" s="48">
        <v>28022</v>
      </c>
      <c r="AA21" s="48">
        <v>28023</v>
      </c>
      <c r="AB21" s="48">
        <v>28024</v>
      </c>
      <c r="AC21" s="48">
        <v>28025</v>
      </c>
      <c r="AD21" s="48">
        <v>28026</v>
      </c>
      <c r="AE21" s="48">
        <v>28027</v>
      </c>
      <c r="AF21" s="48">
        <v>28028</v>
      </c>
      <c r="AG21" s="48">
        <v>28029</v>
      </c>
      <c r="AH21" s="48">
        <v>28030</v>
      </c>
      <c r="AI21" s="48">
        <v>28031</v>
      </c>
      <c r="AJ21" s="48">
        <v>28032</v>
      </c>
      <c r="AK21" s="48">
        <v>28033</v>
      </c>
      <c r="AL21" s="48">
        <v>28034</v>
      </c>
      <c r="AM21" s="48">
        <v>28035</v>
      </c>
      <c r="AN21" s="48">
        <v>28036</v>
      </c>
      <c r="AO21" s="48">
        <v>28037</v>
      </c>
      <c r="AP21" s="48">
        <v>28038</v>
      </c>
      <c r="AQ21" s="48">
        <v>28039</v>
      </c>
      <c r="AR21" s="48">
        <v>28040</v>
      </c>
      <c r="AS21" s="48">
        <v>28041</v>
      </c>
      <c r="AT21" s="48">
        <v>28042</v>
      </c>
      <c r="AU21" s="48">
        <v>28043</v>
      </c>
      <c r="AV21" s="48">
        <v>28044</v>
      </c>
      <c r="AW21" s="48">
        <v>28045</v>
      </c>
      <c r="AX21" s="48">
        <v>28046</v>
      </c>
      <c r="AY21" s="48">
        <v>28047</v>
      </c>
      <c r="AZ21" s="48">
        <v>28048</v>
      </c>
      <c r="BA21" s="48">
        <v>28049</v>
      </c>
      <c r="BB21" s="48">
        <v>28050</v>
      </c>
      <c r="BC21" s="48">
        <v>28051</v>
      </c>
      <c r="BD21" s="48">
        <v>28052</v>
      </c>
      <c r="BE21" s="48">
        <v>28053</v>
      </c>
      <c r="BF21" s="48">
        <v>28054</v>
      </c>
      <c r="BG21" s="48">
        <v>28055</v>
      </c>
      <c r="BH21" s="48">
        <v>28056</v>
      </c>
      <c r="BI21" s="48">
        <v>28057</v>
      </c>
      <c r="BJ21" s="48">
        <v>28058</v>
      </c>
      <c r="BK21" s="48">
        <v>28059</v>
      </c>
    </row>
    <row r="22" spans="2:63" x14ac:dyDescent="0.25">
      <c r="B22" t="s">
        <v>231</v>
      </c>
      <c r="D22" s="48">
        <v>28500</v>
      </c>
      <c r="E22" s="48">
        <v>28501</v>
      </c>
      <c r="F22" s="48">
        <v>28502</v>
      </c>
      <c r="G22" s="48">
        <v>28503</v>
      </c>
      <c r="H22" s="48">
        <v>28504</v>
      </c>
      <c r="I22" s="48">
        <v>28505</v>
      </c>
      <c r="J22" s="48">
        <v>28506</v>
      </c>
      <c r="K22" s="48">
        <v>28507</v>
      </c>
      <c r="L22" s="48">
        <v>28508</v>
      </c>
      <c r="M22" s="48">
        <v>28509</v>
      </c>
      <c r="N22" s="48">
        <v>28510</v>
      </c>
      <c r="O22" s="48">
        <v>28511</v>
      </c>
      <c r="P22" s="48">
        <v>28512</v>
      </c>
      <c r="Q22" s="48">
        <v>28513</v>
      </c>
      <c r="R22" s="48">
        <v>28514</v>
      </c>
      <c r="S22" s="48">
        <v>28515</v>
      </c>
      <c r="T22" s="48">
        <v>28516</v>
      </c>
      <c r="U22" s="48">
        <v>28517</v>
      </c>
      <c r="V22" s="48">
        <v>28518</v>
      </c>
      <c r="W22" s="48">
        <v>28519</v>
      </c>
      <c r="X22" s="48">
        <v>28520</v>
      </c>
      <c r="Y22" s="48">
        <v>28521</v>
      </c>
      <c r="Z22" s="48">
        <v>28522</v>
      </c>
      <c r="AA22" s="48">
        <v>28523</v>
      </c>
      <c r="AB22" s="48">
        <v>28524</v>
      </c>
      <c r="AC22" s="48">
        <v>28525</v>
      </c>
      <c r="AD22" s="48">
        <v>28526</v>
      </c>
      <c r="AE22" s="48">
        <v>28527</v>
      </c>
      <c r="AF22" s="48">
        <v>28528</v>
      </c>
      <c r="AG22" s="48">
        <v>28529</v>
      </c>
      <c r="AH22" s="48">
        <v>28530</v>
      </c>
      <c r="AI22" s="48">
        <v>28531</v>
      </c>
      <c r="AJ22" s="48">
        <v>28532</v>
      </c>
      <c r="AK22" s="48">
        <v>28533</v>
      </c>
      <c r="AL22" s="48">
        <v>28534</v>
      </c>
      <c r="AM22" s="48">
        <v>28535</v>
      </c>
      <c r="AN22" s="48">
        <v>28536</v>
      </c>
      <c r="AO22" s="48">
        <v>28537</v>
      </c>
      <c r="AP22" s="48">
        <v>28538</v>
      </c>
      <c r="AQ22" s="48">
        <v>28539</v>
      </c>
      <c r="AR22" s="48">
        <v>28540</v>
      </c>
      <c r="AS22" s="48">
        <v>28541</v>
      </c>
      <c r="AT22" s="48">
        <v>28542</v>
      </c>
      <c r="AU22" s="48">
        <v>28543</v>
      </c>
      <c r="AV22" s="48">
        <v>28544</v>
      </c>
      <c r="AW22" s="48">
        <v>28545</v>
      </c>
      <c r="AX22" s="48">
        <v>28546</v>
      </c>
      <c r="AY22" s="48">
        <v>28547</v>
      </c>
      <c r="AZ22" s="48">
        <v>28548</v>
      </c>
      <c r="BA22" s="48">
        <v>28549</v>
      </c>
      <c r="BB22" s="48">
        <v>28550</v>
      </c>
      <c r="BC22" s="48">
        <v>28551</v>
      </c>
      <c r="BD22" s="48">
        <v>28552</v>
      </c>
      <c r="BE22" s="48">
        <v>28553</v>
      </c>
      <c r="BF22" s="48">
        <v>28554</v>
      </c>
      <c r="BG22" s="48">
        <v>28555</v>
      </c>
      <c r="BH22" s="48">
        <v>28556</v>
      </c>
      <c r="BI22" s="48">
        <v>28557</v>
      </c>
      <c r="BJ22" s="48">
        <v>28558</v>
      </c>
      <c r="BK22" s="48">
        <v>28559</v>
      </c>
    </row>
    <row r="23" spans="2:63" x14ac:dyDescent="0.25">
      <c r="B23" t="s">
        <v>232</v>
      </c>
      <c r="D23" s="48">
        <v>29000</v>
      </c>
      <c r="E23" s="48">
        <v>29001</v>
      </c>
      <c r="F23" s="48">
        <v>29002</v>
      </c>
      <c r="G23" s="48">
        <v>29003</v>
      </c>
      <c r="H23" s="48">
        <v>29004</v>
      </c>
      <c r="I23" s="48">
        <v>29005</v>
      </c>
      <c r="J23" s="48">
        <v>29006</v>
      </c>
      <c r="K23" s="48">
        <v>29007</v>
      </c>
      <c r="L23" s="48">
        <v>29008</v>
      </c>
      <c r="M23" s="48">
        <v>29009</v>
      </c>
      <c r="N23" s="48">
        <v>29010</v>
      </c>
      <c r="O23" s="48">
        <v>29011</v>
      </c>
      <c r="P23" s="48">
        <v>29012</v>
      </c>
      <c r="Q23" s="48">
        <v>29013</v>
      </c>
      <c r="R23" s="48">
        <v>29014</v>
      </c>
      <c r="S23" s="48">
        <v>29015</v>
      </c>
      <c r="T23" s="48">
        <v>29016</v>
      </c>
      <c r="U23" s="48">
        <v>29017</v>
      </c>
      <c r="V23" s="48">
        <v>29018</v>
      </c>
      <c r="W23" s="48">
        <v>29019</v>
      </c>
      <c r="X23" s="48">
        <v>29020</v>
      </c>
      <c r="Y23" s="48">
        <v>29021</v>
      </c>
      <c r="Z23" s="48">
        <v>29022</v>
      </c>
      <c r="AA23" s="48">
        <v>29023</v>
      </c>
      <c r="AB23" s="48">
        <v>29024</v>
      </c>
      <c r="AC23" s="48">
        <v>29025</v>
      </c>
      <c r="AD23" s="48">
        <v>29026</v>
      </c>
      <c r="AE23" s="48">
        <v>29027</v>
      </c>
      <c r="AF23" s="48">
        <v>29028</v>
      </c>
      <c r="AG23" s="48">
        <v>29029</v>
      </c>
      <c r="AH23" s="48">
        <v>29030</v>
      </c>
      <c r="AI23" s="48">
        <v>29031</v>
      </c>
      <c r="AJ23" s="48">
        <v>29032</v>
      </c>
      <c r="AK23" s="48">
        <v>29033</v>
      </c>
      <c r="AL23" s="48">
        <v>29034</v>
      </c>
      <c r="AM23" s="48">
        <v>29035</v>
      </c>
      <c r="AN23" s="48">
        <v>29036</v>
      </c>
      <c r="AO23" s="48">
        <v>29037</v>
      </c>
      <c r="AP23" s="48">
        <v>29038</v>
      </c>
      <c r="AQ23" s="48">
        <v>29039</v>
      </c>
      <c r="AR23" s="48">
        <v>29040</v>
      </c>
      <c r="AS23" s="48">
        <v>29041</v>
      </c>
      <c r="AT23" s="48">
        <v>29042</v>
      </c>
      <c r="AU23" s="48">
        <v>29043</v>
      </c>
      <c r="AV23" s="48">
        <v>29044</v>
      </c>
      <c r="AW23" s="48">
        <v>29045</v>
      </c>
      <c r="AX23" s="48">
        <v>29046</v>
      </c>
      <c r="AY23" s="48">
        <v>29047</v>
      </c>
      <c r="AZ23" s="48">
        <v>29048</v>
      </c>
      <c r="BA23" s="48">
        <v>29049</v>
      </c>
      <c r="BB23" s="48">
        <v>29050</v>
      </c>
      <c r="BC23" s="48">
        <v>29051</v>
      </c>
      <c r="BD23" s="48">
        <v>29052</v>
      </c>
      <c r="BE23" s="48">
        <v>29053</v>
      </c>
      <c r="BF23" s="48">
        <v>29054</v>
      </c>
      <c r="BG23" s="48">
        <v>29055</v>
      </c>
      <c r="BH23" s="48">
        <v>29056</v>
      </c>
      <c r="BI23" s="48">
        <v>29057</v>
      </c>
      <c r="BJ23" s="48">
        <v>29058</v>
      </c>
      <c r="BK23" s="48">
        <v>29059</v>
      </c>
    </row>
    <row r="24" spans="2:63" x14ac:dyDescent="0.25">
      <c r="B24" t="s">
        <v>233</v>
      </c>
      <c r="D24" s="48">
        <v>29500</v>
      </c>
      <c r="E24" s="48">
        <v>29501</v>
      </c>
      <c r="F24" s="48">
        <v>29502</v>
      </c>
      <c r="G24" s="48">
        <v>29503</v>
      </c>
      <c r="H24" s="48">
        <v>29504</v>
      </c>
      <c r="I24" s="48">
        <v>29505</v>
      </c>
      <c r="J24" s="48">
        <v>29506</v>
      </c>
      <c r="K24" s="48">
        <v>29507</v>
      </c>
      <c r="L24" s="48">
        <v>29508</v>
      </c>
      <c r="M24" s="48">
        <v>29509</v>
      </c>
      <c r="N24" s="48">
        <v>29510</v>
      </c>
      <c r="O24" s="48">
        <v>29511</v>
      </c>
      <c r="P24" s="48">
        <v>29512</v>
      </c>
      <c r="Q24" s="48">
        <v>29513</v>
      </c>
      <c r="R24" s="48">
        <v>29514</v>
      </c>
      <c r="S24" s="48">
        <v>29515</v>
      </c>
      <c r="T24" s="48">
        <v>29516</v>
      </c>
      <c r="U24" s="48">
        <v>29517</v>
      </c>
      <c r="V24" s="48">
        <v>29518</v>
      </c>
      <c r="W24" s="48">
        <v>29519</v>
      </c>
      <c r="X24" s="48">
        <v>29520</v>
      </c>
      <c r="Y24" s="48">
        <v>29521</v>
      </c>
      <c r="Z24" s="48">
        <v>29522</v>
      </c>
      <c r="AA24" s="48">
        <v>29523</v>
      </c>
      <c r="AB24" s="48">
        <v>29524</v>
      </c>
      <c r="AC24" s="48">
        <v>29525</v>
      </c>
      <c r="AD24" s="48">
        <v>29526</v>
      </c>
      <c r="AE24" s="48">
        <v>29527</v>
      </c>
      <c r="AF24" s="48">
        <v>29528</v>
      </c>
      <c r="AG24" s="48">
        <v>29529</v>
      </c>
      <c r="AH24" s="48">
        <v>29530</v>
      </c>
      <c r="AI24" s="48">
        <v>29531</v>
      </c>
      <c r="AJ24" s="48">
        <v>29532</v>
      </c>
      <c r="AK24" s="48">
        <v>29533</v>
      </c>
      <c r="AL24" s="48">
        <v>29534</v>
      </c>
      <c r="AM24" s="48">
        <v>29535</v>
      </c>
      <c r="AN24" s="48">
        <v>29536</v>
      </c>
      <c r="AO24" s="48">
        <v>29537</v>
      </c>
      <c r="AP24" s="48">
        <v>29538</v>
      </c>
      <c r="AQ24" s="48">
        <v>29539</v>
      </c>
      <c r="AR24" s="48">
        <v>29540</v>
      </c>
      <c r="AS24" s="48">
        <v>29541</v>
      </c>
      <c r="AT24" s="48">
        <v>29542</v>
      </c>
      <c r="AU24" s="48">
        <v>29543</v>
      </c>
      <c r="AV24" s="48">
        <v>29544</v>
      </c>
      <c r="AW24" s="48">
        <v>29545</v>
      </c>
      <c r="AX24" s="48">
        <v>29546</v>
      </c>
      <c r="AY24" s="48">
        <v>29547</v>
      </c>
      <c r="AZ24" s="48">
        <v>29548</v>
      </c>
      <c r="BA24" s="48">
        <v>29549</v>
      </c>
      <c r="BB24" s="48">
        <v>29550</v>
      </c>
      <c r="BC24" s="48">
        <v>29551</v>
      </c>
      <c r="BD24" s="48">
        <v>29552</v>
      </c>
      <c r="BE24" s="48">
        <v>29553</v>
      </c>
      <c r="BF24" s="48">
        <v>29554</v>
      </c>
      <c r="BG24" s="48">
        <v>29555</v>
      </c>
      <c r="BH24" s="48">
        <v>29556</v>
      </c>
      <c r="BI24" s="48">
        <v>29557</v>
      </c>
      <c r="BJ24" s="48">
        <v>29558</v>
      </c>
      <c r="BK24" s="48">
        <v>29559</v>
      </c>
    </row>
    <row r="25" spans="2:63" s="23" customFormat="1" x14ac:dyDescent="0.25">
      <c r="B25" s="40" t="s">
        <v>208</v>
      </c>
      <c r="C25" s="40"/>
      <c r="D25" s="41">
        <f>SUM(D5:D24)</f>
        <v>495000</v>
      </c>
      <c r="E25" s="41">
        <f>SUM(E5:E24)</f>
        <v>495020</v>
      </c>
      <c r="F25" s="41">
        <f t="shared" ref="F25:AM25" si="0">SUM(F5:F24)</f>
        <v>495040</v>
      </c>
      <c r="G25" s="41">
        <f t="shared" si="0"/>
        <v>495060</v>
      </c>
      <c r="H25" s="41">
        <f t="shared" si="0"/>
        <v>495080</v>
      </c>
      <c r="I25" s="41">
        <f t="shared" si="0"/>
        <v>495100</v>
      </c>
      <c r="J25" s="41">
        <f t="shared" si="0"/>
        <v>495120</v>
      </c>
      <c r="K25" s="41">
        <f t="shared" si="0"/>
        <v>495140</v>
      </c>
      <c r="L25" s="41">
        <f t="shared" si="0"/>
        <v>495160</v>
      </c>
      <c r="M25" s="41">
        <f t="shared" si="0"/>
        <v>495180</v>
      </c>
      <c r="N25" s="41">
        <f t="shared" si="0"/>
        <v>495200</v>
      </c>
      <c r="O25" s="41">
        <f t="shared" si="0"/>
        <v>495220</v>
      </c>
      <c r="P25" s="41">
        <f t="shared" si="0"/>
        <v>495240</v>
      </c>
      <c r="Q25" s="41">
        <f t="shared" si="0"/>
        <v>495260</v>
      </c>
      <c r="R25" s="41">
        <f t="shared" si="0"/>
        <v>495280</v>
      </c>
      <c r="S25" s="41">
        <f t="shared" si="0"/>
        <v>495300</v>
      </c>
      <c r="T25" s="41">
        <f t="shared" si="0"/>
        <v>495320</v>
      </c>
      <c r="U25" s="41">
        <f t="shared" si="0"/>
        <v>495340</v>
      </c>
      <c r="V25" s="41">
        <f t="shared" si="0"/>
        <v>495360</v>
      </c>
      <c r="W25" s="41">
        <f t="shared" si="0"/>
        <v>495380</v>
      </c>
      <c r="X25" s="41">
        <f t="shared" si="0"/>
        <v>495400</v>
      </c>
      <c r="Y25" s="41">
        <f t="shared" si="0"/>
        <v>495420</v>
      </c>
      <c r="Z25" s="41">
        <f t="shared" si="0"/>
        <v>495440</v>
      </c>
      <c r="AA25" s="41">
        <f t="shared" si="0"/>
        <v>495460</v>
      </c>
      <c r="AB25" s="41">
        <f t="shared" si="0"/>
        <v>495480</v>
      </c>
      <c r="AC25" s="41">
        <f t="shared" si="0"/>
        <v>495500</v>
      </c>
      <c r="AD25" s="41">
        <f t="shared" si="0"/>
        <v>495520</v>
      </c>
      <c r="AE25" s="41">
        <f t="shared" si="0"/>
        <v>495540</v>
      </c>
      <c r="AF25" s="41">
        <f t="shared" si="0"/>
        <v>495560</v>
      </c>
      <c r="AG25" s="41">
        <f t="shared" si="0"/>
        <v>495580</v>
      </c>
      <c r="AH25" s="41">
        <f t="shared" si="0"/>
        <v>495600</v>
      </c>
      <c r="AI25" s="41">
        <f t="shared" si="0"/>
        <v>495620</v>
      </c>
      <c r="AJ25" s="41">
        <f t="shared" si="0"/>
        <v>495640</v>
      </c>
      <c r="AK25" s="41">
        <f t="shared" si="0"/>
        <v>495660</v>
      </c>
      <c r="AL25" s="41">
        <f t="shared" si="0"/>
        <v>495680</v>
      </c>
      <c r="AM25" s="41">
        <f t="shared" si="0"/>
        <v>495700</v>
      </c>
      <c r="AN25" s="41">
        <f t="shared" ref="AN25:BK25" si="1">SUM(AN5:AN24)</f>
        <v>495720</v>
      </c>
      <c r="AO25" s="41">
        <f t="shared" si="1"/>
        <v>495740</v>
      </c>
      <c r="AP25" s="41">
        <f t="shared" si="1"/>
        <v>495760</v>
      </c>
      <c r="AQ25" s="41">
        <f t="shared" si="1"/>
        <v>495780</v>
      </c>
      <c r="AR25" s="41">
        <f t="shared" si="1"/>
        <v>495800</v>
      </c>
      <c r="AS25" s="41">
        <f t="shared" si="1"/>
        <v>495820</v>
      </c>
      <c r="AT25" s="41">
        <f t="shared" si="1"/>
        <v>495840</v>
      </c>
      <c r="AU25" s="41">
        <f t="shared" si="1"/>
        <v>495860</v>
      </c>
      <c r="AV25" s="41">
        <f t="shared" si="1"/>
        <v>495880</v>
      </c>
      <c r="AW25" s="41">
        <f t="shared" si="1"/>
        <v>495900</v>
      </c>
      <c r="AX25" s="41">
        <f t="shared" si="1"/>
        <v>495920</v>
      </c>
      <c r="AY25" s="41">
        <f t="shared" si="1"/>
        <v>495940</v>
      </c>
      <c r="AZ25" s="41">
        <f t="shared" si="1"/>
        <v>495960</v>
      </c>
      <c r="BA25" s="41">
        <f t="shared" si="1"/>
        <v>495980</v>
      </c>
      <c r="BB25" s="41">
        <f t="shared" si="1"/>
        <v>496000</v>
      </c>
      <c r="BC25" s="41">
        <f t="shared" si="1"/>
        <v>496020</v>
      </c>
      <c r="BD25" s="41">
        <f t="shared" si="1"/>
        <v>496040</v>
      </c>
      <c r="BE25" s="41">
        <f t="shared" si="1"/>
        <v>496060</v>
      </c>
      <c r="BF25" s="41">
        <f t="shared" si="1"/>
        <v>496080</v>
      </c>
      <c r="BG25" s="41">
        <f t="shared" si="1"/>
        <v>496100</v>
      </c>
      <c r="BH25" s="41">
        <f t="shared" si="1"/>
        <v>496120</v>
      </c>
      <c r="BI25" s="41">
        <f t="shared" si="1"/>
        <v>496140</v>
      </c>
      <c r="BJ25" s="41">
        <f t="shared" si="1"/>
        <v>496160</v>
      </c>
      <c r="BK25" s="41">
        <f t="shared" si="1"/>
        <v>496180</v>
      </c>
    </row>
    <row r="28" spans="2:63" x14ac:dyDescent="0.25">
      <c r="B28" s="26" t="s">
        <v>198</v>
      </c>
      <c r="C28" s="26" t="s">
        <v>209</v>
      </c>
      <c r="D28" s="37" t="str">
        <f>+D4</f>
        <v>A1 m1</v>
      </c>
      <c r="E28" s="37" t="str">
        <f t="shared" ref="E28:BK28" si="2">+E4</f>
        <v>A1 m2</v>
      </c>
      <c r="F28" s="37" t="str">
        <f t="shared" si="2"/>
        <v>A1 m3</v>
      </c>
      <c r="G28" s="37" t="str">
        <f t="shared" si="2"/>
        <v>A1 m4</v>
      </c>
      <c r="H28" s="37" t="str">
        <f t="shared" si="2"/>
        <v>A1 m5</v>
      </c>
      <c r="I28" s="37" t="str">
        <f t="shared" si="2"/>
        <v>A1 m6</v>
      </c>
      <c r="J28" s="37" t="str">
        <f t="shared" si="2"/>
        <v>A1 m7</v>
      </c>
      <c r="K28" s="37" t="str">
        <f t="shared" si="2"/>
        <v>A1 m8</v>
      </c>
      <c r="L28" s="37" t="str">
        <f t="shared" si="2"/>
        <v>A1 m9</v>
      </c>
      <c r="M28" s="37" t="str">
        <f t="shared" si="2"/>
        <v>A1 m10</v>
      </c>
      <c r="N28" s="37" t="str">
        <f t="shared" si="2"/>
        <v>A1 m11</v>
      </c>
      <c r="O28" s="37" t="str">
        <f t="shared" si="2"/>
        <v>A1 m12</v>
      </c>
      <c r="P28" s="37" t="str">
        <f t="shared" si="2"/>
        <v>A2 m1</v>
      </c>
      <c r="Q28" s="37" t="str">
        <f t="shared" si="2"/>
        <v>A2 m2</v>
      </c>
      <c r="R28" s="37" t="str">
        <f t="shared" si="2"/>
        <v>A2 m3</v>
      </c>
      <c r="S28" s="37" t="str">
        <f t="shared" si="2"/>
        <v>A2 m4</v>
      </c>
      <c r="T28" s="37" t="str">
        <f t="shared" si="2"/>
        <v>A2 m5</v>
      </c>
      <c r="U28" s="37" t="str">
        <f t="shared" si="2"/>
        <v>A2 m6</v>
      </c>
      <c r="V28" s="37" t="str">
        <f t="shared" si="2"/>
        <v>A2 m7</v>
      </c>
      <c r="W28" s="37" t="str">
        <f t="shared" si="2"/>
        <v>A2 m8</v>
      </c>
      <c r="X28" s="37" t="str">
        <f t="shared" si="2"/>
        <v>A2 m9</v>
      </c>
      <c r="Y28" s="37" t="str">
        <f t="shared" si="2"/>
        <v>A2 m10</v>
      </c>
      <c r="Z28" s="37" t="str">
        <f t="shared" si="2"/>
        <v>A2 m11</v>
      </c>
      <c r="AA28" s="37" t="str">
        <f t="shared" si="2"/>
        <v>A2 m12</v>
      </c>
      <c r="AB28" s="37" t="str">
        <f t="shared" si="2"/>
        <v>A3 m1</v>
      </c>
      <c r="AC28" s="37" t="str">
        <f t="shared" si="2"/>
        <v>A3 m2</v>
      </c>
      <c r="AD28" s="37" t="str">
        <f t="shared" si="2"/>
        <v>A3 m3</v>
      </c>
      <c r="AE28" s="37" t="str">
        <f t="shared" si="2"/>
        <v>A3 m4</v>
      </c>
      <c r="AF28" s="37" t="str">
        <f t="shared" si="2"/>
        <v>A3 m5</v>
      </c>
      <c r="AG28" s="37" t="str">
        <f t="shared" si="2"/>
        <v>A3 m6</v>
      </c>
      <c r="AH28" s="37" t="str">
        <f t="shared" si="2"/>
        <v>A3 m7</v>
      </c>
      <c r="AI28" s="37" t="str">
        <f t="shared" si="2"/>
        <v>A3 m8</v>
      </c>
      <c r="AJ28" s="37" t="str">
        <f t="shared" si="2"/>
        <v>A3 m9</v>
      </c>
      <c r="AK28" s="37" t="str">
        <f t="shared" si="2"/>
        <v>A3 m10</v>
      </c>
      <c r="AL28" s="37" t="str">
        <f t="shared" si="2"/>
        <v>A3 m11</v>
      </c>
      <c r="AM28" s="37" t="str">
        <f t="shared" si="2"/>
        <v>A3 m12</v>
      </c>
      <c r="AN28" s="37" t="str">
        <f t="shared" si="2"/>
        <v>A4 m1</v>
      </c>
      <c r="AO28" s="37" t="str">
        <f t="shared" si="2"/>
        <v>A4 m2</v>
      </c>
      <c r="AP28" s="37" t="str">
        <f t="shared" si="2"/>
        <v>A4 m3</v>
      </c>
      <c r="AQ28" s="37" t="str">
        <f t="shared" si="2"/>
        <v>A4 m4</v>
      </c>
      <c r="AR28" s="37" t="str">
        <f t="shared" si="2"/>
        <v>A4 m5</v>
      </c>
      <c r="AS28" s="37" t="str">
        <f t="shared" si="2"/>
        <v>A4 m6</v>
      </c>
      <c r="AT28" s="37" t="str">
        <f t="shared" si="2"/>
        <v>A4 m7</v>
      </c>
      <c r="AU28" s="37" t="str">
        <f t="shared" si="2"/>
        <v>A4 m8</v>
      </c>
      <c r="AV28" s="37" t="str">
        <f t="shared" si="2"/>
        <v>A4 m9</v>
      </c>
      <c r="AW28" s="37" t="str">
        <f t="shared" si="2"/>
        <v>A4 m10</v>
      </c>
      <c r="AX28" s="37" t="str">
        <f t="shared" si="2"/>
        <v>A4 m11</v>
      </c>
      <c r="AY28" s="37" t="str">
        <f t="shared" si="2"/>
        <v>A4 m12</v>
      </c>
      <c r="AZ28" s="37" t="str">
        <f t="shared" si="2"/>
        <v>A5 m1</v>
      </c>
      <c r="BA28" s="37" t="str">
        <f t="shared" si="2"/>
        <v>A5 m2</v>
      </c>
      <c r="BB28" s="37" t="str">
        <f t="shared" si="2"/>
        <v>A5 m3</v>
      </c>
      <c r="BC28" s="37" t="str">
        <f t="shared" si="2"/>
        <v>A5 m4</v>
      </c>
      <c r="BD28" s="37" t="str">
        <f t="shared" si="2"/>
        <v>A5 m5</v>
      </c>
      <c r="BE28" s="37" t="str">
        <f t="shared" si="2"/>
        <v>A5 m6</v>
      </c>
      <c r="BF28" s="37" t="str">
        <f t="shared" si="2"/>
        <v>A5 m7</v>
      </c>
      <c r="BG28" s="37" t="str">
        <f t="shared" si="2"/>
        <v>A5 m8</v>
      </c>
      <c r="BH28" s="37" t="str">
        <f t="shared" si="2"/>
        <v>A5 m9</v>
      </c>
      <c r="BI28" s="37" t="str">
        <f t="shared" si="2"/>
        <v>A5 m10</v>
      </c>
      <c r="BJ28" s="37" t="str">
        <f t="shared" si="2"/>
        <v>A5 m11</v>
      </c>
      <c r="BK28" s="37" t="str">
        <f t="shared" si="2"/>
        <v>A5 m12</v>
      </c>
    </row>
    <row r="29" spans="2:63" x14ac:dyDescent="0.25">
      <c r="B29" t="str">
        <f>+B5</f>
        <v>Servizio 1</v>
      </c>
      <c r="C29" s="42">
        <v>0.21</v>
      </c>
      <c r="D29" s="39">
        <f>+D5*$C29</f>
        <v>4200</v>
      </c>
      <c r="E29" s="39">
        <f>+E5*$C29</f>
        <v>4200.21</v>
      </c>
      <c r="F29" s="39">
        <f>+F5*$C29</f>
        <v>4200.42</v>
      </c>
      <c r="G29" s="39">
        <f>+G5*$C29</f>
        <v>4200.63</v>
      </c>
      <c r="H29" s="39">
        <f>+H5*$C29</f>
        <v>4200.84</v>
      </c>
      <c r="I29" s="39">
        <f>+I5*$C29</f>
        <v>4201.05</v>
      </c>
      <c r="J29" s="39">
        <f>+J5*$C29</f>
        <v>4201.26</v>
      </c>
      <c r="K29" s="39">
        <f>+K5*$C29</f>
        <v>4201.47</v>
      </c>
      <c r="L29" s="39">
        <f>+L5*$C29</f>
        <v>4201.68</v>
      </c>
      <c r="M29" s="39">
        <f>+M5*$C29</f>
        <v>4201.8899999999994</v>
      </c>
      <c r="N29" s="39">
        <f>+N5*$C29</f>
        <v>4202.0999999999995</v>
      </c>
      <c r="O29" s="39">
        <f>+O5*$C29</f>
        <v>4202.3099999999995</v>
      </c>
      <c r="P29" s="39">
        <f>+P5*$C29</f>
        <v>4202.5199999999995</v>
      </c>
      <c r="Q29" s="39">
        <f>+Q5*$C29</f>
        <v>4202.7299999999996</v>
      </c>
      <c r="R29" s="39">
        <f>+R5*$C29</f>
        <v>4202.9399999999996</v>
      </c>
      <c r="S29" s="39">
        <f>+S5*$C29</f>
        <v>4203.1499999999996</v>
      </c>
      <c r="T29" s="39">
        <f>+T5*$C29</f>
        <v>4203.3599999999997</v>
      </c>
      <c r="U29" s="39">
        <f>+U5*$C29</f>
        <v>4203.57</v>
      </c>
      <c r="V29" s="39">
        <f>+V5*$C29</f>
        <v>4203.78</v>
      </c>
      <c r="W29" s="39">
        <f>+W5*$C29</f>
        <v>4203.99</v>
      </c>
      <c r="X29" s="39">
        <f>+X5*$C29</f>
        <v>4204.2</v>
      </c>
      <c r="Y29" s="39">
        <f>+Y5*$C29</f>
        <v>4204.41</v>
      </c>
      <c r="Z29" s="39">
        <f>+Z5*$C29</f>
        <v>4204.62</v>
      </c>
      <c r="AA29" s="39">
        <f>+AA5*$C29</f>
        <v>4204.83</v>
      </c>
      <c r="AB29" s="39">
        <f>+AB5*$C29</f>
        <v>4205.04</v>
      </c>
      <c r="AC29" s="39">
        <f>+AC5*$C29</f>
        <v>4205.25</v>
      </c>
      <c r="AD29" s="39">
        <f>+AD5*$C29</f>
        <v>4205.46</v>
      </c>
      <c r="AE29" s="39">
        <f>+AE5*$C29</f>
        <v>4205.67</v>
      </c>
      <c r="AF29" s="39">
        <f>+AF5*$C29</f>
        <v>4205.88</v>
      </c>
      <c r="AG29" s="39">
        <f>+AG5*$C29</f>
        <v>4206.09</v>
      </c>
      <c r="AH29" s="39">
        <f>+AH5*$C29</f>
        <v>4206.3</v>
      </c>
      <c r="AI29" s="39">
        <f>+AI5*$C29</f>
        <v>4206.51</v>
      </c>
      <c r="AJ29" s="39">
        <f>+AJ5*$C29</f>
        <v>4206.72</v>
      </c>
      <c r="AK29" s="39">
        <f>+AK5*$C29</f>
        <v>4206.93</v>
      </c>
      <c r="AL29" s="39">
        <f>+AL5*$C29</f>
        <v>4207.1399999999994</v>
      </c>
      <c r="AM29" s="39">
        <f>+AM5*$C29</f>
        <v>4207.3499999999995</v>
      </c>
      <c r="AN29" s="39">
        <f>+AN5*$C29</f>
        <v>4207.5599999999995</v>
      </c>
      <c r="AO29" s="39">
        <f>+AO5*$C29</f>
        <v>4207.7699999999995</v>
      </c>
      <c r="AP29" s="39">
        <f>+AP5*$C29</f>
        <v>4207.9799999999996</v>
      </c>
      <c r="AQ29" s="39">
        <f>+AQ5*$C29</f>
        <v>4208.1899999999996</v>
      </c>
      <c r="AR29" s="39">
        <f>+AR5*$C29</f>
        <v>4208.3999999999996</v>
      </c>
      <c r="AS29" s="39">
        <f>+AS5*$C29</f>
        <v>4208.6099999999997</v>
      </c>
      <c r="AT29" s="39">
        <f>+AT5*$C29</f>
        <v>4208.82</v>
      </c>
      <c r="AU29" s="39">
        <f>+AU5*$C29</f>
        <v>4209.03</v>
      </c>
      <c r="AV29" s="39">
        <f>+AV5*$C29</f>
        <v>4209.24</v>
      </c>
      <c r="AW29" s="39">
        <f>+AW5*$C29</f>
        <v>4209.45</v>
      </c>
      <c r="AX29" s="39">
        <f>+AX5*$C29</f>
        <v>4209.66</v>
      </c>
      <c r="AY29" s="39">
        <f>+AY5*$C29</f>
        <v>4209.87</v>
      </c>
      <c r="AZ29" s="39">
        <f>+AZ5*$C29</f>
        <v>4210.08</v>
      </c>
      <c r="BA29" s="39">
        <f>+BA5*$C29</f>
        <v>4210.29</v>
      </c>
      <c r="BB29" s="39">
        <f>+BB5*$C29</f>
        <v>4210.5</v>
      </c>
      <c r="BC29" s="39">
        <f>+BC5*$C29</f>
        <v>4210.71</v>
      </c>
      <c r="BD29" s="39">
        <f>+BD5*$C29</f>
        <v>4210.92</v>
      </c>
      <c r="BE29" s="39">
        <f>+BE5*$C29</f>
        <v>4211.13</v>
      </c>
      <c r="BF29" s="39">
        <f>+BF5*$C29</f>
        <v>4211.34</v>
      </c>
      <c r="BG29" s="39">
        <f>+BG5*$C29</f>
        <v>4211.55</v>
      </c>
      <c r="BH29" s="39">
        <f>+BH5*$C29</f>
        <v>4211.76</v>
      </c>
      <c r="BI29" s="39">
        <f>+BI5*$C29</f>
        <v>4211.97</v>
      </c>
      <c r="BJ29" s="39">
        <f>+BJ5*$C29</f>
        <v>4212.18</v>
      </c>
      <c r="BK29" s="39">
        <f>+BK5*$C29</f>
        <v>4212.3899999999994</v>
      </c>
    </row>
    <row r="30" spans="2:63" x14ac:dyDescent="0.25">
      <c r="B30" t="str">
        <f t="shared" ref="B30:B48" si="3">+B6</f>
        <v>Servizio 2</v>
      </c>
      <c r="C30" s="42">
        <v>0.21</v>
      </c>
      <c r="D30" s="39">
        <f>+D6*$C30</f>
        <v>4305</v>
      </c>
      <c r="E30" s="39">
        <f>+E6*$C30</f>
        <v>4305.21</v>
      </c>
      <c r="F30" s="39">
        <f>+F6*$C30</f>
        <v>4305.42</v>
      </c>
      <c r="G30" s="39">
        <f>+G6*$C30</f>
        <v>4305.63</v>
      </c>
      <c r="H30" s="39">
        <f>+H6*$C30</f>
        <v>4305.84</v>
      </c>
      <c r="I30" s="39">
        <f>+I6*$C30</f>
        <v>4306.05</v>
      </c>
      <c r="J30" s="39">
        <f>+J6*$C30</f>
        <v>4306.26</v>
      </c>
      <c r="K30" s="39">
        <f>+K6*$C30</f>
        <v>4306.47</v>
      </c>
      <c r="L30" s="39">
        <f>+L6*$C30</f>
        <v>4306.68</v>
      </c>
      <c r="M30" s="39">
        <f>+M6*$C30</f>
        <v>4306.8899999999994</v>
      </c>
      <c r="N30" s="39">
        <f>+N6*$C30</f>
        <v>4307.0999999999995</v>
      </c>
      <c r="O30" s="39">
        <f>+O6*$C30</f>
        <v>4307.3099999999995</v>
      </c>
      <c r="P30" s="39">
        <f>+P6*$C30</f>
        <v>4307.5199999999995</v>
      </c>
      <c r="Q30" s="39">
        <f>+Q6*$C30</f>
        <v>4307.7299999999996</v>
      </c>
      <c r="R30" s="39">
        <f>+R6*$C30</f>
        <v>4307.9399999999996</v>
      </c>
      <c r="S30" s="39">
        <f>+S6*$C30</f>
        <v>4308.1499999999996</v>
      </c>
      <c r="T30" s="39">
        <f>+T6*$C30</f>
        <v>4308.3599999999997</v>
      </c>
      <c r="U30" s="39">
        <f>+U6*$C30</f>
        <v>4308.57</v>
      </c>
      <c r="V30" s="39">
        <f>+V6*$C30</f>
        <v>4308.78</v>
      </c>
      <c r="W30" s="39">
        <f>+W6*$C30</f>
        <v>4308.99</v>
      </c>
      <c r="X30" s="39">
        <f>+X6*$C30</f>
        <v>4309.2</v>
      </c>
      <c r="Y30" s="39">
        <f>+Y6*$C30</f>
        <v>4309.41</v>
      </c>
      <c r="Z30" s="39">
        <f>+Z6*$C30</f>
        <v>4309.62</v>
      </c>
      <c r="AA30" s="39">
        <f>+AA6*$C30</f>
        <v>4309.83</v>
      </c>
      <c r="AB30" s="39">
        <f>+AB6*$C30</f>
        <v>4310.04</v>
      </c>
      <c r="AC30" s="39">
        <f>+AC6*$C30</f>
        <v>4310.25</v>
      </c>
      <c r="AD30" s="39">
        <f>+AD6*$C30</f>
        <v>4310.46</v>
      </c>
      <c r="AE30" s="39">
        <f>+AE6*$C30</f>
        <v>4310.67</v>
      </c>
      <c r="AF30" s="39">
        <f>+AF6*$C30</f>
        <v>4310.88</v>
      </c>
      <c r="AG30" s="39">
        <f>+AG6*$C30</f>
        <v>4311.09</v>
      </c>
      <c r="AH30" s="39">
        <f>+AH6*$C30</f>
        <v>4311.3</v>
      </c>
      <c r="AI30" s="39">
        <f>+AI6*$C30</f>
        <v>4311.51</v>
      </c>
      <c r="AJ30" s="39">
        <f>+AJ6*$C30</f>
        <v>4311.72</v>
      </c>
      <c r="AK30" s="39">
        <f>+AK6*$C30</f>
        <v>4311.93</v>
      </c>
      <c r="AL30" s="39">
        <f>+AL6*$C30</f>
        <v>4312.1399999999994</v>
      </c>
      <c r="AM30" s="39">
        <f>+AM6*$C30</f>
        <v>4312.3499999999995</v>
      </c>
      <c r="AN30" s="39">
        <f>+AN6*$C30</f>
        <v>4312.5599999999995</v>
      </c>
      <c r="AO30" s="39">
        <f>+AO6*$C30</f>
        <v>4312.7699999999995</v>
      </c>
      <c r="AP30" s="39">
        <f>+AP6*$C30</f>
        <v>4312.9799999999996</v>
      </c>
      <c r="AQ30" s="39">
        <f>+AQ6*$C30</f>
        <v>4313.1899999999996</v>
      </c>
      <c r="AR30" s="39">
        <f>+AR6*$C30</f>
        <v>4313.3999999999996</v>
      </c>
      <c r="AS30" s="39">
        <f>+AS6*$C30</f>
        <v>4313.6099999999997</v>
      </c>
      <c r="AT30" s="39">
        <f>+AT6*$C30</f>
        <v>4313.82</v>
      </c>
      <c r="AU30" s="39">
        <f>+AU6*$C30</f>
        <v>4314.03</v>
      </c>
      <c r="AV30" s="39">
        <f>+AV6*$C30</f>
        <v>4314.24</v>
      </c>
      <c r="AW30" s="39">
        <f>+AW6*$C30</f>
        <v>4314.45</v>
      </c>
      <c r="AX30" s="39">
        <f>+AX6*$C30</f>
        <v>4314.66</v>
      </c>
      <c r="AY30" s="39">
        <f>+AY6*$C30</f>
        <v>4314.87</v>
      </c>
      <c r="AZ30" s="39">
        <f>+AZ6*$C30</f>
        <v>4315.08</v>
      </c>
      <c r="BA30" s="39">
        <f>+BA6*$C30</f>
        <v>4315.29</v>
      </c>
      <c r="BB30" s="39">
        <f>+BB6*$C30</f>
        <v>4315.5</v>
      </c>
      <c r="BC30" s="39">
        <f>+BC6*$C30</f>
        <v>4315.71</v>
      </c>
      <c r="BD30" s="39">
        <f>+BD6*$C30</f>
        <v>4315.92</v>
      </c>
      <c r="BE30" s="39">
        <f>+BE6*$C30</f>
        <v>4316.13</v>
      </c>
      <c r="BF30" s="39">
        <f>+BF6*$C30</f>
        <v>4316.34</v>
      </c>
      <c r="BG30" s="39">
        <f>+BG6*$C30</f>
        <v>4316.55</v>
      </c>
      <c r="BH30" s="39">
        <f>+BH6*$C30</f>
        <v>4316.76</v>
      </c>
      <c r="BI30" s="39">
        <f>+BI6*$C30</f>
        <v>4316.97</v>
      </c>
      <c r="BJ30" s="39">
        <f>+BJ6*$C30</f>
        <v>4317.18</v>
      </c>
      <c r="BK30" s="39">
        <f>+BK6*$C30</f>
        <v>4317.3899999999994</v>
      </c>
    </row>
    <row r="31" spans="2:63" x14ac:dyDescent="0.25">
      <c r="B31" t="str">
        <f t="shared" si="3"/>
        <v>Servizio 3</v>
      </c>
      <c r="C31" s="42">
        <v>0.1</v>
      </c>
      <c r="D31" s="39">
        <f>+D7*$C31</f>
        <v>2100</v>
      </c>
      <c r="E31" s="39">
        <f>+E7*$C31</f>
        <v>2100.1</v>
      </c>
      <c r="F31" s="39">
        <f>+F7*$C31</f>
        <v>2100.2000000000003</v>
      </c>
      <c r="G31" s="39">
        <f>+G7*$C31</f>
        <v>2100.3000000000002</v>
      </c>
      <c r="H31" s="39">
        <f>+H7*$C31</f>
        <v>2100.4</v>
      </c>
      <c r="I31" s="39">
        <f>+I7*$C31</f>
        <v>2100.5</v>
      </c>
      <c r="J31" s="39">
        <f>+J7*$C31</f>
        <v>2100.6</v>
      </c>
      <c r="K31" s="39">
        <f>+K7*$C31</f>
        <v>2100.7000000000003</v>
      </c>
      <c r="L31" s="39">
        <f>+L7*$C31</f>
        <v>2100.8000000000002</v>
      </c>
      <c r="M31" s="39">
        <f>+M7*$C31</f>
        <v>2100.9</v>
      </c>
      <c r="N31" s="39">
        <f>+N7*$C31</f>
        <v>2101</v>
      </c>
      <c r="O31" s="39">
        <f>+O7*$C31</f>
        <v>2101.1</v>
      </c>
      <c r="P31" s="39">
        <f>+P7*$C31</f>
        <v>2101.2000000000003</v>
      </c>
      <c r="Q31" s="39">
        <f>+Q7*$C31</f>
        <v>2101.3000000000002</v>
      </c>
      <c r="R31" s="39">
        <f>+R7*$C31</f>
        <v>2101.4</v>
      </c>
      <c r="S31" s="39">
        <f>+S7*$C31</f>
        <v>2101.5</v>
      </c>
      <c r="T31" s="39">
        <f>+T7*$C31</f>
        <v>2101.6</v>
      </c>
      <c r="U31" s="39">
        <f>+U7*$C31</f>
        <v>2101.7000000000003</v>
      </c>
      <c r="V31" s="39">
        <f>+V7*$C31</f>
        <v>2101.8000000000002</v>
      </c>
      <c r="W31" s="39">
        <f>+W7*$C31</f>
        <v>2101.9</v>
      </c>
      <c r="X31" s="39">
        <f>+X7*$C31</f>
        <v>2102</v>
      </c>
      <c r="Y31" s="39">
        <f>+Y7*$C31</f>
        <v>2102.1</v>
      </c>
      <c r="Z31" s="39">
        <f>+Z7*$C31</f>
        <v>2102.2000000000003</v>
      </c>
      <c r="AA31" s="39">
        <f>+AA7*$C31</f>
        <v>2102.3000000000002</v>
      </c>
      <c r="AB31" s="39">
        <f>+AB7*$C31</f>
        <v>2102.4</v>
      </c>
      <c r="AC31" s="39">
        <f>+AC7*$C31</f>
        <v>2102.5</v>
      </c>
      <c r="AD31" s="39">
        <f>+AD7*$C31</f>
        <v>2102.6</v>
      </c>
      <c r="AE31" s="39">
        <f>+AE7*$C31</f>
        <v>2102.7000000000003</v>
      </c>
      <c r="AF31" s="39">
        <f>+AF7*$C31</f>
        <v>2102.8000000000002</v>
      </c>
      <c r="AG31" s="39">
        <f>+AG7*$C31</f>
        <v>2102.9</v>
      </c>
      <c r="AH31" s="39">
        <f>+AH7*$C31</f>
        <v>2103</v>
      </c>
      <c r="AI31" s="39">
        <f>+AI7*$C31</f>
        <v>2103.1</v>
      </c>
      <c r="AJ31" s="39">
        <f>+AJ7*$C31</f>
        <v>2103.2000000000003</v>
      </c>
      <c r="AK31" s="39">
        <f>+AK7*$C31</f>
        <v>2103.3000000000002</v>
      </c>
      <c r="AL31" s="39">
        <f>+AL7*$C31</f>
        <v>2103.4</v>
      </c>
      <c r="AM31" s="39">
        <f>+AM7*$C31</f>
        <v>2103.5</v>
      </c>
      <c r="AN31" s="39">
        <f>+AN7*$C31</f>
        <v>2103.6</v>
      </c>
      <c r="AO31" s="39">
        <f>+AO7*$C31</f>
        <v>2103.7000000000003</v>
      </c>
      <c r="AP31" s="39">
        <f>+AP7*$C31</f>
        <v>2103.8000000000002</v>
      </c>
      <c r="AQ31" s="39">
        <f>+AQ7*$C31</f>
        <v>2103.9</v>
      </c>
      <c r="AR31" s="39">
        <f>+AR7*$C31</f>
        <v>2104</v>
      </c>
      <c r="AS31" s="39">
        <f>+AS7*$C31</f>
        <v>2104.1</v>
      </c>
      <c r="AT31" s="39">
        <f>+AT7*$C31</f>
        <v>2104.2000000000003</v>
      </c>
      <c r="AU31" s="39">
        <f>+AU7*$C31</f>
        <v>2104.3000000000002</v>
      </c>
      <c r="AV31" s="39">
        <f>+AV7*$C31</f>
        <v>2104.4</v>
      </c>
      <c r="AW31" s="39">
        <f>+AW7*$C31</f>
        <v>2104.5</v>
      </c>
      <c r="AX31" s="39">
        <f>+AX7*$C31</f>
        <v>2104.6</v>
      </c>
      <c r="AY31" s="39">
        <f>+AY7*$C31</f>
        <v>2104.7000000000003</v>
      </c>
      <c r="AZ31" s="39">
        <f>+AZ7*$C31</f>
        <v>2104.8000000000002</v>
      </c>
      <c r="BA31" s="39">
        <f>+BA7*$C31</f>
        <v>2104.9</v>
      </c>
      <c r="BB31" s="39">
        <f>+BB7*$C31</f>
        <v>2105</v>
      </c>
      <c r="BC31" s="39">
        <f>+BC7*$C31</f>
        <v>2105.1</v>
      </c>
      <c r="BD31" s="39">
        <f>+BD7*$C31</f>
        <v>2105.2000000000003</v>
      </c>
      <c r="BE31" s="39">
        <f>+BE7*$C31</f>
        <v>2105.3000000000002</v>
      </c>
      <c r="BF31" s="39">
        <f>+BF7*$C31</f>
        <v>2105.4</v>
      </c>
      <c r="BG31" s="39">
        <f>+BG7*$C31</f>
        <v>2105.5</v>
      </c>
      <c r="BH31" s="39">
        <f>+BH7*$C31</f>
        <v>2105.6</v>
      </c>
      <c r="BI31" s="39">
        <f>+BI7*$C31</f>
        <v>2105.7000000000003</v>
      </c>
      <c r="BJ31" s="39">
        <f>+BJ7*$C31</f>
        <v>2105.8000000000002</v>
      </c>
      <c r="BK31" s="39">
        <f>+BK7*$C31</f>
        <v>2105.9</v>
      </c>
    </row>
    <row r="32" spans="2:63" x14ac:dyDescent="0.25">
      <c r="B32" t="str">
        <f t="shared" si="3"/>
        <v>Servizio 4</v>
      </c>
      <c r="C32" s="42">
        <v>0.04</v>
      </c>
      <c r="D32" s="39">
        <f>+D8*$C32</f>
        <v>860</v>
      </c>
      <c r="E32" s="39">
        <f>+E8*$C32</f>
        <v>860.04</v>
      </c>
      <c r="F32" s="39">
        <f>+F8*$C32</f>
        <v>860.08</v>
      </c>
      <c r="G32" s="39">
        <f>+G8*$C32</f>
        <v>860.12</v>
      </c>
      <c r="H32" s="39">
        <f>+H8*$C32</f>
        <v>860.16</v>
      </c>
      <c r="I32" s="39">
        <f>+I8*$C32</f>
        <v>860.2</v>
      </c>
      <c r="J32" s="39">
        <f>+J8*$C32</f>
        <v>860.24</v>
      </c>
      <c r="K32" s="39">
        <f>+K8*$C32</f>
        <v>860.28</v>
      </c>
      <c r="L32" s="39">
        <f>+L8*$C32</f>
        <v>860.32</v>
      </c>
      <c r="M32" s="39">
        <f>+M8*$C32</f>
        <v>860.36</v>
      </c>
      <c r="N32" s="39">
        <f>+N8*$C32</f>
        <v>860.4</v>
      </c>
      <c r="O32" s="39">
        <f>+O8*$C32</f>
        <v>860.44</v>
      </c>
      <c r="P32" s="39">
        <f>+P8*$C32</f>
        <v>860.48</v>
      </c>
      <c r="Q32" s="39">
        <f>+Q8*$C32</f>
        <v>860.52</v>
      </c>
      <c r="R32" s="39">
        <f>+R8*$C32</f>
        <v>860.56000000000006</v>
      </c>
      <c r="S32" s="39">
        <f>+S8*$C32</f>
        <v>860.6</v>
      </c>
      <c r="T32" s="39">
        <f>+T8*$C32</f>
        <v>860.64</v>
      </c>
      <c r="U32" s="39">
        <f>+U8*$C32</f>
        <v>860.68000000000006</v>
      </c>
      <c r="V32" s="39">
        <f>+V8*$C32</f>
        <v>860.72</v>
      </c>
      <c r="W32" s="39">
        <f>+W8*$C32</f>
        <v>860.76</v>
      </c>
      <c r="X32" s="39">
        <f>+X8*$C32</f>
        <v>860.80000000000007</v>
      </c>
      <c r="Y32" s="39">
        <f>+Y8*$C32</f>
        <v>860.84</v>
      </c>
      <c r="Z32" s="39">
        <f>+Z8*$C32</f>
        <v>860.88</v>
      </c>
      <c r="AA32" s="39">
        <f>+AA8*$C32</f>
        <v>860.92000000000007</v>
      </c>
      <c r="AB32" s="39">
        <f>+AB8*$C32</f>
        <v>860.96</v>
      </c>
      <c r="AC32" s="39">
        <f>+AC8*$C32</f>
        <v>861</v>
      </c>
      <c r="AD32" s="39">
        <f>+AD8*$C32</f>
        <v>861.04</v>
      </c>
      <c r="AE32" s="39">
        <f>+AE8*$C32</f>
        <v>861.08</v>
      </c>
      <c r="AF32" s="39">
        <f>+AF8*$C32</f>
        <v>861.12</v>
      </c>
      <c r="AG32" s="39">
        <f>+AG8*$C32</f>
        <v>861.16</v>
      </c>
      <c r="AH32" s="39">
        <f>+AH8*$C32</f>
        <v>861.2</v>
      </c>
      <c r="AI32" s="39">
        <f>+AI8*$C32</f>
        <v>861.24</v>
      </c>
      <c r="AJ32" s="39">
        <f>+AJ8*$C32</f>
        <v>861.28</v>
      </c>
      <c r="AK32" s="39">
        <f>+AK8*$C32</f>
        <v>861.32</v>
      </c>
      <c r="AL32" s="39">
        <f>+AL8*$C32</f>
        <v>861.36</v>
      </c>
      <c r="AM32" s="39">
        <f>+AM8*$C32</f>
        <v>861.4</v>
      </c>
      <c r="AN32" s="39">
        <f>+AN8*$C32</f>
        <v>861.44</v>
      </c>
      <c r="AO32" s="39">
        <f>+AO8*$C32</f>
        <v>861.48</v>
      </c>
      <c r="AP32" s="39">
        <f>+AP8*$C32</f>
        <v>861.52</v>
      </c>
      <c r="AQ32" s="39">
        <f>+AQ8*$C32</f>
        <v>861.56000000000006</v>
      </c>
      <c r="AR32" s="39">
        <f>+AR8*$C32</f>
        <v>861.6</v>
      </c>
      <c r="AS32" s="39">
        <f>+AS8*$C32</f>
        <v>861.64</v>
      </c>
      <c r="AT32" s="39">
        <f>+AT8*$C32</f>
        <v>861.68000000000006</v>
      </c>
      <c r="AU32" s="39">
        <f>+AU8*$C32</f>
        <v>861.72</v>
      </c>
      <c r="AV32" s="39">
        <f>+AV8*$C32</f>
        <v>861.76</v>
      </c>
      <c r="AW32" s="39">
        <f>+AW8*$C32</f>
        <v>861.80000000000007</v>
      </c>
      <c r="AX32" s="39">
        <f>+AX8*$C32</f>
        <v>861.84</v>
      </c>
      <c r="AY32" s="39">
        <f>+AY8*$C32</f>
        <v>861.88</v>
      </c>
      <c r="AZ32" s="39">
        <f>+AZ8*$C32</f>
        <v>861.92000000000007</v>
      </c>
      <c r="BA32" s="39">
        <f>+BA8*$C32</f>
        <v>861.96</v>
      </c>
      <c r="BB32" s="39">
        <f>+BB8*$C32</f>
        <v>862</v>
      </c>
      <c r="BC32" s="39">
        <f>+BC8*$C32</f>
        <v>862.04</v>
      </c>
      <c r="BD32" s="39">
        <f>+BD8*$C32</f>
        <v>862.08</v>
      </c>
      <c r="BE32" s="39">
        <f>+BE8*$C32</f>
        <v>862.12</v>
      </c>
      <c r="BF32" s="39">
        <f>+BF8*$C32</f>
        <v>862.16</v>
      </c>
      <c r="BG32" s="39">
        <f>+BG8*$C32</f>
        <v>862.2</v>
      </c>
      <c r="BH32" s="39">
        <f>+BH8*$C32</f>
        <v>862.24</v>
      </c>
      <c r="BI32" s="39">
        <f>+BI8*$C32</f>
        <v>862.28</v>
      </c>
      <c r="BJ32" s="39">
        <f>+BJ8*$C32</f>
        <v>862.32</v>
      </c>
      <c r="BK32" s="39">
        <f>+BK8*$C32</f>
        <v>862.36</v>
      </c>
    </row>
    <row r="33" spans="2:63" x14ac:dyDescent="0.25">
      <c r="B33" t="str">
        <f t="shared" si="3"/>
        <v>Servizio 5</v>
      </c>
      <c r="C33" s="42">
        <v>0.21</v>
      </c>
      <c r="D33" s="39">
        <f>+D9*$C33</f>
        <v>4620</v>
      </c>
      <c r="E33" s="39">
        <f>+E9*$C33</f>
        <v>4620.21</v>
      </c>
      <c r="F33" s="39">
        <f>+F9*$C33</f>
        <v>4620.42</v>
      </c>
      <c r="G33" s="39">
        <f>+G9*$C33</f>
        <v>4620.63</v>
      </c>
      <c r="H33" s="39">
        <f>+H9*$C33</f>
        <v>4620.84</v>
      </c>
      <c r="I33" s="39">
        <f>+I9*$C33</f>
        <v>4621.05</v>
      </c>
      <c r="J33" s="39">
        <f>+J9*$C33</f>
        <v>4621.26</v>
      </c>
      <c r="K33" s="39">
        <f>+K9*$C33</f>
        <v>4621.47</v>
      </c>
      <c r="L33" s="39">
        <f>+L9*$C33</f>
        <v>4621.6799999999994</v>
      </c>
      <c r="M33" s="39">
        <f>+M9*$C33</f>
        <v>4621.8899999999994</v>
      </c>
      <c r="N33" s="39">
        <f>+N9*$C33</f>
        <v>4622.0999999999995</v>
      </c>
      <c r="O33" s="39">
        <f>+O9*$C33</f>
        <v>4622.3099999999995</v>
      </c>
      <c r="P33" s="39">
        <f>+P9*$C33</f>
        <v>4622.5199999999995</v>
      </c>
      <c r="Q33" s="39">
        <f>+Q9*$C33</f>
        <v>4622.7299999999996</v>
      </c>
      <c r="R33" s="39">
        <f>+R9*$C33</f>
        <v>4622.9399999999996</v>
      </c>
      <c r="S33" s="39">
        <f>+S9*$C33</f>
        <v>4623.1499999999996</v>
      </c>
      <c r="T33" s="39">
        <f>+T9*$C33</f>
        <v>4623.3599999999997</v>
      </c>
      <c r="U33" s="39">
        <f>+U9*$C33</f>
        <v>4623.57</v>
      </c>
      <c r="V33" s="39">
        <f>+V9*$C33</f>
        <v>4623.78</v>
      </c>
      <c r="W33" s="39">
        <f>+W9*$C33</f>
        <v>4623.99</v>
      </c>
      <c r="X33" s="39">
        <f>+X9*$C33</f>
        <v>4624.2</v>
      </c>
      <c r="Y33" s="39">
        <f>+Y9*$C33</f>
        <v>4624.41</v>
      </c>
      <c r="Z33" s="39">
        <f>+Z9*$C33</f>
        <v>4624.62</v>
      </c>
      <c r="AA33" s="39">
        <f>+AA9*$C33</f>
        <v>4624.83</v>
      </c>
      <c r="AB33" s="39">
        <f>+AB9*$C33</f>
        <v>4625.04</v>
      </c>
      <c r="AC33" s="39">
        <f>+AC9*$C33</f>
        <v>4625.25</v>
      </c>
      <c r="AD33" s="39">
        <f>+AD9*$C33</f>
        <v>4625.46</v>
      </c>
      <c r="AE33" s="39">
        <f>+AE9*$C33</f>
        <v>4625.67</v>
      </c>
      <c r="AF33" s="39">
        <f>+AF9*$C33</f>
        <v>4625.88</v>
      </c>
      <c r="AG33" s="39">
        <f>+AG9*$C33</f>
        <v>4626.09</v>
      </c>
      <c r="AH33" s="39">
        <f>+AH9*$C33</f>
        <v>4626.3</v>
      </c>
      <c r="AI33" s="39">
        <f>+AI9*$C33</f>
        <v>4626.51</v>
      </c>
      <c r="AJ33" s="39">
        <f>+AJ9*$C33</f>
        <v>4626.72</v>
      </c>
      <c r="AK33" s="39">
        <f>+AK9*$C33</f>
        <v>4626.9299999999994</v>
      </c>
      <c r="AL33" s="39">
        <f>+AL9*$C33</f>
        <v>4627.1399999999994</v>
      </c>
      <c r="AM33" s="39">
        <f>+AM9*$C33</f>
        <v>4627.3499999999995</v>
      </c>
      <c r="AN33" s="39">
        <f>+AN9*$C33</f>
        <v>4627.5599999999995</v>
      </c>
      <c r="AO33" s="39">
        <f>+AO9*$C33</f>
        <v>4627.7699999999995</v>
      </c>
      <c r="AP33" s="39">
        <f>+AP9*$C33</f>
        <v>4627.9799999999996</v>
      </c>
      <c r="AQ33" s="39">
        <f>+AQ9*$C33</f>
        <v>4628.1899999999996</v>
      </c>
      <c r="AR33" s="39">
        <f>+AR9*$C33</f>
        <v>4628.3999999999996</v>
      </c>
      <c r="AS33" s="39">
        <f>+AS9*$C33</f>
        <v>4628.6099999999997</v>
      </c>
      <c r="AT33" s="39">
        <f>+AT9*$C33</f>
        <v>4628.82</v>
      </c>
      <c r="AU33" s="39">
        <f>+AU9*$C33</f>
        <v>4629.03</v>
      </c>
      <c r="AV33" s="39">
        <f>+AV9*$C33</f>
        <v>4629.24</v>
      </c>
      <c r="AW33" s="39">
        <f>+AW9*$C33</f>
        <v>4629.45</v>
      </c>
      <c r="AX33" s="39">
        <f>+AX9*$C33</f>
        <v>4629.66</v>
      </c>
      <c r="AY33" s="39">
        <f>+AY9*$C33</f>
        <v>4629.87</v>
      </c>
      <c r="AZ33" s="39">
        <f>+AZ9*$C33</f>
        <v>4630.08</v>
      </c>
      <c r="BA33" s="39">
        <f>+BA9*$C33</f>
        <v>4630.29</v>
      </c>
      <c r="BB33" s="39">
        <f>+BB9*$C33</f>
        <v>4630.5</v>
      </c>
      <c r="BC33" s="39">
        <f>+BC9*$C33</f>
        <v>4630.71</v>
      </c>
      <c r="BD33" s="39">
        <f>+BD9*$C33</f>
        <v>4630.92</v>
      </c>
      <c r="BE33" s="39">
        <f>+BE9*$C33</f>
        <v>4631.13</v>
      </c>
      <c r="BF33" s="39">
        <f>+BF9*$C33</f>
        <v>4631.34</v>
      </c>
      <c r="BG33" s="39">
        <f>+BG9*$C33</f>
        <v>4631.55</v>
      </c>
      <c r="BH33" s="39">
        <f>+BH9*$C33</f>
        <v>4631.76</v>
      </c>
      <c r="BI33" s="39">
        <f>+BI9*$C33</f>
        <v>4631.97</v>
      </c>
      <c r="BJ33" s="39">
        <f>+BJ9*$C33</f>
        <v>4632.1799999999994</v>
      </c>
      <c r="BK33" s="39">
        <f>+BK9*$C33</f>
        <v>4632.3899999999994</v>
      </c>
    </row>
    <row r="34" spans="2:63" x14ac:dyDescent="0.25">
      <c r="B34" t="str">
        <f t="shared" si="3"/>
        <v>Servizio 6</v>
      </c>
      <c r="C34" s="42">
        <v>0.1</v>
      </c>
      <c r="D34" s="39">
        <f>+D10*$C34</f>
        <v>2250</v>
      </c>
      <c r="E34" s="39">
        <f>+E10*$C34</f>
        <v>2250.1</v>
      </c>
      <c r="F34" s="39">
        <f>+F10*$C34</f>
        <v>2250.2000000000003</v>
      </c>
      <c r="G34" s="39">
        <f>+G10*$C34</f>
        <v>2250.3000000000002</v>
      </c>
      <c r="H34" s="39">
        <f>+H10*$C34</f>
        <v>2250.4</v>
      </c>
      <c r="I34" s="39">
        <f>+I10*$C34</f>
        <v>2250.5</v>
      </c>
      <c r="J34" s="39">
        <f>+J10*$C34</f>
        <v>2250.6</v>
      </c>
      <c r="K34" s="39">
        <f>+K10*$C34</f>
        <v>2250.7000000000003</v>
      </c>
      <c r="L34" s="39">
        <f>+L10*$C34</f>
        <v>2250.8000000000002</v>
      </c>
      <c r="M34" s="39">
        <f>+M10*$C34</f>
        <v>2250.9</v>
      </c>
      <c r="N34" s="39">
        <f>+N10*$C34</f>
        <v>2251</v>
      </c>
      <c r="O34" s="39">
        <f>+O10*$C34</f>
        <v>2251.1</v>
      </c>
      <c r="P34" s="39">
        <f>+P10*$C34</f>
        <v>2251.2000000000003</v>
      </c>
      <c r="Q34" s="39">
        <f>+Q10*$C34</f>
        <v>2251.3000000000002</v>
      </c>
      <c r="R34" s="39">
        <f>+R10*$C34</f>
        <v>2251.4</v>
      </c>
      <c r="S34" s="39">
        <f>+S10*$C34</f>
        <v>2251.5</v>
      </c>
      <c r="T34" s="39">
        <f>+T10*$C34</f>
        <v>2251.6</v>
      </c>
      <c r="U34" s="39">
        <f>+U10*$C34</f>
        <v>2251.7000000000003</v>
      </c>
      <c r="V34" s="39">
        <f>+V10*$C34</f>
        <v>2251.8000000000002</v>
      </c>
      <c r="W34" s="39">
        <f>+W10*$C34</f>
        <v>2251.9</v>
      </c>
      <c r="X34" s="39">
        <f>+X10*$C34</f>
        <v>2252</v>
      </c>
      <c r="Y34" s="39">
        <f>+Y10*$C34</f>
        <v>2252.1</v>
      </c>
      <c r="Z34" s="39">
        <f>+Z10*$C34</f>
        <v>2252.2000000000003</v>
      </c>
      <c r="AA34" s="39">
        <f>+AA10*$C34</f>
        <v>2252.3000000000002</v>
      </c>
      <c r="AB34" s="39">
        <f>+AB10*$C34</f>
        <v>2252.4</v>
      </c>
      <c r="AC34" s="39">
        <f>+AC10*$C34</f>
        <v>2252.5</v>
      </c>
      <c r="AD34" s="39">
        <f>+AD10*$C34</f>
        <v>2252.6</v>
      </c>
      <c r="AE34" s="39">
        <f>+AE10*$C34</f>
        <v>2252.7000000000003</v>
      </c>
      <c r="AF34" s="39">
        <f>+AF10*$C34</f>
        <v>2252.8000000000002</v>
      </c>
      <c r="AG34" s="39">
        <f>+AG10*$C34</f>
        <v>2252.9</v>
      </c>
      <c r="AH34" s="39">
        <f>+AH10*$C34</f>
        <v>2253</v>
      </c>
      <c r="AI34" s="39">
        <f>+AI10*$C34</f>
        <v>2253.1</v>
      </c>
      <c r="AJ34" s="39">
        <f>+AJ10*$C34</f>
        <v>2253.2000000000003</v>
      </c>
      <c r="AK34" s="39">
        <f>+AK10*$C34</f>
        <v>2253.3000000000002</v>
      </c>
      <c r="AL34" s="39">
        <f>+AL10*$C34</f>
        <v>2253.4</v>
      </c>
      <c r="AM34" s="39">
        <f>+AM10*$C34</f>
        <v>2253.5</v>
      </c>
      <c r="AN34" s="39">
        <f>+AN10*$C34</f>
        <v>2253.6</v>
      </c>
      <c r="AO34" s="39">
        <f>+AO10*$C34</f>
        <v>2253.7000000000003</v>
      </c>
      <c r="AP34" s="39">
        <f>+AP10*$C34</f>
        <v>2253.8000000000002</v>
      </c>
      <c r="AQ34" s="39">
        <f>+AQ10*$C34</f>
        <v>2253.9</v>
      </c>
      <c r="AR34" s="39">
        <f>+AR10*$C34</f>
        <v>2254</v>
      </c>
      <c r="AS34" s="39">
        <f>+AS10*$C34</f>
        <v>2254.1</v>
      </c>
      <c r="AT34" s="39">
        <f>+AT10*$C34</f>
        <v>2254.2000000000003</v>
      </c>
      <c r="AU34" s="39">
        <f>+AU10*$C34</f>
        <v>2254.3000000000002</v>
      </c>
      <c r="AV34" s="39">
        <f>+AV10*$C34</f>
        <v>2254.4</v>
      </c>
      <c r="AW34" s="39">
        <f>+AW10*$C34</f>
        <v>2254.5</v>
      </c>
      <c r="AX34" s="39">
        <f>+AX10*$C34</f>
        <v>2254.6</v>
      </c>
      <c r="AY34" s="39">
        <f>+AY10*$C34</f>
        <v>2254.7000000000003</v>
      </c>
      <c r="AZ34" s="39">
        <f>+AZ10*$C34</f>
        <v>2254.8000000000002</v>
      </c>
      <c r="BA34" s="39">
        <f>+BA10*$C34</f>
        <v>2254.9</v>
      </c>
      <c r="BB34" s="39">
        <f>+BB10*$C34</f>
        <v>2255</v>
      </c>
      <c r="BC34" s="39">
        <f>+BC10*$C34</f>
        <v>2255.1</v>
      </c>
      <c r="BD34" s="39">
        <f>+BD10*$C34</f>
        <v>2255.2000000000003</v>
      </c>
      <c r="BE34" s="39">
        <f>+BE10*$C34</f>
        <v>2255.3000000000002</v>
      </c>
      <c r="BF34" s="39">
        <f>+BF10*$C34</f>
        <v>2255.4</v>
      </c>
      <c r="BG34" s="39">
        <f>+BG10*$C34</f>
        <v>2255.5</v>
      </c>
      <c r="BH34" s="39">
        <f>+BH10*$C34</f>
        <v>2255.6</v>
      </c>
      <c r="BI34" s="39">
        <f>+BI10*$C34</f>
        <v>2255.7000000000003</v>
      </c>
      <c r="BJ34" s="39">
        <f>+BJ10*$C34</f>
        <v>2255.8000000000002</v>
      </c>
      <c r="BK34" s="39">
        <f>+BK10*$C34</f>
        <v>2255.9</v>
      </c>
    </row>
    <row r="35" spans="2:63" x14ac:dyDescent="0.25">
      <c r="B35" t="str">
        <f t="shared" si="3"/>
        <v>Servizio 7</v>
      </c>
      <c r="C35" s="42">
        <v>0.04</v>
      </c>
      <c r="D35" s="39">
        <f>+D11*$C35</f>
        <v>920</v>
      </c>
      <c r="E35" s="39">
        <f>+E11*$C35</f>
        <v>920.04</v>
      </c>
      <c r="F35" s="39">
        <f>+F11*$C35</f>
        <v>920.08</v>
      </c>
      <c r="G35" s="39">
        <f>+G11*$C35</f>
        <v>920.12</v>
      </c>
      <c r="H35" s="39">
        <f>+H11*$C35</f>
        <v>920.16</v>
      </c>
      <c r="I35" s="39">
        <f>+I11*$C35</f>
        <v>920.2</v>
      </c>
      <c r="J35" s="39">
        <f>+J11*$C35</f>
        <v>920.24</v>
      </c>
      <c r="K35" s="39">
        <f>+K11*$C35</f>
        <v>920.28</v>
      </c>
      <c r="L35" s="39">
        <f>+L11*$C35</f>
        <v>920.32</v>
      </c>
      <c r="M35" s="39">
        <f>+M11*$C35</f>
        <v>920.36</v>
      </c>
      <c r="N35" s="39">
        <f>+N11*$C35</f>
        <v>920.4</v>
      </c>
      <c r="O35" s="39">
        <f>+O11*$C35</f>
        <v>920.44</v>
      </c>
      <c r="P35" s="39">
        <f>+P11*$C35</f>
        <v>920.48</v>
      </c>
      <c r="Q35" s="39">
        <f>+Q11*$C35</f>
        <v>920.52</v>
      </c>
      <c r="R35" s="39">
        <f>+R11*$C35</f>
        <v>920.56000000000006</v>
      </c>
      <c r="S35" s="39">
        <f>+S11*$C35</f>
        <v>920.6</v>
      </c>
      <c r="T35" s="39">
        <f>+T11*$C35</f>
        <v>920.64</v>
      </c>
      <c r="U35" s="39">
        <f>+U11*$C35</f>
        <v>920.68000000000006</v>
      </c>
      <c r="V35" s="39">
        <f>+V11*$C35</f>
        <v>920.72</v>
      </c>
      <c r="W35" s="39">
        <f>+W11*$C35</f>
        <v>920.76</v>
      </c>
      <c r="X35" s="39">
        <f>+X11*$C35</f>
        <v>920.80000000000007</v>
      </c>
      <c r="Y35" s="39">
        <f>+Y11*$C35</f>
        <v>920.84</v>
      </c>
      <c r="Z35" s="39">
        <f>+Z11*$C35</f>
        <v>920.88</v>
      </c>
      <c r="AA35" s="39">
        <f>+AA11*$C35</f>
        <v>920.92000000000007</v>
      </c>
      <c r="AB35" s="39">
        <f>+AB11*$C35</f>
        <v>920.96</v>
      </c>
      <c r="AC35" s="39">
        <f>+AC11*$C35</f>
        <v>921</v>
      </c>
      <c r="AD35" s="39">
        <f>+AD11*$C35</f>
        <v>921.04</v>
      </c>
      <c r="AE35" s="39">
        <f>+AE11*$C35</f>
        <v>921.08</v>
      </c>
      <c r="AF35" s="39">
        <f>+AF11*$C35</f>
        <v>921.12</v>
      </c>
      <c r="AG35" s="39">
        <f>+AG11*$C35</f>
        <v>921.16</v>
      </c>
      <c r="AH35" s="39">
        <f>+AH11*$C35</f>
        <v>921.2</v>
      </c>
      <c r="AI35" s="39">
        <f>+AI11*$C35</f>
        <v>921.24</v>
      </c>
      <c r="AJ35" s="39">
        <f>+AJ11*$C35</f>
        <v>921.28</v>
      </c>
      <c r="AK35" s="39">
        <f>+AK11*$C35</f>
        <v>921.32</v>
      </c>
      <c r="AL35" s="39">
        <f>+AL11*$C35</f>
        <v>921.36</v>
      </c>
      <c r="AM35" s="39">
        <f>+AM11*$C35</f>
        <v>921.4</v>
      </c>
      <c r="AN35" s="39">
        <f>+AN11*$C35</f>
        <v>921.44</v>
      </c>
      <c r="AO35" s="39">
        <f>+AO11*$C35</f>
        <v>921.48</v>
      </c>
      <c r="AP35" s="39">
        <f>+AP11*$C35</f>
        <v>921.52</v>
      </c>
      <c r="AQ35" s="39">
        <f>+AQ11*$C35</f>
        <v>921.56000000000006</v>
      </c>
      <c r="AR35" s="39">
        <f>+AR11*$C35</f>
        <v>921.6</v>
      </c>
      <c r="AS35" s="39">
        <f>+AS11*$C35</f>
        <v>921.64</v>
      </c>
      <c r="AT35" s="39">
        <f>+AT11*$C35</f>
        <v>921.68000000000006</v>
      </c>
      <c r="AU35" s="39">
        <f>+AU11*$C35</f>
        <v>921.72</v>
      </c>
      <c r="AV35" s="39">
        <f>+AV11*$C35</f>
        <v>921.76</v>
      </c>
      <c r="AW35" s="39">
        <f>+AW11*$C35</f>
        <v>921.80000000000007</v>
      </c>
      <c r="AX35" s="39">
        <f>+AX11*$C35</f>
        <v>921.84</v>
      </c>
      <c r="AY35" s="39">
        <f>+AY11*$C35</f>
        <v>921.88</v>
      </c>
      <c r="AZ35" s="39">
        <f>+AZ11*$C35</f>
        <v>921.92000000000007</v>
      </c>
      <c r="BA35" s="39">
        <f>+BA11*$C35</f>
        <v>921.96</v>
      </c>
      <c r="BB35" s="39">
        <f>+BB11*$C35</f>
        <v>922</v>
      </c>
      <c r="BC35" s="39">
        <f>+BC11*$C35</f>
        <v>922.04</v>
      </c>
      <c r="BD35" s="39">
        <f>+BD11*$C35</f>
        <v>922.08</v>
      </c>
      <c r="BE35" s="39">
        <f>+BE11*$C35</f>
        <v>922.12</v>
      </c>
      <c r="BF35" s="39">
        <f>+BF11*$C35</f>
        <v>922.16</v>
      </c>
      <c r="BG35" s="39">
        <f>+BG11*$C35</f>
        <v>922.2</v>
      </c>
      <c r="BH35" s="39">
        <f>+BH11*$C35</f>
        <v>922.24</v>
      </c>
      <c r="BI35" s="39">
        <f>+BI11*$C35</f>
        <v>922.28</v>
      </c>
      <c r="BJ35" s="39">
        <f>+BJ11*$C35</f>
        <v>922.32</v>
      </c>
      <c r="BK35" s="39">
        <f>+BK11*$C35</f>
        <v>922.36</v>
      </c>
    </row>
    <row r="36" spans="2:63" x14ac:dyDescent="0.25">
      <c r="B36" t="str">
        <f t="shared" si="3"/>
        <v>Servizio 8</v>
      </c>
      <c r="C36" s="42">
        <v>0.21</v>
      </c>
      <c r="D36" s="39">
        <f>+D12*$C36</f>
        <v>4935</v>
      </c>
      <c r="E36" s="39">
        <f>+E12*$C36</f>
        <v>4935.21</v>
      </c>
      <c r="F36" s="39">
        <f>+F12*$C36</f>
        <v>4935.42</v>
      </c>
      <c r="G36" s="39">
        <f>+G12*$C36</f>
        <v>4935.63</v>
      </c>
      <c r="H36" s="39">
        <f>+H12*$C36</f>
        <v>4935.84</v>
      </c>
      <c r="I36" s="39">
        <f>+I12*$C36</f>
        <v>4936.05</v>
      </c>
      <c r="J36" s="39">
        <f>+J12*$C36</f>
        <v>4936.26</v>
      </c>
      <c r="K36" s="39">
        <f>+K12*$C36</f>
        <v>4936.47</v>
      </c>
      <c r="L36" s="39">
        <f>+L12*$C36</f>
        <v>4936.6799999999994</v>
      </c>
      <c r="M36" s="39">
        <f>+M12*$C36</f>
        <v>4936.8899999999994</v>
      </c>
      <c r="N36" s="39">
        <f>+N12*$C36</f>
        <v>4937.0999999999995</v>
      </c>
      <c r="O36" s="39">
        <f>+O12*$C36</f>
        <v>4937.3099999999995</v>
      </c>
      <c r="P36" s="39">
        <f>+P12*$C36</f>
        <v>4937.5199999999995</v>
      </c>
      <c r="Q36" s="39">
        <f>+Q12*$C36</f>
        <v>4937.7299999999996</v>
      </c>
      <c r="R36" s="39">
        <f>+R12*$C36</f>
        <v>4937.9399999999996</v>
      </c>
      <c r="S36" s="39">
        <f>+S12*$C36</f>
        <v>4938.1499999999996</v>
      </c>
      <c r="T36" s="39">
        <f>+T12*$C36</f>
        <v>4938.3599999999997</v>
      </c>
      <c r="U36" s="39">
        <f>+U12*$C36</f>
        <v>4938.57</v>
      </c>
      <c r="V36" s="39">
        <f>+V12*$C36</f>
        <v>4938.78</v>
      </c>
      <c r="W36" s="39">
        <f>+W12*$C36</f>
        <v>4938.99</v>
      </c>
      <c r="X36" s="39">
        <f>+X12*$C36</f>
        <v>4939.2</v>
      </c>
      <c r="Y36" s="39">
        <f>+Y12*$C36</f>
        <v>4939.41</v>
      </c>
      <c r="Z36" s="39">
        <f>+Z12*$C36</f>
        <v>4939.62</v>
      </c>
      <c r="AA36" s="39">
        <f>+AA12*$C36</f>
        <v>4939.83</v>
      </c>
      <c r="AB36" s="39">
        <f>+AB12*$C36</f>
        <v>4940.04</v>
      </c>
      <c r="AC36" s="39">
        <f>+AC12*$C36</f>
        <v>4940.25</v>
      </c>
      <c r="AD36" s="39">
        <f>+AD12*$C36</f>
        <v>4940.46</v>
      </c>
      <c r="AE36" s="39">
        <f>+AE12*$C36</f>
        <v>4940.67</v>
      </c>
      <c r="AF36" s="39">
        <f>+AF12*$C36</f>
        <v>4940.88</v>
      </c>
      <c r="AG36" s="39">
        <f>+AG12*$C36</f>
        <v>4941.09</v>
      </c>
      <c r="AH36" s="39">
        <f>+AH12*$C36</f>
        <v>4941.3</v>
      </c>
      <c r="AI36" s="39">
        <f>+AI12*$C36</f>
        <v>4941.51</v>
      </c>
      <c r="AJ36" s="39">
        <f>+AJ12*$C36</f>
        <v>4941.72</v>
      </c>
      <c r="AK36" s="39">
        <f>+AK12*$C36</f>
        <v>4941.9299999999994</v>
      </c>
      <c r="AL36" s="39">
        <f>+AL12*$C36</f>
        <v>4942.1399999999994</v>
      </c>
      <c r="AM36" s="39">
        <f>+AM12*$C36</f>
        <v>4942.3499999999995</v>
      </c>
      <c r="AN36" s="39">
        <f>+AN12*$C36</f>
        <v>4942.5599999999995</v>
      </c>
      <c r="AO36" s="39">
        <f>+AO12*$C36</f>
        <v>4942.7699999999995</v>
      </c>
      <c r="AP36" s="39">
        <f>+AP12*$C36</f>
        <v>4942.9799999999996</v>
      </c>
      <c r="AQ36" s="39">
        <f>+AQ12*$C36</f>
        <v>4943.1899999999996</v>
      </c>
      <c r="AR36" s="39">
        <f>+AR12*$C36</f>
        <v>4943.3999999999996</v>
      </c>
      <c r="AS36" s="39">
        <f>+AS12*$C36</f>
        <v>4943.6099999999997</v>
      </c>
      <c r="AT36" s="39">
        <f>+AT12*$C36</f>
        <v>4943.82</v>
      </c>
      <c r="AU36" s="39">
        <f>+AU12*$C36</f>
        <v>4944.03</v>
      </c>
      <c r="AV36" s="39">
        <f>+AV12*$C36</f>
        <v>4944.24</v>
      </c>
      <c r="AW36" s="39">
        <f>+AW12*$C36</f>
        <v>4944.45</v>
      </c>
      <c r="AX36" s="39">
        <f>+AX12*$C36</f>
        <v>4944.66</v>
      </c>
      <c r="AY36" s="39">
        <f>+AY12*$C36</f>
        <v>4944.87</v>
      </c>
      <c r="AZ36" s="39">
        <f>+AZ12*$C36</f>
        <v>4945.08</v>
      </c>
      <c r="BA36" s="39">
        <f>+BA12*$C36</f>
        <v>4945.29</v>
      </c>
      <c r="BB36" s="39">
        <f>+BB12*$C36</f>
        <v>4945.5</v>
      </c>
      <c r="BC36" s="39">
        <f>+BC12*$C36</f>
        <v>4945.71</v>
      </c>
      <c r="BD36" s="39">
        <f>+BD12*$C36</f>
        <v>4945.92</v>
      </c>
      <c r="BE36" s="39">
        <f>+BE12*$C36</f>
        <v>4946.13</v>
      </c>
      <c r="BF36" s="39">
        <f>+BF12*$C36</f>
        <v>4946.34</v>
      </c>
      <c r="BG36" s="39">
        <f>+BG12*$C36</f>
        <v>4946.55</v>
      </c>
      <c r="BH36" s="39">
        <f>+BH12*$C36</f>
        <v>4946.76</v>
      </c>
      <c r="BI36" s="39">
        <f>+BI12*$C36</f>
        <v>4946.97</v>
      </c>
      <c r="BJ36" s="39">
        <f>+BJ12*$C36</f>
        <v>4947.1799999999994</v>
      </c>
      <c r="BK36" s="39">
        <f>+BK12*$C36</f>
        <v>4947.3899999999994</v>
      </c>
    </row>
    <row r="37" spans="2:63" x14ac:dyDescent="0.25">
      <c r="B37" t="str">
        <f t="shared" si="3"/>
        <v>Servizio 9</v>
      </c>
      <c r="C37" s="42">
        <v>0.21</v>
      </c>
      <c r="D37" s="39">
        <f>+D13*$C37</f>
        <v>5040</v>
      </c>
      <c r="E37" s="39">
        <f>+E13*$C37</f>
        <v>5040.21</v>
      </c>
      <c r="F37" s="39">
        <f>+F13*$C37</f>
        <v>5040.42</v>
      </c>
      <c r="G37" s="39">
        <f>+G13*$C37</f>
        <v>5040.63</v>
      </c>
      <c r="H37" s="39">
        <f>+H13*$C37</f>
        <v>5040.84</v>
      </c>
      <c r="I37" s="39">
        <f>+I13*$C37</f>
        <v>5041.05</v>
      </c>
      <c r="J37" s="39">
        <f>+J13*$C37</f>
        <v>5041.26</v>
      </c>
      <c r="K37" s="39">
        <f>+K13*$C37</f>
        <v>5041.47</v>
      </c>
      <c r="L37" s="39">
        <f>+L13*$C37</f>
        <v>5041.6799999999994</v>
      </c>
      <c r="M37" s="39">
        <f>+M13*$C37</f>
        <v>5041.8899999999994</v>
      </c>
      <c r="N37" s="39">
        <f>+N13*$C37</f>
        <v>5042.0999999999995</v>
      </c>
      <c r="O37" s="39">
        <f>+O13*$C37</f>
        <v>5042.3099999999995</v>
      </c>
      <c r="P37" s="39">
        <f>+P13*$C37</f>
        <v>5042.5199999999995</v>
      </c>
      <c r="Q37" s="39">
        <f>+Q13*$C37</f>
        <v>5042.7299999999996</v>
      </c>
      <c r="R37" s="39">
        <f>+R13*$C37</f>
        <v>5042.9399999999996</v>
      </c>
      <c r="S37" s="39">
        <f>+S13*$C37</f>
        <v>5043.1499999999996</v>
      </c>
      <c r="T37" s="39">
        <f>+T13*$C37</f>
        <v>5043.3599999999997</v>
      </c>
      <c r="U37" s="39">
        <f>+U13*$C37</f>
        <v>5043.57</v>
      </c>
      <c r="V37" s="39">
        <f>+V13*$C37</f>
        <v>5043.78</v>
      </c>
      <c r="W37" s="39">
        <f>+W13*$C37</f>
        <v>5043.99</v>
      </c>
      <c r="X37" s="39">
        <f>+X13*$C37</f>
        <v>5044.2</v>
      </c>
      <c r="Y37" s="39">
        <f>+Y13*$C37</f>
        <v>5044.41</v>
      </c>
      <c r="Z37" s="39">
        <f>+Z13*$C37</f>
        <v>5044.62</v>
      </c>
      <c r="AA37" s="39">
        <f>+AA13*$C37</f>
        <v>5044.83</v>
      </c>
      <c r="AB37" s="39">
        <f>+AB13*$C37</f>
        <v>5045.04</v>
      </c>
      <c r="AC37" s="39">
        <f>+AC13*$C37</f>
        <v>5045.25</v>
      </c>
      <c r="AD37" s="39">
        <f>+AD13*$C37</f>
        <v>5045.46</v>
      </c>
      <c r="AE37" s="39">
        <f>+AE13*$C37</f>
        <v>5045.67</v>
      </c>
      <c r="AF37" s="39">
        <f>+AF13*$C37</f>
        <v>5045.88</v>
      </c>
      <c r="AG37" s="39">
        <f>+AG13*$C37</f>
        <v>5046.09</v>
      </c>
      <c r="AH37" s="39">
        <f>+AH13*$C37</f>
        <v>5046.3</v>
      </c>
      <c r="AI37" s="39">
        <f>+AI13*$C37</f>
        <v>5046.51</v>
      </c>
      <c r="AJ37" s="39">
        <f>+AJ13*$C37</f>
        <v>5046.72</v>
      </c>
      <c r="AK37" s="39">
        <f>+AK13*$C37</f>
        <v>5046.9299999999994</v>
      </c>
      <c r="AL37" s="39">
        <f>+AL13*$C37</f>
        <v>5047.1399999999994</v>
      </c>
      <c r="AM37" s="39">
        <f>+AM13*$C37</f>
        <v>5047.3499999999995</v>
      </c>
      <c r="AN37" s="39">
        <f>+AN13*$C37</f>
        <v>5047.5599999999995</v>
      </c>
      <c r="AO37" s="39">
        <f>+AO13*$C37</f>
        <v>5047.7699999999995</v>
      </c>
      <c r="AP37" s="39">
        <f>+AP13*$C37</f>
        <v>5047.9799999999996</v>
      </c>
      <c r="AQ37" s="39">
        <f>+AQ13*$C37</f>
        <v>5048.1899999999996</v>
      </c>
      <c r="AR37" s="39">
        <f>+AR13*$C37</f>
        <v>5048.3999999999996</v>
      </c>
      <c r="AS37" s="39">
        <f>+AS13*$C37</f>
        <v>5048.6099999999997</v>
      </c>
      <c r="AT37" s="39">
        <f>+AT13*$C37</f>
        <v>5048.82</v>
      </c>
      <c r="AU37" s="39">
        <f>+AU13*$C37</f>
        <v>5049.03</v>
      </c>
      <c r="AV37" s="39">
        <f>+AV13*$C37</f>
        <v>5049.24</v>
      </c>
      <c r="AW37" s="39">
        <f>+AW13*$C37</f>
        <v>5049.45</v>
      </c>
      <c r="AX37" s="39">
        <f>+AX13*$C37</f>
        <v>5049.66</v>
      </c>
      <c r="AY37" s="39">
        <f>+AY13*$C37</f>
        <v>5049.87</v>
      </c>
      <c r="AZ37" s="39">
        <f>+AZ13*$C37</f>
        <v>5050.08</v>
      </c>
      <c r="BA37" s="39">
        <f>+BA13*$C37</f>
        <v>5050.29</v>
      </c>
      <c r="BB37" s="39">
        <f>+BB13*$C37</f>
        <v>5050.5</v>
      </c>
      <c r="BC37" s="39">
        <f>+BC13*$C37</f>
        <v>5050.71</v>
      </c>
      <c r="BD37" s="39">
        <f>+BD13*$C37</f>
        <v>5050.92</v>
      </c>
      <c r="BE37" s="39">
        <f>+BE13*$C37</f>
        <v>5051.13</v>
      </c>
      <c r="BF37" s="39">
        <f>+BF13*$C37</f>
        <v>5051.34</v>
      </c>
      <c r="BG37" s="39">
        <f>+BG13*$C37</f>
        <v>5051.55</v>
      </c>
      <c r="BH37" s="39">
        <f>+BH13*$C37</f>
        <v>5051.76</v>
      </c>
      <c r="BI37" s="39">
        <f>+BI13*$C37</f>
        <v>5051.97</v>
      </c>
      <c r="BJ37" s="39">
        <f>+BJ13*$C37</f>
        <v>5052.1799999999994</v>
      </c>
      <c r="BK37" s="39">
        <f>+BK13*$C37</f>
        <v>5052.3899999999994</v>
      </c>
    </row>
    <row r="38" spans="2:63" x14ac:dyDescent="0.25">
      <c r="B38" t="str">
        <f t="shared" si="3"/>
        <v>Servizio 10</v>
      </c>
      <c r="C38" s="42">
        <v>0.21</v>
      </c>
      <c r="D38" s="39">
        <f>+D14*$C38</f>
        <v>5145</v>
      </c>
      <c r="E38" s="39">
        <f>+E14*$C38</f>
        <v>5145.21</v>
      </c>
      <c r="F38" s="39">
        <f>+F14*$C38</f>
        <v>5145.42</v>
      </c>
      <c r="G38" s="39">
        <f>+G14*$C38</f>
        <v>5145.63</v>
      </c>
      <c r="H38" s="39">
        <f>+H14*$C38</f>
        <v>5145.84</v>
      </c>
      <c r="I38" s="39">
        <f>+I14*$C38</f>
        <v>5146.05</v>
      </c>
      <c r="J38" s="39">
        <f>+J14*$C38</f>
        <v>5146.26</v>
      </c>
      <c r="K38" s="39">
        <f>+K14*$C38</f>
        <v>5146.47</v>
      </c>
      <c r="L38" s="39">
        <f>+L14*$C38</f>
        <v>5146.6799999999994</v>
      </c>
      <c r="M38" s="39">
        <f>+M14*$C38</f>
        <v>5146.8899999999994</v>
      </c>
      <c r="N38" s="39">
        <f>+N14*$C38</f>
        <v>5147.0999999999995</v>
      </c>
      <c r="O38" s="39">
        <f>+O14*$C38</f>
        <v>5147.3099999999995</v>
      </c>
      <c r="P38" s="39">
        <f>+P14*$C38</f>
        <v>5147.5199999999995</v>
      </c>
      <c r="Q38" s="39">
        <f>+Q14*$C38</f>
        <v>5147.7299999999996</v>
      </c>
      <c r="R38" s="39">
        <f>+R14*$C38</f>
        <v>5147.9399999999996</v>
      </c>
      <c r="S38" s="39">
        <f>+S14*$C38</f>
        <v>5148.1499999999996</v>
      </c>
      <c r="T38" s="39">
        <f>+T14*$C38</f>
        <v>5148.3599999999997</v>
      </c>
      <c r="U38" s="39">
        <f>+U14*$C38</f>
        <v>5148.57</v>
      </c>
      <c r="V38" s="39">
        <f>+V14*$C38</f>
        <v>5148.78</v>
      </c>
      <c r="W38" s="39">
        <f>+W14*$C38</f>
        <v>5148.99</v>
      </c>
      <c r="X38" s="39">
        <f>+X14*$C38</f>
        <v>5149.2</v>
      </c>
      <c r="Y38" s="39">
        <f>+Y14*$C38</f>
        <v>5149.41</v>
      </c>
      <c r="Z38" s="39">
        <f>+Z14*$C38</f>
        <v>5149.62</v>
      </c>
      <c r="AA38" s="39">
        <f>+AA14*$C38</f>
        <v>5149.83</v>
      </c>
      <c r="AB38" s="39">
        <f>+AB14*$C38</f>
        <v>5150.04</v>
      </c>
      <c r="AC38" s="39">
        <f>+AC14*$C38</f>
        <v>5150.25</v>
      </c>
      <c r="AD38" s="39">
        <f>+AD14*$C38</f>
        <v>5150.46</v>
      </c>
      <c r="AE38" s="39">
        <f>+AE14*$C38</f>
        <v>5150.67</v>
      </c>
      <c r="AF38" s="39">
        <f>+AF14*$C38</f>
        <v>5150.88</v>
      </c>
      <c r="AG38" s="39">
        <f>+AG14*$C38</f>
        <v>5151.09</v>
      </c>
      <c r="AH38" s="39">
        <f>+AH14*$C38</f>
        <v>5151.3</v>
      </c>
      <c r="AI38" s="39">
        <f>+AI14*$C38</f>
        <v>5151.51</v>
      </c>
      <c r="AJ38" s="39">
        <f>+AJ14*$C38</f>
        <v>5151.72</v>
      </c>
      <c r="AK38" s="39">
        <f>+AK14*$C38</f>
        <v>5151.9299999999994</v>
      </c>
      <c r="AL38" s="39">
        <f>+AL14*$C38</f>
        <v>5152.1399999999994</v>
      </c>
      <c r="AM38" s="39">
        <f>+AM14*$C38</f>
        <v>5152.3499999999995</v>
      </c>
      <c r="AN38" s="39">
        <f>+AN14*$C38</f>
        <v>5152.5599999999995</v>
      </c>
      <c r="AO38" s="39">
        <f>+AO14*$C38</f>
        <v>5152.7699999999995</v>
      </c>
      <c r="AP38" s="39">
        <f>+AP14*$C38</f>
        <v>5152.9799999999996</v>
      </c>
      <c r="AQ38" s="39">
        <f>+AQ14*$C38</f>
        <v>5153.1899999999996</v>
      </c>
      <c r="AR38" s="39">
        <f>+AR14*$C38</f>
        <v>5153.3999999999996</v>
      </c>
      <c r="AS38" s="39">
        <f>+AS14*$C38</f>
        <v>5153.6099999999997</v>
      </c>
      <c r="AT38" s="39">
        <f>+AT14*$C38</f>
        <v>5153.82</v>
      </c>
      <c r="AU38" s="39">
        <f>+AU14*$C38</f>
        <v>5154.03</v>
      </c>
      <c r="AV38" s="39">
        <f>+AV14*$C38</f>
        <v>5154.24</v>
      </c>
      <c r="AW38" s="39">
        <f>+AW14*$C38</f>
        <v>5154.45</v>
      </c>
      <c r="AX38" s="39">
        <f>+AX14*$C38</f>
        <v>5154.66</v>
      </c>
      <c r="AY38" s="39">
        <f>+AY14*$C38</f>
        <v>5154.87</v>
      </c>
      <c r="AZ38" s="39">
        <f>+AZ14*$C38</f>
        <v>5155.08</v>
      </c>
      <c r="BA38" s="39">
        <f>+BA14*$C38</f>
        <v>5155.29</v>
      </c>
      <c r="BB38" s="39">
        <f>+BB14*$C38</f>
        <v>5155.5</v>
      </c>
      <c r="BC38" s="39">
        <f>+BC14*$C38</f>
        <v>5155.71</v>
      </c>
      <c r="BD38" s="39">
        <f>+BD14*$C38</f>
        <v>5155.92</v>
      </c>
      <c r="BE38" s="39">
        <f>+BE14*$C38</f>
        <v>5156.13</v>
      </c>
      <c r="BF38" s="39">
        <f>+BF14*$C38</f>
        <v>5156.34</v>
      </c>
      <c r="BG38" s="39">
        <f>+BG14*$C38</f>
        <v>5156.55</v>
      </c>
      <c r="BH38" s="39">
        <f>+BH14*$C38</f>
        <v>5156.76</v>
      </c>
      <c r="BI38" s="39">
        <f>+BI14*$C38</f>
        <v>5156.97</v>
      </c>
      <c r="BJ38" s="39">
        <f>+BJ14*$C38</f>
        <v>5157.1799999999994</v>
      </c>
      <c r="BK38" s="39">
        <f>+BK14*$C38</f>
        <v>5157.3899999999994</v>
      </c>
    </row>
    <row r="39" spans="2:63" x14ac:dyDescent="0.25">
      <c r="B39" t="str">
        <f t="shared" si="3"/>
        <v>Servizio 11</v>
      </c>
      <c r="C39" s="42">
        <v>0.1</v>
      </c>
      <c r="D39" s="39">
        <f>+D15*$C39</f>
        <v>2500</v>
      </c>
      <c r="E39" s="39">
        <f>+E15*$C39</f>
        <v>2500.1000000000004</v>
      </c>
      <c r="F39" s="39">
        <f>+F15*$C39</f>
        <v>2500.2000000000003</v>
      </c>
      <c r="G39" s="39">
        <f>+G15*$C39</f>
        <v>2500.3000000000002</v>
      </c>
      <c r="H39" s="39">
        <f>+H15*$C39</f>
        <v>2500.4</v>
      </c>
      <c r="I39" s="39">
        <f>+I15*$C39</f>
        <v>2500.5</v>
      </c>
      <c r="J39" s="39">
        <f>+J15*$C39</f>
        <v>2500.6000000000004</v>
      </c>
      <c r="K39" s="39">
        <f>+K15*$C39</f>
        <v>2500.7000000000003</v>
      </c>
      <c r="L39" s="39">
        <f>+L15*$C39</f>
        <v>2500.8000000000002</v>
      </c>
      <c r="M39" s="39">
        <f>+M15*$C39</f>
        <v>2500.9</v>
      </c>
      <c r="N39" s="39">
        <f>+N15*$C39</f>
        <v>2501</v>
      </c>
      <c r="O39" s="39">
        <f>+O15*$C39</f>
        <v>2501.1000000000004</v>
      </c>
      <c r="P39" s="39">
        <f>+P15*$C39</f>
        <v>2501.2000000000003</v>
      </c>
      <c r="Q39" s="39">
        <f>+Q15*$C39</f>
        <v>2501.3000000000002</v>
      </c>
      <c r="R39" s="39">
        <f>+R15*$C39</f>
        <v>2501.4</v>
      </c>
      <c r="S39" s="39">
        <f>+S15*$C39</f>
        <v>2501.5</v>
      </c>
      <c r="T39" s="39">
        <f>+T15*$C39</f>
        <v>2501.6000000000004</v>
      </c>
      <c r="U39" s="39">
        <f>+U15*$C39</f>
        <v>2501.7000000000003</v>
      </c>
      <c r="V39" s="39">
        <f>+V15*$C39</f>
        <v>2501.8000000000002</v>
      </c>
      <c r="W39" s="39">
        <f>+W15*$C39</f>
        <v>2501.9</v>
      </c>
      <c r="X39" s="39">
        <f>+X15*$C39</f>
        <v>2502</v>
      </c>
      <c r="Y39" s="39">
        <f>+Y15*$C39</f>
        <v>2502.1000000000004</v>
      </c>
      <c r="Z39" s="39">
        <f>+Z15*$C39</f>
        <v>2502.2000000000003</v>
      </c>
      <c r="AA39" s="39">
        <f>+AA15*$C39</f>
        <v>2502.3000000000002</v>
      </c>
      <c r="AB39" s="39">
        <f>+AB15*$C39</f>
        <v>2502.4</v>
      </c>
      <c r="AC39" s="39">
        <f>+AC15*$C39</f>
        <v>2502.5</v>
      </c>
      <c r="AD39" s="39">
        <f>+AD15*$C39</f>
        <v>2502.6000000000004</v>
      </c>
      <c r="AE39" s="39">
        <f>+AE15*$C39</f>
        <v>2502.7000000000003</v>
      </c>
      <c r="AF39" s="39">
        <f>+AF15*$C39</f>
        <v>2502.8000000000002</v>
      </c>
      <c r="AG39" s="39">
        <f>+AG15*$C39</f>
        <v>2502.9</v>
      </c>
      <c r="AH39" s="39">
        <f>+AH15*$C39</f>
        <v>2503</v>
      </c>
      <c r="AI39" s="39">
        <f>+AI15*$C39</f>
        <v>2503.1000000000004</v>
      </c>
      <c r="AJ39" s="39">
        <f>+AJ15*$C39</f>
        <v>2503.2000000000003</v>
      </c>
      <c r="AK39" s="39">
        <f>+AK15*$C39</f>
        <v>2503.3000000000002</v>
      </c>
      <c r="AL39" s="39">
        <f>+AL15*$C39</f>
        <v>2503.4</v>
      </c>
      <c r="AM39" s="39">
        <f>+AM15*$C39</f>
        <v>2503.5</v>
      </c>
      <c r="AN39" s="39">
        <f>+AN15*$C39</f>
        <v>2503.6000000000004</v>
      </c>
      <c r="AO39" s="39">
        <f>+AO15*$C39</f>
        <v>2503.7000000000003</v>
      </c>
      <c r="AP39" s="39">
        <f>+AP15*$C39</f>
        <v>2503.8000000000002</v>
      </c>
      <c r="AQ39" s="39">
        <f>+AQ15*$C39</f>
        <v>2503.9</v>
      </c>
      <c r="AR39" s="39">
        <f>+AR15*$C39</f>
        <v>2504</v>
      </c>
      <c r="AS39" s="39">
        <f>+AS15*$C39</f>
        <v>2504.1000000000004</v>
      </c>
      <c r="AT39" s="39">
        <f>+AT15*$C39</f>
        <v>2504.2000000000003</v>
      </c>
      <c r="AU39" s="39">
        <f>+AU15*$C39</f>
        <v>2504.3000000000002</v>
      </c>
      <c r="AV39" s="39">
        <f>+AV15*$C39</f>
        <v>2504.4</v>
      </c>
      <c r="AW39" s="39">
        <f>+AW15*$C39</f>
        <v>2504.5</v>
      </c>
      <c r="AX39" s="39">
        <f>+AX15*$C39</f>
        <v>2504.6000000000004</v>
      </c>
      <c r="AY39" s="39">
        <f>+AY15*$C39</f>
        <v>2504.7000000000003</v>
      </c>
      <c r="AZ39" s="39">
        <f>+AZ15*$C39</f>
        <v>2504.8000000000002</v>
      </c>
      <c r="BA39" s="39">
        <f>+BA15*$C39</f>
        <v>2504.9</v>
      </c>
      <c r="BB39" s="39">
        <f>+BB15*$C39</f>
        <v>2505</v>
      </c>
      <c r="BC39" s="39">
        <f>+BC15*$C39</f>
        <v>2505.1000000000004</v>
      </c>
      <c r="BD39" s="39">
        <f>+BD15*$C39</f>
        <v>2505.2000000000003</v>
      </c>
      <c r="BE39" s="39">
        <f>+BE15*$C39</f>
        <v>2505.3000000000002</v>
      </c>
      <c r="BF39" s="39">
        <f>+BF15*$C39</f>
        <v>2505.4</v>
      </c>
      <c r="BG39" s="39">
        <f>+BG15*$C39</f>
        <v>2505.5</v>
      </c>
      <c r="BH39" s="39">
        <f>+BH15*$C39</f>
        <v>2505.6000000000004</v>
      </c>
      <c r="BI39" s="39">
        <f>+BI15*$C39</f>
        <v>2505.7000000000003</v>
      </c>
      <c r="BJ39" s="39">
        <f>+BJ15*$C39</f>
        <v>2505.8000000000002</v>
      </c>
      <c r="BK39" s="39">
        <f>+BK15*$C39</f>
        <v>2505.9</v>
      </c>
    </row>
    <row r="40" spans="2:63" x14ac:dyDescent="0.25">
      <c r="B40" t="str">
        <f t="shared" si="3"/>
        <v>Servizio 12</v>
      </c>
      <c r="C40" s="42">
        <v>0.21</v>
      </c>
      <c r="D40" s="39">
        <f>+D16*$C40</f>
        <v>5355</v>
      </c>
      <c r="E40" s="39">
        <f>+E16*$C40</f>
        <v>5355.21</v>
      </c>
      <c r="F40" s="39">
        <f>+F16*$C40</f>
        <v>5355.42</v>
      </c>
      <c r="G40" s="39">
        <f>+G16*$C40</f>
        <v>5355.63</v>
      </c>
      <c r="H40" s="39">
        <f>+H16*$C40</f>
        <v>5355.84</v>
      </c>
      <c r="I40" s="39">
        <f>+I16*$C40</f>
        <v>5356.05</v>
      </c>
      <c r="J40" s="39">
        <f>+J16*$C40</f>
        <v>5356.26</v>
      </c>
      <c r="K40" s="39">
        <f>+K16*$C40</f>
        <v>5356.47</v>
      </c>
      <c r="L40" s="39">
        <f>+L16*$C40</f>
        <v>5356.6799999999994</v>
      </c>
      <c r="M40" s="39">
        <f>+M16*$C40</f>
        <v>5356.8899999999994</v>
      </c>
      <c r="N40" s="39">
        <f>+N16*$C40</f>
        <v>5357.0999999999995</v>
      </c>
      <c r="O40" s="39">
        <f>+O16*$C40</f>
        <v>5357.3099999999995</v>
      </c>
      <c r="P40" s="39">
        <f>+P16*$C40</f>
        <v>5357.5199999999995</v>
      </c>
      <c r="Q40" s="39">
        <f>+Q16*$C40</f>
        <v>5357.73</v>
      </c>
      <c r="R40" s="39">
        <f>+R16*$C40</f>
        <v>5357.94</v>
      </c>
      <c r="S40" s="39">
        <f>+S16*$C40</f>
        <v>5358.15</v>
      </c>
      <c r="T40" s="39">
        <f>+T16*$C40</f>
        <v>5358.36</v>
      </c>
      <c r="U40" s="39">
        <f>+U16*$C40</f>
        <v>5358.57</v>
      </c>
      <c r="V40" s="39">
        <f>+V16*$C40</f>
        <v>5358.78</v>
      </c>
      <c r="W40" s="39">
        <f>+W16*$C40</f>
        <v>5358.99</v>
      </c>
      <c r="X40" s="39">
        <f>+X16*$C40</f>
        <v>5359.2</v>
      </c>
      <c r="Y40" s="39">
        <f>+Y16*$C40</f>
        <v>5359.41</v>
      </c>
      <c r="Z40" s="39">
        <f>+Z16*$C40</f>
        <v>5359.62</v>
      </c>
      <c r="AA40" s="39">
        <f>+AA16*$C40</f>
        <v>5359.83</v>
      </c>
      <c r="AB40" s="39">
        <f>+AB16*$C40</f>
        <v>5360.04</v>
      </c>
      <c r="AC40" s="39">
        <f>+AC16*$C40</f>
        <v>5360.25</v>
      </c>
      <c r="AD40" s="39">
        <f>+AD16*$C40</f>
        <v>5360.46</v>
      </c>
      <c r="AE40" s="39">
        <f>+AE16*$C40</f>
        <v>5360.67</v>
      </c>
      <c r="AF40" s="39">
        <f>+AF16*$C40</f>
        <v>5360.88</v>
      </c>
      <c r="AG40" s="39">
        <f>+AG16*$C40</f>
        <v>5361.09</v>
      </c>
      <c r="AH40" s="39">
        <f>+AH16*$C40</f>
        <v>5361.3</v>
      </c>
      <c r="AI40" s="39">
        <f>+AI16*$C40</f>
        <v>5361.51</v>
      </c>
      <c r="AJ40" s="39">
        <f>+AJ16*$C40</f>
        <v>5361.72</v>
      </c>
      <c r="AK40" s="39">
        <f>+AK16*$C40</f>
        <v>5361.9299999999994</v>
      </c>
      <c r="AL40" s="39">
        <f>+AL16*$C40</f>
        <v>5362.1399999999994</v>
      </c>
      <c r="AM40" s="39">
        <f>+AM16*$C40</f>
        <v>5362.3499999999995</v>
      </c>
      <c r="AN40" s="39">
        <f>+AN16*$C40</f>
        <v>5362.5599999999995</v>
      </c>
      <c r="AO40" s="39">
        <f>+AO16*$C40</f>
        <v>5362.7699999999995</v>
      </c>
      <c r="AP40" s="39">
        <f>+AP16*$C40</f>
        <v>5362.98</v>
      </c>
      <c r="AQ40" s="39">
        <f>+AQ16*$C40</f>
        <v>5363.19</v>
      </c>
      <c r="AR40" s="39">
        <f>+AR16*$C40</f>
        <v>5363.4</v>
      </c>
      <c r="AS40" s="39">
        <f>+AS16*$C40</f>
        <v>5363.61</v>
      </c>
      <c r="AT40" s="39">
        <f>+AT16*$C40</f>
        <v>5363.82</v>
      </c>
      <c r="AU40" s="39">
        <f>+AU16*$C40</f>
        <v>5364.03</v>
      </c>
      <c r="AV40" s="39">
        <f>+AV16*$C40</f>
        <v>5364.24</v>
      </c>
      <c r="AW40" s="39">
        <f>+AW16*$C40</f>
        <v>5364.45</v>
      </c>
      <c r="AX40" s="39">
        <f>+AX16*$C40</f>
        <v>5364.66</v>
      </c>
      <c r="AY40" s="39">
        <f>+AY16*$C40</f>
        <v>5364.87</v>
      </c>
      <c r="AZ40" s="39">
        <f>+AZ16*$C40</f>
        <v>5365.08</v>
      </c>
      <c r="BA40" s="39">
        <f>+BA16*$C40</f>
        <v>5365.29</v>
      </c>
      <c r="BB40" s="39">
        <f>+BB16*$C40</f>
        <v>5365.5</v>
      </c>
      <c r="BC40" s="39">
        <f>+BC16*$C40</f>
        <v>5365.71</v>
      </c>
      <c r="BD40" s="39">
        <f>+BD16*$C40</f>
        <v>5365.92</v>
      </c>
      <c r="BE40" s="39">
        <f>+BE16*$C40</f>
        <v>5366.13</v>
      </c>
      <c r="BF40" s="39">
        <f>+BF16*$C40</f>
        <v>5366.34</v>
      </c>
      <c r="BG40" s="39">
        <f>+BG16*$C40</f>
        <v>5366.55</v>
      </c>
      <c r="BH40" s="39">
        <f>+BH16*$C40</f>
        <v>5366.76</v>
      </c>
      <c r="BI40" s="39">
        <f>+BI16*$C40</f>
        <v>5366.97</v>
      </c>
      <c r="BJ40" s="39">
        <f>+BJ16*$C40</f>
        <v>5367.1799999999994</v>
      </c>
      <c r="BK40" s="39">
        <f>+BK16*$C40</f>
        <v>5367.3899999999994</v>
      </c>
    </row>
    <row r="41" spans="2:63" x14ac:dyDescent="0.25">
      <c r="B41" t="str">
        <f t="shared" si="3"/>
        <v>Servizio 13</v>
      </c>
      <c r="C41" s="42">
        <v>0.1</v>
      </c>
      <c r="D41" s="39">
        <f>+D17*$C41</f>
        <v>2600</v>
      </c>
      <c r="E41" s="39">
        <f>+E17*$C41</f>
        <v>2600.1000000000004</v>
      </c>
      <c r="F41" s="39">
        <f>+F17*$C41</f>
        <v>2600.2000000000003</v>
      </c>
      <c r="G41" s="39">
        <f>+G17*$C41</f>
        <v>2600.3000000000002</v>
      </c>
      <c r="H41" s="39">
        <f>+H17*$C41</f>
        <v>2600.4</v>
      </c>
      <c r="I41" s="39">
        <f>+I17*$C41</f>
        <v>2600.5</v>
      </c>
      <c r="J41" s="39">
        <f>+J17*$C41</f>
        <v>2600.6000000000004</v>
      </c>
      <c r="K41" s="39">
        <f>+K17*$C41</f>
        <v>2600.7000000000003</v>
      </c>
      <c r="L41" s="39">
        <f>+L17*$C41</f>
        <v>2600.8000000000002</v>
      </c>
      <c r="M41" s="39">
        <f>+M17*$C41</f>
        <v>2600.9</v>
      </c>
      <c r="N41" s="39">
        <f>+N17*$C41</f>
        <v>2601</v>
      </c>
      <c r="O41" s="39">
        <f>+O17*$C41</f>
        <v>2601.1000000000004</v>
      </c>
      <c r="P41" s="39">
        <f>+P17*$C41</f>
        <v>2601.2000000000003</v>
      </c>
      <c r="Q41" s="39">
        <f>+Q17*$C41</f>
        <v>2601.3000000000002</v>
      </c>
      <c r="R41" s="39">
        <f>+R17*$C41</f>
        <v>2601.4</v>
      </c>
      <c r="S41" s="39">
        <f>+S17*$C41</f>
        <v>2601.5</v>
      </c>
      <c r="T41" s="39">
        <f>+T17*$C41</f>
        <v>2601.6000000000004</v>
      </c>
      <c r="U41" s="39">
        <f>+U17*$C41</f>
        <v>2601.7000000000003</v>
      </c>
      <c r="V41" s="39">
        <f>+V17*$C41</f>
        <v>2601.8000000000002</v>
      </c>
      <c r="W41" s="39">
        <f>+W17*$C41</f>
        <v>2601.9</v>
      </c>
      <c r="X41" s="39">
        <f>+X17*$C41</f>
        <v>2602</v>
      </c>
      <c r="Y41" s="39">
        <f>+Y17*$C41</f>
        <v>2602.1000000000004</v>
      </c>
      <c r="Z41" s="39">
        <f>+Z17*$C41</f>
        <v>2602.2000000000003</v>
      </c>
      <c r="AA41" s="39">
        <f>+AA17*$C41</f>
        <v>2602.3000000000002</v>
      </c>
      <c r="AB41" s="39">
        <f>+AB17*$C41</f>
        <v>2602.4</v>
      </c>
      <c r="AC41" s="39">
        <f>+AC17*$C41</f>
        <v>2602.5</v>
      </c>
      <c r="AD41" s="39">
        <f>+AD17*$C41</f>
        <v>2602.6000000000004</v>
      </c>
      <c r="AE41" s="39">
        <f>+AE17*$C41</f>
        <v>2602.7000000000003</v>
      </c>
      <c r="AF41" s="39">
        <f>+AF17*$C41</f>
        <v>2602.8000000000002</v>
      </c>
      <c r="AG41" s="39">
        <f>+AG17*$C41</f>
        <v>2602.9</v>
      </c>
      <c r="AH41" s="39">
        <f>+AH17*$C41</f>
        <v>2603</v>
      </c>
      <c r="AI41" s="39">
        <f>+AI17*$C41</f>
        <v>2603.1000000000004</v>
      </c>
      <c r="AJ41" s="39">
        <f>+AJ17*$C41</f>
        <v>2603.2000000000003</v>
      </c>
      <c r="AK41" s="39">
        <f>+AK17*$C41</f>
        <v>2603.3000000000002</v>
      </c>
      <c r="AL41" s="39">
        <f>+AL17*$C41</f>
        <v>2603.4</v>
      </c>
      <c r="AM41" s="39">
        <f>+AM17*$C41</f>
        <v>2603.5</v>
      </c>
      <c r="AN41" s="39">
        <f>+AN17*$C41</f>
        <v>2603.6000000000004</v>
      </c>
      <c r="AO41" s="39">
        <f>+AO17*$C41</f>
        <v>2603.7000000000003</v>
      </c>
      <c r="AP41" s="39">
        <f>+AP17*$C41</f>
        <v>2603.8000000000002</v>
      </c>
      <c r="AQ41" s="39">
        <f>+AQ17*$C41</f>
        <v>2603.9</v>
      </c>
      <c r="AR41" s="39">
        <f>+AR17*$C41</f>
        <v>2604</v>
      </c>
      <c r="AS41" s="39">
        <f>+AS17*$C41</f>
        <v>2604.1000000000004</v>
      </c>
      <c r="AT41" s="39">
        <f>+AT17*$C41</f>
        <v>2604.2000000000003</v>
      </c>
      <c r="AU41" s="39">
        <f>+AU17*$C41</f>
        <v>2604.3000000000002</v>
      </c>
      <c r="AV41" s="39">
        <f>+AV17*$C41</f>
        <v>2604.4</v>
      </c>
      <c r="AW41" s="39">
        <f>+AW17*$C41</f>
        <v>2604.5</v>
      </c>
      <c r="AX41" s="39">
        <f>+AX17*$C41</f>
        <v>2604.6000000000004</v>
      </c>
      <c r="AY41" s="39">
        <f>+AY17*$C41</f>
        <v>2604.7000000000003</v>
      </c>
      <c r="AZ41" s="39">
        <f>+AZ17*$C41</f>
        <v>2604.8000000000002</v>
      </c>
      <c r="BA41" s="39">
        <f>+BA17*$C41</f>
        <v>2604.9</v>
      </c>
      <c r="BB41" s="39">
        <f>+BB17*$C41</f>
        <v>2605</v>
      </c>
      <c r="BC41" s="39">
        <f>+BC17*$C41</f>
        <v>2605.1000000000004</v>
      </c>
      <c r="BD41" s="39">
        <f>+BD17*$C41</f>
        <v>2605.2000000000003</v>
      </c>
      <c r="BE41" s="39">
        <f>+BE17*$C41</f>
        <v>2605.3000000000002</v>
      </c>
      <c r="BF41" s="39">
        <f>+BF17*$C41</f>
        <v>2605.4</v>
      </c>
      <c r="BG41" s="39">
        <f>+BG17*$C41</f>
        <v>2605.5</v>
      </c>
      <c r="BH41" s="39">
        <f>+BH17*$C41</f>
        <v>2605.6000000000004</v>
      </c>
      <c r="BI41" s="39">
        <f>+BI17*$C41</f>
        <v>2605.7000000000003</v>
      </c>
      <c r="BJ41" s="39">
        <f>+BJ17*$C41</f>
        <v>2605.8000000000002</v>
      </c>
      <c r="BK41" s="39">
        <f>+BK17*$C41</f>
        <v>2605.9</v>
      </c>
    </row>
    <row r="42" spans="2:63" x14ac:dyDescent="0.25">
      <c r="B42" t="str">
        <f t="shared" si="3"/>
        <v>Servizio 14</v>
      </c>
      <c r="C42" s="42">
        <v>0.1</v>
      </c>
      <c r="D42" s="39">
        <f>+D18*$C42</f>
        <v>2650</v>
      </c>
      <c r="E42" s="39">
        <f>+E18*$C42</f>
        <v>2650.1000000000004</v>
      </c>
      <c r="F42" s="39">
        <f>+F18*$C42</f>
        <v>2650.2000000000003</v>
      </c>
      <c r="G42" s="39">
        <f>+G18*$C42</f>
        <v>2650.3</v>
      </c>
      <c r="H42" s="39">
        <f>+H18*$C42</f>
        <v>2650.4</v>
      </c>
      <c r="I42" s="39">
        <f>+I18*$C42</f>
        <v>2650.5</v>
      </c>
      <c r="J42" s="39">
        <f>+J18*$C42</f>
        <v>2650.6000000000004</v>
      </c>
      <c r="K42" s="39">
        <f>+K18*$C42</f>
        <v>2650.7000000000003</v>
      </c>
      <c r="L42" s="39">
        <f>+L18*$C42</f>
        <v>2650.8</v>
      </c>
      <c r="M42" s="39">
        <f>+M18*$C42</f>
        <v>2650.9</v>
      </c>
      <c r="N42" s="39">
        <f>+N18*$C42</f>
        <v>2651</v>
      </c>
      <c r="O42" s="39">
        <f>+O18*$C42</f>
        <v>2651.1000000000004</v>
      </c>
      <c r="P42" s="39">
        <f>+P18*$C42</f>
        <v>2651.2000000000003</v>
      </c>
      <c r="Q42" s="39">
        <f>+Q18*$C42</f>
        <v>2651.3</v>
      </c>
      <c r="R42" s="39">
        <f>+R18*$C42</f>
        <v>2651.4</v>
      </c>
      <c r="S42" s="39">
        <f>+S18*$C42</f>
        <v>2651.5</v>
      </c>
      <c r="T42" s="39">
        <f>+T18*$C42</f>
        <v>2651.6000000000004</v>
      </c>
      <c r="U42" s="39">
        <f>+U18*$C42</f>
        <v>2651.7000000000003</v>
      </c>
      <c r="V42" s="39">
        <f>+V18*$C42</f>
        <v>2651.8</v>
      </c>
      <c r="W42" s="39">
        <f>+W18*$C42</f>
        <v>2651.9</v>
      </c>
      <c r="X42" s="39">
        <f>+X18*$C42</f>
        <v>2652</v>
      </c>
      <c r="Y42" s="39">
        <f>+Y18*$C42</f>
        <v>2652.1000000000004</v>
      </c>
      <c r="Z42" s="39">
        <f>+Z18*$C42</f>
        <v>2652.2000000000003</v>
      </c>
      <c r="AA42" s="39">
        <f>+AA18*$C42</f>
        <v>2652.3</v>
      </c>
      <c r="AB42" s="39">
        <f>+AB18*$C42</f>
        <v>2652.4</v>
      </c>
      <c r="AC42" s="39">
        <f>+AC18*$C42</f>
        <v>2652.5</v>
      </c>
      <c r="AD42" s="39">
        <f>+AD18*$C42</f>
        <v>2652.6000000000004</v>
      </c>
      <c r="AE42" s="39">
        <f>+AE18*$C42</f>
        <v>2652.7000000000003</v>
      </c>
      <c r="AF42" s="39">
        <f>+AF18*$C42</f>
        <v>2652.8</v>
      </c>
      <c r="AG42" s="39">
        <f>+AG18*$C42</f>
        <v>2652.9</v>
      </c>
      <c r="AH42" s="39">
        <f>+AH18*$C42</f>
        <v>2653</v>
      </c>
      <c r="AI42" s="39">
        <f>+AI18*$C42</f>
        <v>2653.1000000000004</v>
      </c>
      <c r="AJ42" s="39">
        <f>+AJ18*$C42</f>
        <v>2653.2000000000003</v>
      </c>
      <c r="AK42" s="39">
        <f>+AK18*$C42</f>
        <v>2653.3</v>
      </c>
      <c r="AL42" s="39">
        <f>+AL18*$C42</f>
        <v>2653.4</v>
      </c>
      <c r="AM42" s="39">
        <f>+AM18*$C42</f>
        <v>2653.5</v>
      </c>
      <c r="AN42" s="39">
        <f>+AN18*$C42</f>
        <v>2653.6000000000004</v>
      </c>
      <c r="AO42" s="39">
        <f>+AO18*$C42</f>
        <v>2653.7000000000003</v>
      </c>
      <c r="AP42" s="39">
        <f>+AP18*$C42</f>
        <v>2653.8</v>
      </c>
      <c r="AQ42" s="39">
        <f>+AQ18*$C42</f>
        <v>2653.9</v>
      </c>
      <c r="AR42" s="39">
        <f>+AR18*$C42</f>
        <v>2654</v>
      </c>
      <c r="AS42" s="39">
        <f>+AS18*$C42</f>
        <v>2654.1000000000004</v>
      </c>
      <c r="AT42" s="39">
        <f>+AT18*$C42</f>
        <v>2654.2000000000003</v>
      </c>
      <c r="AU42" s="39">
        <f>+AU18*$C42</f>
        <v>2654.3</v>
      </c>
      <c r="AV42" s="39">
        <f>+AV18*$C42</f>
        <v>2654.4</v>
      </c>
      <c r="AW42" s="39">
        <f>+AW18*$C42</f>
        <v>2654.5</v>
      </c>
      <c r="AX42" s="39">
        <f>+AX18*$C42</f>
        <v>2654.6000000000004</v>
      </c>
      <c r="AY42" s="39">
        <f>+AY18*$C42</f>
        <v>2654.7000000000003</v>
      </c>
      <c r="AZ42" s="39">
        <f>+AZ18*$C42</f>
        <v>2654.8</v>
      </c>
      <c r="BA42" s="39">
        <f>+BA18*$C42</f>
        <v>2654.9</v>
      </c>
      <c r="BB42" s="39">
        <f>+BB18*$C42</f>
        <v>2655</v>
      </c>
      <c r="BC42" s="39">
        <f>+BC18*$C42</f>
        <v>2655.1000000000004</v>
      </c>
      <c r="BD42" s="39">
        <f>+BD18*$C42</f>
        <v>2655.2000000000003</v>
      </c>
      <c r="BE42" s="39">
        <f>+BE18*$C42</f>
        <v>2655.3</v>
      </c>
      <c r="BF42" s="39">
        <f>+BF18*$C42</f>
        <v>2655.4</v>
      </c>
      <c r="BG42" s="39">
        <f>+BG18*$C42</f>
        <v>2655.5</v>
      </c>
      <c r="BH42" s="39">
        <f>+BH18*$C42</f>
        <v>2655.6000000000004</v>
      </c>
      <c r="BI42" s="39">
        <f>+BI18*$C42</f>
        <v>2655.7000000000003</v>
      </c>
      <c r="BJ42" s="39">
        <f>+BJ18*$C42</f>
        <v>2655.8</v>
      </c>
      <c r="BK42" s="39">
        <f>+BK18*$C42</f>
        <v>2655.9</v>
      </c>
    </row>
    <row r="43" spans="2:63" x14ac:dyDescent="0.25">
      <c r="B43" t="str">
        <f t="shared" si="3"/>
        <v>Servizio 15</v>
      </c>
      <c r="C43" s="42">
        <v>0.21</v>
      </c>
      <c r="D43" s="39">
        <f>+D19*$C43</f>
        <v>5670</v>
      </c>
      <c r="E43" s="39">
        <f>+E19*$C43</f>
        <v>5670.21</v>
      </c>
      <c r="F43" s="39">
        <f>+F19*$C43</f>
        <v>5670.42</v>
      </c>
      <c r="G43" s="39">
        <f>+G19*$C43</f>
        <v>5670.63</v>
      </c>
      <c r="H43" s="39">
        <f>+H19*$C43</f>
        <v>5670.84</v>
      </c>
      <c r="I43" s="39">
        <f>+I19*$C43</f>
        <v>5671.05</v>
      </c>
      <c r="J43" s="39">
        <f>+J19*$C43</f>
        <v>5671.26</v>
      </c>
      <c r="K43" s="39">
        <f>+K19*$C43</f>
        <v>5671.4699999999993</v>
      </c>
      <c r="L43" s="39">
        <f>+L19*$C43</f>
        <v>5671.6799999999994</v>
      </c>
      <c r="M43" s="39">
        <f>+M19*$C43</f>
        <v>5671.8899999999994</v>
      </c>
      <c r="N43" s="39">
        <f>+N19*$C43</f>
        <v>5672.0999999999995</v>
      </c>
      <c r="O43" s="39">
        <f>+O19*$C43</f>
        <v>5672.3099999999995</v>
      </c>
      <c r="P43" s="39">
        <f>+P19*$C43</f>
        <v>5672.5199999999995</v>
      </c>
      <c r="Q43" s="39">
        <f>+Q19*$C43</f>
        <v>5672.73</v>
      </c>
      <c r="R43" s="39">
        <f>+R19*$C43</f>
        <v>5672.94</v>
      </c>
      <c r="S43" s="39">
        <f>+S19*$C43</f>
        <v>5673.15</v>
      </c>
      <c r="T43" s="39">
        <f>+T19*$C43</f>
        <v>5673.36</v>
      </c>
      <c r="U43" s="39">
        <f>+U19*$C43</f>
        <v>5673.57</v>
      </c>
      <c r="V43" s="39">
        <f>+V19*$C43</f>
        <v>5673.78</v>
      </c>
      <c r="W43" s="39">
        <f>+W19*$C43</f>
        <v>5673.99</v>
      </c>
      <c r="X43" s="39">
        <f>+X19*$C43</f>
        <v>5674.2</v>
      </c>
      <c r="Y43" s="39">
        <f>+Y19*$C43</f>
        <v>5674.41</v>
      </c>
      <c r="Z43" s="39">
        <f>+Z19*$C43</f>
        <v>5674.62</v>
      </c>
      <c r="AA43" s="39">
        <f>+AA19*$C43</f>
        <v>5674.83</v>
      </c>
      <c r="AB43" s="39">
        <f>+AB19*$C43</f>
        <v>5675.04</v>
      </c>
      <c r="AC43" s="39">
        <f>+AC19*$C43</f>
        <v>5675.25</v>
      </c>
      <c r="AD43" s="39">
        <f>+AD19*$C43</f>
        <v>5675.46</v>
      </c>
      <c r="AE43" s="39">
        <f>+AE19*$C43</f>
        <v>5675.67</v>
      </c>
      <c r="AF43" s="39">
        <f>+AF19*$C43</f>
        <v>5675.88</v>
      </c>
      <c r="AG43" s="39">
        <f>+AG19*$C43</f>
        <v>5676.09</v>
      </c>
      <c r="AH43" s="39">
        <f>+AH19*$C43</f>
        <v>5676.3</v>
      </c>
      <c r="AI43" s="39">
        <f>+AI19*$C43</f>
        <v>5676.51</v>
      </c>
      <c r="AJ43" s="39">
        <f>+AJ19*$C43</f>
        <v>5676.7199999999993</v>
      </c>
      <c r="AK43" s="39">
        <f>+AK19*$C43</f>
        <v>5676.9299999999994</v>
      </c>
      <c r="AL43" s="39">
        <f>+AL19*$C43</f>
        <v>5677.1399999999994</v>
      </c>
      <c r="AM43" s="39">
        <f>+AM19*$C43</f>
        <v>5677.3499999999995</v>
      </c>
      <c r="AN43" s="39">
        <f>+AN19*$C43</f>
        <v>5677.5599999999995</v>
      </c>
      <c r="AO43" s="39">
        <f>+AO19*$C43</f>
        <v>5677.7699999999995</v>
      </c>
      <c r="AP43" s="39">
        <f>+AP19*$C43</f>
        <v>5677.98</v>
      </c>
      <c r="AQ43" s="39">
        <f>+AQ19*$C43</f>
        <v>5678.19</v>
      </c>
      <c r="AR43" s="39">
        <f>+AR19*$C43</f>
        <v>5678.4</v>
      </c>
      <c r="AS43" s="39">
        <f>+AS19*$C43</f>
        <v>5678.61</v>
      </c>
      <c r="AT43" s="39">
        <f>+AT19*$C43</f>
        <v>5678.82</v>
      </c>
      <c r="AU43" s="39">
        <f>+AU19*$C43</f>
        <v>5679.03</v>
      </c>
      <c r="AV43" s="39">
        <f>+AV19*$C43</f>
        <v>5679.24</v>
      </c>
      <c r="AW43" s="39">
        <f>+AW19*$C43</f>
        <v>5679.45</v>
      </c>
      <c r="AX43" s="39">
        <f>+AX19*$C43</f>
        <v>5679.66</v>
      </c>
      <c r="AY43" s="39">
        <f>+AY19*$C43</f>
        <v>5679.87</v>
      </c>
      <c r="AZ43" s="39">
        <f>+AZ19*$C43</f>
        <v>5680.08</v>
      </c>
      <c r="BA43" s="39">
        <f>+BA19*$C43</f>
        <v>5680.29</v>
      </c>
      <c r="BB43" s="39">
        <f>+BB19*$C43</f>
        <v>5680.5</v>
      </c>
      <c r="BC43" s="39">
        <f>+BC19*$C43</f>
        <v>5680.71</v>
      </c>
      <c r="BD43" s="39">
        <f>+BD19*$C43</f>
        <v>5680.92</v>
      </c>
      <c r="BE43" s="39">
        <f>+BE19*$C43</f>
        <v>5681.13</v>
      </c>
      <c r="BF43" s="39">
        <f>+BF19*$C43</f>
        <v>5681.34</v>
      </c>
      <c r="BG43" s="39">
        <f>+BG19*$C43</f>
        <v>5681.55</v>
      </c>
      <c r="BH43" s="39">
        <f>+BH19*$C43</f>
        <v>5681.76</v>
      </c>
      <c r="BI43" s="39">
        <f>+BI19*$C43</f>
        <v>5681.9699999999993</v>
      </c>
      <c r="BJ43" s="39">
        <f>+BJ19*$C43</f>
        <v>5682.1799999999994</v>
      </c>
      <c r="BK43" s="39">
        <f>+BK19*$C43</f>
        <v>5682.3899999999994</v>
      </c>
    </row>
    <row r="44" spans="2:63" x14ac:dyDescent="0.25">
      <c r="B44" t="str">
        <f t="shared" si="3"/>
        <v>Servizio 16</v>
      </c>
      <c r="C44" s="42">
        <v>0.21</v>
      </c>
      <c r="D44" s="39">
        <f>+D20*$C44</f>
        <v>5775</v>
      </c>
      <c r="E44" s="39">
        <f>+E20*$C44</f>
        <v>5775.21</v>
      </c>
      <c r="F44" s="39">
        <f>+F20*$C44</f>
        <v>5775.42</v>
      </c>
      <c r="G44" s="39">
        <f>+G20*$C44</f>
        <v>5775.63</v>
      </c>
      <c r="H44" s="39">
        <f>+H20*$C44</f>
        <v>5775.84</v>
      </c>
      <c r="I44" s="39">
        <f>+I20*$C44</f>
        <v>5776.05</v>
      </c>
      <c r="J44" s="39">
        <f>+J20*$C44</f>
        <v>5776.26</v>
      </c>
      <c r="K44" s="39">
        <f>+K20*$C44</f>
        <v>5776.4699999999993</v>
      </c>
      <c r="L44" s="39">
        <f>+L20*$C44</f>
        <v>5776.6799999999994</v>
      </c>
      <c r="M44" s="39">
        <f>+M20*$C44</f>
        <v>5776.8899999999994</v>
      </c>
      <c r="N44" s="39">
        <f>+N20*$C44</f>
        <v>5777.0999999999995</v>
      </c>
      <c r="O44" s="39">
        <f>+O20*$C44</f>
        <v>5777.3099999999995</v>
      </c>
      <c r="P44" s="39">
        <f>+P20*$C44</f>
        <v>5777.5199999999995</v>
      </c>
      <c r="Q44" s="39">
        <f>+Q20*$C44</f>
        <v>5777.73</v>
      </c>
      <c r="R44" s="39">
        <f>+R20*$C44</f>
        <v>5777.94</v>
      </c>
      <c r="S44" s="39">
        <f>+S20*$C44</f>
        <v>5778.15</v>
      </c>
      <c r="T44" s="39">
        <f>+T20*$C44</f>
        <v>5778.36</v>
      </c>
      <c r="U44" s="39">
        <f>+U20*$C44</f>
        <v>5778.57</v>
      </c>
      <c r="V44" s="39">
        <f>+V20*$C44</f>
        <v>5778.78</v>
      </c>
      <c r="W44" s="39">
        <f>+W20*$C44</f>
        <v>5778.99</v>
      </c>
      <c r="X44" s="39">
        <f>+X20*$C44</f>
        <v>5779.2</v>
      </c>
      <c r="Y44" s="39">
        <f>+Y20*$C44</f>
        <v>5779.41</v>
      </c>
      <c r="Z44" s="39">
        <f>+Z20*$C44</f>
        <v>5779.62</v>
      </c>
      <c r="AA44" s="39">
        <f>+AA20*$C44</f>
        <v>5779.83</v>
      </c>
      <c r="AB44" s="39">
        <f>+AB20*$C44</f>
        <v>5780.04</v>
      </c>
      <c r="AC44" s="39">
        <f>+AC20*$C44</f>
        <v>5780.25</v>
      </c>
      <c r="AD44" s="39">
        <f>+AD20*$C44</f>
        <v>5780.46</v>
      </c>
      <c r="AE44" s="39">
        <f>+AE20*$C44</f>
        <v>5780.67</v>
      </c>
      <c r="AF44" s="39">
        <f>+AF20*$C44</f>
        <v>5780.88</v>
      </c>
      <c r="AG44" s="39">
        <f>+AG20*$C44</f>
        <v>5781.09</v>
      </c>
      <c r="AH44" s="39">
        <f>+AH20*$C44</f>
        <v>5781.3</v>
      </c>
      <c r="AI44" s="39">
        <f>+AI20*$C44</f>
        <v>5781.51</v>
      </c>
      <c r="AJ44" s="39">
        <f>+AJ20*$C44</f>
        <v>5781.7199999999993</v>
      </c>
      <c r="AK44" s="39">
        <f>+AK20*$C44</f>
        <v>5781.9299999999994</v>
      </c>
      <c r="AL44" s="39">
        <f>+AL20*$C44</f>
        <v>5782.1399999999994</v>
      </c>
      <c r="AM44" s="39">
        <f>+AM20*$C44</f>
        <v>5782.3499999999995</v>
      </c>
      <c r="AN44" s="39">
        <f>+AN20*$C44</f>
        <v>5782.5599999999995</v>
      </c>
      <c r="AO44" s="39">
        <f>+AO20*$C44</f>
        <v>5782.7699999999995</v>
      </c>
      <c r="AP44" s="39">
        <f>+AP20*$C44</f>
        <v>5782.98</v>
      </c>
      <c r="AQ44" s="39">
        <f>+AQ20*$C44</f>
        <v>5783.19</v>
      </c>
      <c r="AR44" s="39">
        <f>+AR20*$C44</f>
        <v>5783.4</v>
      </c>
      <c r="AS44" s="39">
        <f>+AS20*$C44</f>
        <v>5783.61</v>
      </c>
      <c r="AT44" s="39">
        <f>+AT20*$C44</f>
        <v>5783.82</v>
      </c>
      <c r="AU44" s="39">
        <f>+AU20*$C44</f>
        <v>5784.03</v>
      </c>
      <c r="AV44" s="39">
        <f>+AV20*$C44</f>
        <v>5784.24</v>
      </c>
      <c r="AW44" s="39">
        <f>+AW20*$C44</f>
        <v>5784.45</v>
      </c>
      <c r="AX44" s="39">
        <f>+AX20*$C44</f>
        <v>5784.66</v>
      </c>
      <c r="AY44" s="39">
        <f>+AY20*$C44</f>
        <v>5784.87</v>
      </c>
      <c r="AZ44" s="39">
        <f>+AZ20*$C44</f>
        <v>5785.08</v>
      </c>
      <c r="BA44" s="39">
        <f>+BA20*$C44</f>
        <v>5785.29</v>
      </c>
      <c r="BB44" s="39">
        <f>+BB20*$C44</f>
        <v>5785.5</v>
      </c>
      <c r="BC44" s="39">
        <f>+BC20*$C44</f>
        <v>5785.71</v>
      </c>
      <c r="BD44" s="39">
        <f>+BD20*$C44</f>
        <v>5785.92</v>
      </c>
      <c r="BE44" s="39">
        <f>+BE20*$C44</f>
        <v>5786.13</v>
      </c>
      <c r="BF44" s="39">
        <f>+BF20*$C44</f>
        <v>5786.34</v>
      </c>
      <c r="BG44" s="39">
        <f>+BG20*$C44</f>
        <v>5786.55</v>
      </c>
      <c r="BH44" s="39">
        <f>+BH20*$C44</f>
        <v>5786.76</v>
      </c>
      <c r="BI44" s="39">
        <f>+BI20*$C44</f>
        <v>5786.9699999999993</v>
      </c>
      <c r="BJ44" s="39">
        <f>+BJ20*$C44</f>
        <v>5787.1799999999994</v>
      </c>
      <c r="BK44" s="39">
        <f>+BK20*$C44</f>
        <v>5787.3899999999994</v>
      </c>
    </row>
    <row r="45" spans="2:63" x14ac:dyDescent="0.25">
      <c r="B45" t="str">
        <f t="shared" si="3"/>
        <v>Servizio 17</v>
      </c>
      <c r="C45" s="42">
        <v>0.21</v>
      </c>
      <c r="D45" s="39">
        <f>+D21*$C45</f>
        <v>5880</v>
      </c>
      <c r="E45" s="39">
        <f>+E21*$C45</f>
        <v>5880.21</v>
      </c>
      <c r="F45" s="39">
        <f>+F21*$C45</f>
        <v>5880.42</v>
      </c>
      <c r="G45" s="39">
        <f>+G21*$C45</f>
        <v>5880.63</v>
      </c>
      <c r="H45" s="39">
        <f>+H21*$C45</f>
        <v>5880.84</v>
      </c>
      <c r="I45" s="39">
        <f>+I21*$C45</f>
        <v>5881.05</v>
      </c>
      <c r="J45" s="39">
        <f>+J21*$C45</f>
        <v>5881.26</v>
      </c>
      <c r="K45" s="39">
        <f>+K21*$C45</f>
        <v>5881.4699999999993</v>
      </c>
      <c r="L45" s="39">
        <f>+L21*$C45</f>
        <v>5881.6799999999994</v>
      </c>
      <c r="M45" s="39">
        <f>+M21*$C45</f>
        <v>5881.8899999999994</v>
      </c>
      <c r="N45" s="39">
        <f>+N21*$C45</f>
        <v>5882.0999999999995</v>
      </c>
      <c r="O45" s="39">
        <f>+O21*$C45</f>
        <v>5882.3099999999995</v>
      </c>
      <c r="P45" s="39">
        <f>+P21*$C45</f>
        <v>5882.5199999999995</v>
      </c>
      <c r="Q45" s="39">
        <f>+Q21*$C45</f>
        <v>5882.73</v>
      </c>
      <c r="R45" s="39">
        <f>+R21*$C45</f>
        <v>5882.94</v>
      </c>
      <c r="S45" s="39">
        <f>+S21*$C45</f>
        <v>5883.15</v>
      </c>
      <c r="T45" s="39">
        <f>+T21*$C45</f>
        <v>5883.36</v>
      </c>
      <c r="U45" s="39">
        <f>+U21*$C45</f>
        <v>5883.57</v>
      </c>
      <c r="V45" s="39">
        <f>+V21*$C45</f>
        <v>5883.78</v>
      </c>
      <c r="W45" s="39">
        <f>+W21*$C45</f>
        <v>5883.99</v>
      </c>
      <c r="X45" s="39">
        <f>+X21*$C45</f>
        <v>5884.2</v>
      </c>
      <c r="Y45" s="39">
        <f>+Y21*$C45</f>
        <v>5884.41</v>
      </c>
      <c r="Z45" s="39">
        <f>+Z21*$C45</f>
        <v>5884.62</v>
      </c>
      <c r="AA45" s="39">
        <f>+AA21*$C45</f>
        <v>5884.83</v>
      </c>
      <c r="AB45" s="39">
        <f>+AB21*$C45</f>
        <v>5885.04</v>
      </c>
      <c r="AC45" s="39">
        <f>+AC21*$C45</f>
        <v>5885.25</v>
      </c>
      <c r="AD45" s="39">
        <f>+AD21*$C45</f>
        <v>5885.46</v>
      </c>
      <c r="AE45" s="39">
        <f>+AE21*$C45</f>
        <v>5885.67</v>
      </c>
      <c r="AF45" s="39">
        <f>+AF21*$C45</f>
        <v>5885.88</v>
      </c>
      <c r="AG45" s="39">
        <f>+AG21*$C45</f>
        <v>5886.09</v>
      </c>
      <c r="AH45" s="39">
        <f>+AH21*$C45</f>
        <v>5886.3</v>
      </c>
      <c r="AI45" s="39">
        <f>+AI21*$C45</f>
        <v>5886.51</v>
      </c>
      <c r="AJ45" s="39">
        <f>+AJ21*$C45</f>
        <v>5886.7199999999993</v>
      </c>
      <c r="AK45" s="39">
        <f>+AK21*$C45</f>
        <v>5886.9299999999994</v>
      </c>
      <c r="AL45" s="39">
        <f>+AL21*$C45</f>
        <v>5887.1399999999994</v>
      </c>
      <c r="AM45" s="39">
        <f>+AM21*$C45</f>
        <v>5887.3499999999995</v>
      </c>
      <c r="AN45" s="39">
        <f>+AN21*$C45</f>
        <v>5887.5599999999995</v>
      </c>
      <c r="AO45" s="39">
        <f>+AO21*$C45</f>
        <v>5887.7699999999995</v>
      </c>
      <c r="AP45" s="39">
        <f>+AP21*$C45</f>
        <v>5887.98</v>
      </c>
      <c r="AQ45" s="39">
        <f>+AQ21*$C45</f>
        <v>5888.19</v>
      </c>
      <c r="AR45" s="39">
        <f>+AR21*$C45</f>
        <v>5888.4</v>
      </c>
      <c r="AS45" s="39">
        <f>+AS21*$C45</f>
        <v>5888.61</v>
      </c>
      <c r="AT45" s="39">
        <f>+AT21*$C45</f>
        <v>5888.82</v>
      </c>
      <c r="AU45" s="39">
        <f>+AU21*$C45</f>
        <v>5889.03</v>
      </c>
      <c r="AV45" s="39">
        <f>+AV21*$C45</f>
        <v>5889.24</v>
      </c>
      <c r="AW45" s="39">
        <f>+AW21*$C45</f>
        <v>5889.45</v>
      </c>
      <c r="AX45" s="39">
        <f>+AX21*$C45</f>
        <v>5889.66</v>
      </c>
      <c r="AY45" s="39">
        <f>+AY21*$C45</f>
        <v>5889.87</v>
      </c>
      <c r="AZ45" s="39">
        <f>+AZ21*$C45</f>
        <v>5890.08</v>
      </c>
      <c r="BA45" s="39">
        <f>+BA21*$C45</f>
        <v>5890.29</v>
      </c>
      <c r="BB45" s="39">
        <f>+BB21*$C45</f>
        <v>5890.5</v>
      </c>
      <c r="BC45" s="39">
        <f>+BC21*$C45</f>
        <v>5890.71</v>
      </c>
      <c r="BD45" s="39">
        <f>+BD21*$C45</f>
        <v>5890.92</v>
      </c>
      <c r="BE45" s="39">
        <f>+BE21*$C45</f>
        <v>5891.13</v>
      </c>
      <c r="BF45" s="39">
        <f>+BF21*$C45</f>
        <v>5891.34</v>
      </c>
      <c r="BG45" s="39">
        <f>+BG21*$C45</f>
        <v>5891.55</v>
      </c>
      <c r="BH45" s="39">
        <f>+BH21*$C45</f>
        <v>5891.76</v>
      </c>
      <c r="BI45" s="39">
        <f>+BI21*$C45</f>
        <v>5891.9699999999993</v>
      </c>
      <c r="BJ45" s="39">
        <f>+BJ21*$C45</f>
        <v>5892.1799999999994</v>
      </c>
      <c r="BK45" s="39">
        <f>+BK21*$C45</f>
        <v>5892.3899999999994</v>
      </c>
    </row>
    <row r="46" spans="2:63" x14ac:dyDescent="0.25">
      <c r="B46" t="str">
        <f t="shared" si="3"/>
        <v>Servizio 18</v>
      </c>
      <c r="C46" s="42">
        <v>0.04</v>
      </c>
      <c r="D46" s="39">
        <f>+D22*$C46</f>
        <v>1140</v>
      </c>
      <c r="E46" s="39">
        <f>+E22*$C46</f>
        <v>1140.04</v>
      </c>
      <c r="F46" s="39">
        <f>+F22*$C46</f>
        <v>1140.08</v>
      </c>
      <c r="G46" s="39">
        <f>+G22*$C46</f>
        <v>1140.1200000000001</v>
      </c>
      <c r="H46" s="39">
        <f>+H22*$C46</f>
        <v>1140.1600000000001</v>
      </c>
      <c r="I46" s="39">
        <f>+I22*$C46</f>
        <v>1140.2</v>
      </c>
      <c r="J46" s="39">
        <f>+J22*$C46</f>
        <v>1140.24</v>
      </c>
      <c r="K46" s="39">
        <f>+K22*$C46</f>
        <v>1140.28</v>
      </c>
      <c r="L46" s="39">
        <f>+L22*$C46</f>
        <v>1140.32</v>
      </c>
      <c r="M46" s="39">
        <f>+M22*$C46</f>
        <v>1140.3600000000001</v>
      </c>
      <c r="N46" s="39">
        <f>+N22*$C46</f>
        <v>1140.4000000000001</v>
      </c>
      <c r="O46" s="39">
        <f>+O22*$C46</f>
        <v>1140.44</v>
      </c>
      <c r="P46" s="39">
        <f>+P22*$C46</f>
        <v>1140.48</v>
      </c>
      <c r="Q46" s="39">
        <f>+Q22*$C46</f>
        <v>1140.52</v>
      </c>
      <c r="R46" s="39">
        <f>+R22*$C46</f>
        <v>1140.56</v>
      </c>
      <c r="S46" s="39">
        <f>+S22*$C46</f>
        <v>1140.6000000000001</v>
      </c>
      <c r="T46" s="39">
        <f>+T22*$C46</f>
        <v>1140.6400000000001</v>
      </c>
      <c r="U46" s="39">
        <f>+U22*$C46</f>
        <v>1140.68</v>
      </c>
      <c r="V46" s="39">
        <f>+V22*$C46</f>
        <v>1140.72</v>
      </c>
      <c r="W46" s="39">
        <f>+W22*$C46</f>
        <v>1140.76</v>
      </c>
      <c r="X46" s="39">
        <f>+X22*$C46</f>
        <v>1140.8</v>
      </c>
      <c r="Y46" s="39">
        <f>+Y22*$C46</f>
        <v>1140.8399999999999</v>
      </c>
      <c r="Z46" s="39">
        <f>+Z22*$C46</f>
        <v>1140.8800000000001</v>
      </c>
      <c r="AA46" s="39">
        <f>+AA22*$C46</f>
        <v>1140.92</v>
      </c>
      <c r="AB46" s="39">
        <f>+AB22*$C46</f>
        <v>1140.96</v>
      </c>
      <c r="AC46" s="39">
        <f>+AC22*$C46</f>
        <v>1141</v>
      </c>
      <c r="AD46" s="39">
        <f>+AD22*$C46</f>
        <v>1141.04</v>
      </c>
      <c r="AE46" s="39">
        <f>+AE22*$C46</f>
        <v>1141.08</v>
      </c>
      <c r="AF46" s="39">
        <f>+AF22*$C46</f>
        <v>1141.1200000000001</v>
      </c>
      <c r="AG46" s="39">
        <f>+AG22*$C46</f>
        <v>1141.1600000000001</v>
      </c>
      <c r="AH46" s="39">
        <f>+AH22*$C46</f>
        <v>1141.2</v>
      </c>
      <c r="AI46" s="39">
        <f>+AI22*$C46</f>
        <v>1141.24</v>
      </c>
      <c r="AJ46" s="39">
        <f>+AJ22*$C46</f>
        <v>1141.28</v>
      </c>
      <c r="AK46" s="39">
        <f>+AK22*$C46</f>
        <v>1141.32</v>
      </c>
      <c r="AL46" s="39">
        <f>+AL22*$C46</f>
        <v>1141.3600000000001</v>
      </c>
      <c r="AM46" s="39">
        <f>+AM22*$C46</f>
        <v>1141.4000000000001</v>
      </c>
      <c r="AN46" s="39">
        <f>+AN22*$C46</f>
        <v>1141.44</v>
      </c>
      <c r="AO46" s="39">
        <f>+AO22*$C46</f>
        <v>1141.48</v>
      </c>
      <c r="AP46" s="39">
        <f>+AP22*$C46</f>
        <v>1141.52</v>
      </c>
      <c r="AQ46" s="39">
        <f>+AQ22*$C46</f>
        <v>1141.56</v>
      </c>
      <c r="AR46" s="39">
        <f>+AR22*$C46</f>
        <v>1141.6000000000001</v>
      </c>
      <c r="AS46" s="39">
        <f>+AS22*$C46</f>
        <v>1141.6400000000001</v>
      </c>
      <c r="AT46" s="39">
        <f>+AT22*$C46</f>
        <v>1141.68</v>
      </c>
      <c r="AU46" s="39">
        <f>+AU22*$C46</f>
        <v>1141.72</v>
      </c>
      <c r="AV46" s="39">
        <f>+AV22*$C46</f>
        <v>1141.76</v>
      </c>
      <c r="AW46" s="39">
        <f>+AW22*$C46</f>
        <v>1141.8</v>
      </c>
      <c r="AX46" s="39">
        <f>+AX22*$C46</f>
        <v>1141.8399999999999</v>
      </c>
      <c r="AY46" s="39">
        <f>+AY22*$C46</f>
        <v>1141.8800000000001</v>
      </c>
      <c r="AZ46" s="39">
        <f>+AZ22*$C46</f>
        <v>1141.92</v>
      </c>
      <c r="BA46" s="39">
        <f>+BA22*$C46</f>
        <v>1141.96</v>
      </c>
      <c r="BB46" s="39">
        <f>+BB22*$C46</f>
        <v>1142</v>
      </c>
      <c r="BC46" s="39">
        <f>+BC22*$C46</f>
        <v>1142.04</v>
      </c>
      <c r="BD46" s="39">
        <f>+BD22*$C46</f>
        <v>1142.08</v>
      </c>
      <c r="BE46" s="39">
        <f>+BE22*$C46</f>
        <v>1142.1200000000001</v>
      </c>
      <c r="BF46" s="39">
        <f>+BF22*$C46</f>
        <v>1142.1600000000001</v>
      </c>
      <c r="BG46" s="39">
        <f>+BG22*$C46</f>
        <v>1142.2</v>
      </c>
      <c r="BH46" s="39">
        <f>+BH22*$C46</f>
        <v>1142.24</v>
      </c>
      <c r="BI46" s="39">
        <f>+BI22*$C46</f>
        <v>1142.28</v>
      </c>
      <c r="BJ46" s="39">
        <f>+BJ22*$C46</f>
        <v>1142.32</v>
      </c>
      <c r="BK46" s="39">
        <f>+BK22*$C46</f>
        <v>1142.3600000000001</v>
      </c>
    </row>
    <row r="47" spans="2:63" x14ac:dyDescent="0.25">
      <c r="B47" t="str">
        <f t="shared" si="3"/>
        <v>Servizio 19</v>
      </c>
      <c r="C47" s="42">
        <v>0.21</v>
      </c>
      <c r="D47" s="39">
        <f>+D23*$C47</f>
        <v>6090</v>
      </c>
      <c r="E47" s="39">
        <f>+E23*$C47</f>
        <v>6090.21</v>
      </c>
      <c r="F47" s="39">
        <f>+F23*$C47</f>
        <v>6090.42</v>
      </c>
      <c r="G47" s="39">
        <f>+G23*$C47</f>
        <v>6090.63</v>
      </c>
      <c r="H47" s="39">
        <f>+H23*$C47</f>
        <v>6090.84</v>
      </c>
      <c r="I47" s="39">
        <f>+I23*$C47</f>
        <v>6091.05</v>
      </c>
      <c r="J47" s="39">
        <f>+J23*$C47</f>
        <v>6091.26</v>
      </c>
      <c r="K47" s="39">
        <f>+K23*$C47</f>
        <v>6091.4699999999993</v>
      </c>
      <c r="L47" s="39">
        <f>+L23*$C47</f>
        <v>6091.6799999999994</v>
      </c>
      <c r="M47" s="39">
        <f>+M23*$C47</f>
        <v>6091.8899999999994</v>
      </c>
      <c r="N47" s="39">
        <f>+N23*$C47</f>
        <v>6092.0999999999995</v>
      </c>
      <c r="O47" s="39">
        <f>+O23*$C47</f>
        <v>6092.3099999999995</v>
      </c>
      <c r="P47" s="39">
        <f>+P23*$C47</f>
        <v>6092.5199999999995</v>
      </c>
      <c r="Q47" s="39">
        <f>+Q23*$C47</f>
        <v>6092.73</v>
      </c>
      <c r="R47" s="39">
        <f>+R23*$C47</f>
        <v>6092.94</v>
      </c>
      <c r="S47" s="39">
        <f>+S23*$C47</f>
        <v>6093.15</v>
      </c>
      <c r="T47" s="39">
        <f>+T23*$C47</f>
        <v>6093.36</v>
      </c>
      <c r="U47" s="39">
        <f>+U23*$C47</f>
        <v>6093.57</v>
      </c>
      <c r="V47" s="39">
        <f>+V23*$C47</f>
        <v>6093.78</v>
      </c>
      <c r="W47" s="39">
        <f>+W23*$C47</f>
        <v>6093.99</v>
      </c>
      <c r="X47" s="39">
        <f>+X23*$C47</f>
        <v>6094.2</v>
      </c>
      <c r="Y47" s="39">
        <f>+Y23*$C47</f>
        <v>6094.41</v>
      </c>
      <c r="Z47" s="39">
        <f>+Z23*$C47</f>
        <v>6094.62</v>
      </c>
      <c r="AA47" s="39">
        <f>+AA23*$C47</f>
        <v>6094.83</v>
      </c>
      <c r="AB47" s="39">
        <f>+AB23*$C47</f>
        <v>6095.04</v>
      </c>
      <c r="AC47" s="39">
        <f>+AC23*$C47</f>
        <v>6095.25</v>
      </c>
      <c r="AD47" s="39">
        <f>+AD23*$C47</f>
        <v>6095.46</v>
      </c>
      <c r="AE47" s="39">
        <f>+AE23*$C47</f>
        <v>6095.67</v>
      </c>
      <c r="AF47" s="39">
        <f>+AF23*$C47</f>
        <v>6095.88</v>
      </c>
      <c r="AG47" s="39">
        <f>+AG23*$C47</f>
        <v>6096.09</v>
      </c>
      <c r="AH47" s="39">
        <f>+AH23*$C47</f>
        <v>6096.3</v>
      </c>
      <c r="AI47" s="39">
        <f>+AI23*$C47</f>
        <v>6096.51</v>
      </c>
      <c r="AJ47" s="39">
        <f>+AJ23*$C47</f>
        <v>6096.7199999999993</v>
      </c>
      <c r="AK47" s="39">
        <f>+AK23*$C47</f>
        <v>6096.9299999999994</v>
      </c>
      <c r="AL47" s="39">
        <f>+AL23*$C47</f>
        <v>6097.1399999999994</v>
      </c>
      <c r="AM47" s="39">
        <f>+AM23*$C47</f>
        <v>6097.3499999999995</v>
      </c>
      <c r="AN47" s="39">
        <f>+AN23*$C47</f>
        <v>6097.5599999999995</v>
      </c>
      <c r="AO47" s="39">
        <f>+AO23*$C47</f>
        <v>6097.7699999999995</v>
      </c>
      <c r="AP47" s="39">
        <f>+AP23*$C47</f>
        <v>6097.98</v>
      </c>
      <c r="AQ47" s="39">
        <f>+AQ23*$C47</f>
        <v>6098.19</v>
      </c>
      <c r="AR47" s="39">
        <f>+AR23*$C47</f>
        <v>6098.4</v>
      </c>
      <c r="AS47" s="39">
        <f>+AS23*$C47</f>
        <v>6098.61</v>
      </c>
      <c r="AT47" s="39">
        <f>+AT23*$C47</f>
        <v>6098.82</v>
      </c>
      <c r="AU47" s="39">
        <f>+AU23*$C47</f>
        <v>6099.03</v>
      </c>
      <c r="AV47" s="39">
        <f>+AV23*$C47</f>
        <v>6099.24</v>
      </c>
      <c r="AW47" s="39">
        <f>+AW23*$C47</f>
        <v>6099.45</v>
      </c>
      <c r="AX47" s="39">
        <f>+AX23*$C47</f>
        <v>6099.66</v>
      </c>
      <c r="AY47" s="39">
        <f>+AY23*$C47</f>
        <v>6099.87</v>
      </c>
      <c r="AZ47" s="39">
        <f>+AZ23*$C47</f>
        <v>6100.08</v>
      </c>
      <c r="BA47" s="39">
        <f>+BA23*$C47</f>
        <v>6100.29</v>
      </c>
      <c r="BB47" s="39">
        <f>+BB23*$C47</f>
        <v>6100.5</v>
      </c>
      <c r="BC47" s="39">
        <f>+BC23*$C47</f>
        <v>6100.71</v>
      </c>
      <c r="BD47" s="39">
        <f>+BD23*$C47</f>
        <v>6100.92</v>
      </c>
      <c r="BE47" s="39">
        <f>+BE23*$C47</f>
        <v>6101.13</v>
      </c>
      <c r="BF47" s="39">
        <f>+BF23*$C47</f>
        <v>6101.34</v>
      </c>
      <c r="BG47" s="39">
        <f>+BG23*$C47</f>
        <v>6101.55</v>
      </c>
      <c r="BH47" s="39">
        <f>+BH23*$C47</f>
        <v>6101.76</v>
      </c>
      <c r="BI47" s="39">
        <f>+BI23*$C47</f>
        <v>6101.9699999999993</v>
      </c>
      <c r="BJ47" s="39">
        <f>+BJ23*$C47</f>
        <v>6102.1799999999994</v>
      </c>
      <c r="BK47" s="39">
        <f>+BK23*$C47</f>
        <v>6102.3899999999994</v>
      </c>
    </row>
    <row r="48" spans="2:63" x14ac:dyDescent="0.25">
      <c r="B48" t="str">
        <f t="shared" si="3"/>
        <v>Servizio 20</v>
      </c>
      <c r="C48" s="42">
        <v>0.21</v>
      </c>
      <c r="D48" s="39">
        <f>+D24*$C48</f>
        <v>6195</v>
      </c>
      <c r="E48" s="39">
        <f>+E24*$C48</f>
        <v>6195.21</v>
      </c>
      <c r="F48" s="39">
        <f>+F24*$C48</f>
        <v>6195.42</v>
      </c>
      <c r="G48" s="39">
        <f>+G24*$C48</f>
        <v>6195.63</v>
      </c>
      <c r="H48" s="39">
        <f>+H24*$C48</f>
        <v>6195.84</v>
      </c>
      <c r="I48" s="39">
        <f>+I24*$C48</f>
        <v>6196.05</v>
      </c>
      <c r="J48" s="39">
        <f>+J24*$C48</f>
        <v>6196.26</v>
      </c>
      <c r="K48" s="39">
        <f>+K24*$C48</f>
        <v>6196.4699999999993</v>
      </c>
      <c r="L48" s="39">
        <f>+L24*$C48</f>
        <v>6196.6799999999994</v>
      </c>
      <c r="M48" s="39">
        <f>+M24*$C48</f>
        <v>6196.8899999999994</v>
      </c>
      <c r="N48" s="39">
        <f>+N24*$C48</f>
        <v>6197.0999999999995</v>
      </c>
      <c r="O48" s="39">
        <f>+O24*$C48</f>
        <v>6197.3099999999995</v>
      </c>
      <c r="P48" s="39">
        <f>+P24*$C48</f>
        <v>6197.5199999999995</v>
      </c>
      <c r="Q48" s="39">
        <f>+Q24*$C48</f>
        <v>6197.73</v>
      </c>
      <c r="R48" s="39">
        <f>+R24*$C48</f>
        <v>6197.94</v>
      </c>
      <c r="S48" s="39">
        <f>+S24*$C48</f>
        <v>6198.15</v>
      </c>
      <c r="T48" s="39">
        <f>+T24*$C48</f>
        <v>6198.36</v>
      </c>
      <c r="U48" s="39">
        <f>+U24*$C48</f>
        <v>6198.57</v>
      </c>
      <c r="V48" s="39">
        <f>+V24*$C48</f>
        <v>6198.78</v>
      </c>
      <c r="W48" s="39">
        <f>+W24*$C48</f>
        <v>6198.99</v>
      </c>
      <c r="X48" s="39">
        <f>+X24*$C48</f>
        <v>6199.2</v>
      </c>
      <c r="Y48" s="39">
        <f>+Y24*$C48</f>
        <v>6199.41</v>
      </c>
      <c r="Z48" s="39">
        <f>+Z24*$C48</f>
        <v>6199.62</v>
      </c>
      <c r="AA48" s="39">
        <f>+AA24*$C48</f>
        <v>6199.83</v>
      </c>
      <c r="AB48" s="39">
        <f>+AB24*$C48</f>
        <v>6200.04</v>
      </c>
      <c r="AC48" s="39">
        <f>+AC24*$C48</f>
        <v>6200.25</v>
      </c>
      <c r="AD48" s="39">
        <f>+AD24*$C48</f>
        <v>6200.46</v>
      </c>
      <c r="AE48" s="39">
        <f>+AE24*$C48</f>
        <v>6200.67</v>
      </c>
      <c r="AF48" s="39">
        <f>+AF24*$C48</f>
        <v>6200.88</v>
      </c>
      <c r="AG48" s="39">
        <f>+AG24*$C48</f>
        <v>6201.09</v>
      </c>
      <c r="AH48" s="39">
        <f>+AH24*$C48</f>
        <v>6201.3</v>
      </c>
      <c r="AI48" s="39">
        <f>+AI24*$C48</f>
        <v>6201.51</v>
      </c>
      <c r="AJ48" s="39">
        <f>+AJ24*$C48</f>
        <v>6201.7199999999993</v>
      </c>
      <c r="AK48" s="39">
        <f>+AK24*$C48</f>
        <v>6201.9299999999994</v>
      </c>
      <c r="AL48" s="39">
        <f>+AL24*$C48</f>
        <v>6202.1399999999994</v>
      </c>
      <c r="AM48" s="39">
        <f>+AM24*$C48</f>
        <v>6202.3499999999995</v>
      </c>
      <c r="AN48" s="39">
        <f>+AN24*$C48</f>
        <v>6202.5599999999995</v>
      </c>
      <c r="AO48" s="39">
        <f>+AO24*$C48</f>
        <v>6202.7699999999995</v>
      </c>
      <c r="AP48" s="39">
        <f>+AP24*$C48</f>
        <v>6202.98</v>
      </c>
      <c r="AQ48" s="39">
        <f>+AQ24*$C48</f>
        <v>6203.19</v>
      </c>
      <c r="AR48" s="39">
        <f>+AR24*$C48</f>
        <v>6203.4</v>
      </c>
      <c r="AS48" s="39">
        <f>+AS24*$C48</f>
        <v>6203.61</v>
      </c>
      <c r="AT48" s="39">
        <f>+AT24*$C48</f>
        <v>6203.82</v>
      </c>
      <c r="AU48" s="39">
        <f>+AU24*$C48</f>
        <v>6204.03</v>
      </c>
      <c r="AV48" s="39">
        <f>+AV24*$C48</f>
        <v>6204.24</v>
      </c>
      <c r="AW48" s="39">
        <f>+AW24*$C48</f>
        <v>6204.45</v>
      </c>
      <c r="AX48" s="39">
        <f>+AX24*$C48</f>
        <v>6204.66</v>
      </c>
      <c r="AY48" s="39">
        <f>+AY24*$C48</f>
        <v>6204.87</v>
      </c>
      <c r="AZ48" s="39">
        <f>+AZ24*$C48</f>
        <v>6205.08</v>
      </c>
      <c r="BA48" s="39">
        <f>+BA24*$C48</f>
        <v>6205.29</v>
      </c>
      <c r="BB48" s="39">
        <f>+BB24*$C48</f>
        <v>6205.5</v>
      </c>
      <c r="BC48" s="39">
        <f>+BC24*$C48</f>
        <v>6205.71</v>
      </c>
      <c r="BD48" s="39">
        <f>+BD24*$C48</f>
        <v>6205.92</v>
      </c>
      <c r="BE48" s="39">
        <f>+BE24*$C48</f>
        <v>6206.13</v>
      </c>
      <c r="BF48" s="39">
        <f>+BF24*$C48</f>
        <v>6206.34</v>
      </c>
      <c r="BG48" s="39">
        <f>+BG24*$C48</f>
        <v>6206.55</v>
      </c>
      <c r="BH48" s="39">
        <f>+BH24*$C48</f>
        <v>6206.76</v>
      </c>
      <c r="BI48" s="39">
        <f>+BI24*$C48</f>
        <v>6206.9699999999993</v>
      </c>
      <c r="BJ48" s="39">
        <f>+BJ24*$C48</f>
        <v>6207.1799999999994</v>
      </c>
      <c r="BK48" s="39">
        <f>+BK24*$C48</f>
        <v>6207.3899999999994</v>
      </c>
    </row>
    <row r="49" spans="2:63" x14ac:dyDescent="0.25">
      <c r="B49" s="43" t="s">
        <v>208</v>
      </c>
      <c r="C49" s="43"/>
      <c r="D49" s="44">
        <f>SUM(D29:D48)</f>
        <v>78230</v>
      </c>
      <c r="E49" s="44">
        <f t="shared" ref="E49:AM49" si="4">SUM(E29:E48)</f>
        <v>78233.14</v>
      </c>
      <c r="F49" s="44">
        <f t="shared" si="4"/>
        <v>78236.279999999984</v>
      </c>
      <c r="G49" s="44">
        <f t="shared" si="4"/>
        <v>78239.420000000013</v>
      </c>
      <c r="H49" s="44">
        <f t="shared" si="4"/>
        <v>78242.559999999998</v>
      </c>
      <c r="I49" s="44">
        <f t="shared" si="4"/>
        <v>78245.700000000026</v>
      </c>
      <c r="J49" s="44">
        <f t="shared" si="4"/>
        <v>78248.84</v>
      </c>
      <c r="K49" s="44">
        <f t="shared" si="4"/>
        <v>78251.98000000001</v>
      </c>
      <c r="L49" s="44">
        <f t="shared" si="4"/>
        <v>78255.12</v>
      </c>
      <c r="M49" s="44">
        <f t="shared" si="4"/>
        <v>78258.259999999995</v>
      </c>
      <c r="N49" s="44">
        <f t="shared" si="4"/>
        <v>78261.399999999994</v>
      </c>
      <c r="O49" s="44">
        <f t="shared" si="4"/>
        <v>78264.539999999979</v>
      </c>
      <c r="P49" s="44">
        <f t="shared" si="4"/>
        <v>78267.679999999978</v>
      </c>
      <c r="Q49" s="44">
        <f t="shared" si="4"/>
        <v>78270.819999999992</v>
      </c>
      <c r="R49" s="44">
        <f t="shared" si="4"/>
        <v>78273.960000000021</v>
      </c>
      <c r="S49" s="44">
        <f t="shared" si="4"/>
        <v>78277.099999999991</v>
      </c>
      <c r="T49" s="44">
        <f t="shared" si="4"/>
        <v>78280.240000000005</v>
      </c>
      <c r="U49" s="44">
        <f t="shared" si="4"/>
        <v>78283.38</v>
      </c>
      <c r="V49" s="44">
        <f t="shared" si="4"/>
        <v>78286.52</v>
      </c>
      <c r="W49" s="44">
        <f t="shared" si="4"/>
        <v>78289.66</v>
      </c>
      <c r="X49" s="44">
        <f t="shared" si="4"/>
        <v>78292.799999999974</v>
      </c>
      <c r="Y49" s="44">
        <f t="shared" si="4"/>
        <v>78295.94</v>
      </c>
      <c r="Z49" s="44">
        <f t="shared" si="4"/>
        <v>78299.079999999987</v>
      </c>
      <c r="AA49" s="44">
        <f t="shared" si="4"/>
        <v>78302.22000000003</v>
      </c>
      <c r="AB49" s="44">
        <f t="shared" si="4"/>
        <v>78305.36</v>
      </c>
      <c r="AC49" s="44">
        <f t="shared" si="4"/>
        <v>78308.5</v>
      </c>
      <c r="AD49" s="44">
        <f t="shared" si="4"/>
        <v>78311.64</v>
      </c>
      <c r="AE49" s="44">
        <f t="shared" si="4"/>
        <v>78314.779999999984</v>
      </c>
      <c r="AF49" s="44">
        <f t="shared" si="4"/>
        <v>78317.920000000013</v>
      </c>
      <c r="AG49" s="44">
        <f t="shared" si="4"/>
        <v>78321.06</v>
      </c>
      <c r="AH49" s="44">
        <f t="shared" si="4"/>
        <v>78324.200000000026</v>
      </c>
      <c r="AI49" s="44">
        <f t="shared" si="4"/>
        <v>78327.34</v>
      </c>
      <c r="AJ49" s="44">
        <f t="shared" si="4"/>
        <v>78330.48000000001</v>
      </c>
      <c r="AK49" s="44">
        <f t="shared" si="4"/>
        <v>78333.62</v>
      </c>
      <c r="AL49" s="44">
        <f t="shared" si="4"/>
        <v>78336.759999999995</v>
      </c>
      <c r="AM49" s="44">
        <f t="shared" si="4"/>
        <v>78339.899999999994</v>
      </c>
      <c r="AN49" s="44">
        <f t="shared" ref="AN49:BK49" si="5">SUM(AN29:AN48)</f>
        <v>78343.039999999979</v>
      </c>
      <c r="AO49" s="44">
        <f t="shared" si="5"/>
        <v>78346.179999999978</v>
      </c>
      <c r="AP49" s="44">
        <f t="shared" si="5"/>
        <v>78349.319999999992</v>
      </c>
      <c r="AQ49" s="44">
        <f t="shared" si="5"/>
        <v>78352.460000000021</v>
      </c>
      <c r="AR49" s="44">
        <f t="shared" si="5"/>
        <v>78355.599999999991</v>
      </c>
      <c r="AS49" s="44">
        <f t="shared" si="5"/>
        <v>78358.740000000005</v>
      </c>
      <c r="AT49" s="44">
        <f t="shared" si="5"/>
        <v>78361.88</v>
      </c>
      <c r="AU49" s="44">
        <f t="shared" si="5"/>
        <v>78365.02</v>
      </c>
      <c r="AV49" s="44">
        <f t="shared" si="5"/>
        <v>78368.160000000003</v>
      </c>
      <c r="AW49" s="44">
        <f t="shared" si="5"/>
        <v>78371.299999999974</v>
      </c>
      <c r="AX49" s="44">
        <f t="shared" si="5"/>
        <v>78374.44</v>
      </c>
      <c r="AY49" s="44">
        <f t="shared" si="5"/>
        <v>78377.579999999987</v>
      </c>
      <c r="AZ49" s="44">
        <f t="shared" si="5"/>
        <v>78380.72000000003</v>
      </c>
      <c r="BA49" s="44">
        <f t="shared" si="5"/>
        <v>78383.86</v>
      </c>
      <c r="BB49" s="44">
        <f t="shared" si="5"/>
        <v>78387</v>
      </c>
      <c r="BC49" s="44">
        <f t="shared" si="5"/>
        <v>78390.14</v>
      </c>
      <c r="BD49" s="44">
        <f t="shared" si="5"/>
        <v>78393.279999999984</v>
      </c>
      <c r="BE49" s="44">
        <f t="shared" si="5"/>
        <v>78396.420000000013</v>
      </c>
      <c r="BF49" s="44">
        <f t="shared" si="5"/>
        <v>78399.56</v>
      </c>
      <c r="BG49" s="44">
        <f t="shared" si="5"/>
        <v>78402.700000000026</v>
      </c>
      <c r="BH49" s="44">
        <f t="shared" si="5"/>
        <v>78405.84</v>
      </c>
      <c r="BI49" s="44">
        <f t="shared" si="5"/>
        <v>78408.98000000001</v>
      </c>
      <c r="BJ49" s="44">
        <f t="shared" si="5"/>
        <v>78412.12</v>
      </c>
      <c r="BK49" s="44">
        <f t="shared" si="5"/>
        <v>78415.259999999995</v>
      </c>
    </row>
    <row r="51" spans="2:63" x14ac:dyDescent="0.25">
      <c r="B51" s="26" t="s">
        <v>210</v>
      </c>
      <c r="C51" s="26" t="s">
        <v>211</v>
      </c>
      <c r="D51" s="37" t="str">
        <f>+D28</f>
        <v>A1 m1</v>
      </c>
      <c r="E51" s="37" t="str">
        <f t="shared" ref="E51:BK51" si="6">+E28</f>
        <v>A1 m2</v>
      </c>
      <c r="F51" s="37" t="str">
        <f t="shared" si="6"/>
        <v>A1 m3</v>
      </c>
      <c r="G51" s="37" t="str">
        <f t="shared" si="6"/>
        <v>A1 m4</v>
      </c>
      <c r="H51" s="37" t="str">
        <f t="shared" si="6"/>
        <v>A1 m5</v>
      </c>
      <c r="I51" s="37" t="str">
        <f t="shared" si="6"/>
        <v>A1 m6</v>
      </c>
      <c r="J51" s="37" t="str">
        <f t="shared" si="6"/>
        <v>A1 m7</v>
      </c>
      <c r="K51" s="37" t="str">
        <f t="shared" si="6"/>
        <v>A1 m8</v>
      </c>
      <c r="L51" s="37" t="str">
        <f t="shared" si="6"/>
        <v>A1 m9</v>
      </c>
      <c r="M51" s="37" t="str">
        <f t="shared" si="6"/>
        <v>A1 m10</v>
      </c>
      <c r="N51" s="37" t="str">
        <f t="shared" si="6"/>
        <v>A1 m11</v>
      </c>
      <c r="O51" s="37" t="str">
        <f t="shared" si="6"/>
        <v>A1 m12</v>
      </c>
      <c r="P51" s="37" t="str">
        <f t="shared" si="6"/>
        <v>A2 m1</v>
      </c>
      <c r="Q51" s="37" t="str">
        <f t="shared" si="6"/>
        <v>A2 m2</v>
      </c>
      <c r="R51" s="37" t="str">
        <f t="shared" si="6"/>
        <v>A2 m3</v>
      </c>
      <c r="S51" s="37" t="str">
        <f t="shared" si="6"/>
        <v>A2 m4</v>
      </c>
      <c r="T51" s="37" t="str">
        <f t="shared" si="6"/>
        <v>A2 m5</v>
      </c>
      <c r="U51" s="37" t="str">
        <f t="shared" si="6"/>
        <v>A2 m6</v>
      </c>
      <c r="V51" s="37" t="str">
        <f t="shared" si="6"/>
        <v>A2 m7</v>
      </c>
      <c r="W51" s="37" t="str">
        <f t="shared" si="6"/>
        <v>A2 m8</v>
      </c>
      <c r="X51" s="37" t="str">
        <f t="shared" si="6"/>
        <v>A2 m9</v>
      </c>
      <c r="Y51" s="37" t="str">
        <f t="shared" si="6"/>
        <v>A2 m10</v>
      </c>
      <c r="Z51" s="37" t="str">
        <f t="shared" si="6"/>
        <v>A2 m11</v>
      </c>
      <c r="AA51" s="37" t="str">
        <f t="shared" si="6"/>
        <v>A2 m12</v>
      </c>
      <c r="AB51" s="37" t="str">
        <f t="shared" si="6"/>
        <v>A3 m1</v>
      </c>
      <c r="AC51" s="37" t="str">
        <f t="shared" si="6"/>
        <v>A3 m2</v>
      </c>
      <c r="AD51" s="37" t="str">
        <f t="shared" si="6"/>
        <v>A3 m3</v>
      </c>
      <c r="AE51" s="37" t="str">
        <f t="shared" si="6"/>
        <v>A3 m4</v>
      </c>
      <c r="AF51" s="37" t="str">
        <f t="shared" si="6"/>
        <v>A3 m5</v>
      </c>
      <c r="AG51" s="37" t="str">
        <f t="shared" si="6"/>
        <v>A3 m6</v>
      </c>
      <c r="AH51" s="37" t="str">
        <f t="shared" si="6"/>
        <v>A3 m7</v>
      </c>
      <c r="AI51" s="37" t="str">
        <f t="shared" si="6"/>
        <v>A3 m8</v>
      </c>
      <c r="AJ51" s="37" t="str">
        <f t="shared" si="6"/>
        <v>A3 m9</v>
      </c>
      <c r="AK51" s="37" t="str">
        <f t="shared" si="6"/>
        <v>A3 m10</v>
      </c>
      <c r="AL51" s="37" t="str">
        <f t="shared" si="6"/>
        <v>A3 m11</v>
      </c>
      <c r="AM51" s="37" t="str">
        <f t="shared" si="6"/>
        <v>A3 m12</v>
      </c>
      <c r="AN51" s="37" t="str">
        <f t="shared" si="6"/>
        <v>A4 m1</v>
      </c>
      <c r="AO51" s="37" t="str">
        <f t="shared" si="6"/>
        <v>A4 m2</v>
      </c>
      <c r="AP51" s="37" t="str">
        <f t="shared" si="6"/>
        <v>A4 m3</v>
      </c>
      <c r="AQ51" s="37" t="str">
        <f t="shared" si="6"/>
        <v>A4 m4</v>
      </c>
      <c r="AR51" s="37" t="str">
        <f t="shared" si="6"/>
        <v>A4 m5</v>
      </c>
      <c r="AS51" s="37" t="str">
        <f t="shared" si="6"/>
        <v>A4 m6</v>
      </c>
      <c r="AT51" s="37" t="str">
        <f t="shared" si="6"/>
        <v>A4 m7</v>
      </c>
      <c r="AU51" s="37" t="str">
        <f t="shared" si="6"/>
        <v>A4 m8</v>
      </c>
      <c r="AV51" s="37" t="str">
        <f t="shared" si="6"/>
        <v>A4 m9</v>
      </c>
      <c r="AW51" s="37" t="str">
        <f t="shared" si="6"/>
        <v>A4 m10</v>
      </c>
      <c r="AX51" s="37" t="str">
        <f t="shared" si="6"/>
        <v>A4 m11</v>
      </c>
      <c r="AY51" s="37" t="str">
        <f t="shared" si="6"/>
        <v>A4 m12</v>
      </c>
      <c r="AZ51" s="37" t="str">
        <f t="shared" si="6"/>
        <v>A5 m1</v>
      </c>
      <c r="BA51" s="37" t="str">
        <f t="shared" si="6"/>
        <v>A5 m2</v>
      </c>
      <c r="BB51" s="37" t="str">
        <f t="shared" si="6"/>
        <v>A5 m3</v>
      </c>
      <c r="BC51" s="37" t="str">
        <f t="shared" si="6"/>
        <v>A5 m4</v>
      </c>
      <c r="BD51" s="37" t="str">
        <f t="shared" si="6"/>
        <v>A5 m5</v>
      </c>
      <c r="BE51" s="37" t="str">
        <f t="shared" si="6"/>
        <v>A5 m6</v>
      </c>
      <c r="BF51" s="37" t="str">
        <f t="shared" si="6"/>
        <v>A5 m7</v>
      </c>
      <c r="BG51" s="37" t="str">
        <f t="shared" si="6"/>
        <v>A5 m8</v>
      </c>
      <c r="BH51" s="37" t="str">
        <f t="shared" si="6"/>
        <v>A5 m9</v>
      </c>
      <c r="BI51" s="37" t="str">
        <f t="shared" si="6"/>
        <v>A5 m10</v>
      </c>
      <c r="BJ51" s="37" t="str">
        <f t="shared" si="6"/>
        <v>A5 m11</v>
      </c>
      <c r="BK51" s="37" t="str">
        <f t="shared" si="6"/>
        <v>A5 m12</v>
      </c>
    </row>
    <row r="52" spans="2:63" x14ac:dyDescent="0.25">
      <c r="B52" t="str">
        <f>+B29</f>
        <v>Servizio 1</v>
      </c>
      <c r="C52" s="38">
        <v>0</v>
      </c>
      <c r="D52" s="39">
        <f>+IF($C52=0,0,(D5+D29))</f>
        <v>0</v>
      </c>
      <c r="E52" s="39">
        <f>+IF($C52=0,0,IF($C52=30,(E5+E29),(SUM(D5:E5)+SUM(D29:E29))))</f>
        <v>0</v>
      </c>
      <c r="F52" s="39">
        <f>+IF($C52=0,0,IF($C52=30,(F5+F29),IF($C52=60,(SUM(E5:F5)+SUM(E29:F29)),(SUM(D5:F5)+SUM(D29:F29)))))</f>
        <v>0</v>
      </c>
      <c r="G52" s="39">
        <f>+IF($C52=0,0,IF($C52=30,(G5+G29),IF($C52=60,(SUM(F5:G5)+SUM(F29:G29)),(SUM(E5:G5)+SUM(E29:G29)))))</f>
        <v>0</v>
      </c>
      <c r="H52" s="39">
        <f>+IF($C52=0,0,IF($C52=30,(H5+H29),IF($C52=60,(SUM(G5:H5)+SUM(G29:H29)),(SUM(F5:H5)+SUM(F29:H29)))))</f>
        <v>0</v>
      </c>
      <c r="I52" s="39">
        <f>+IF($C52=0,0,IF($C52=30,(I5+I29),IF($C52=60,(SUM(H5:I5)+SUM(H29:I29)),(SUM(G5:I5)+SUM(G29:I29)))))</f>
        <v>0</v>
      </c>
      <c r="J52" s="39">
        <f>+IF($C52=0,0,IF($C52=30,(J5+J29),IF($C52=60,(SUM(I5:J5)+SUM(I29:J29)),(SUM(H5:J5)+SUM(H29:J29)))))</f>
        <v>0</v>
      </c>
      <c r="K52" s="39">
        <f>+IF($C52=0,0,IF($C52=30,(K5+K29),IF($C52=60,(SUM(J5:K5)+SUM(J29:K29)),(SUM(I5:K5)+SUM(I29:K29)))))</f>
        <v>0</v>
      </c>
      <c r="L52" s="39">
        <f>+IF($C52=0,0,IF($C52=30,(L5+L29),IF($C52=60,(SUM(K5:L5)+SUM(K29:L29)),(SUM(J5:L5)+SUM(J29:L29)))))</f>
        <v>0</v>
      </c>
      <c r="M52" s="39">
        <f>+IF($C52=0,0,IF($C52=30,(M5+M29),IF($C52=60,(SUM(L5:M5)+SUM(L29:M29)),(SUM(K5:M5)+SUM(K29:M29)))))</f>
        <v>0</v>
      </c>
      <c r="N52" s="39">
        <f>+IF($C52=0,0,IF($C52=30,(N5+N29),IF($C52=60,(SUM(M5:N5)+SUM(M29:N29)),(SUM(L5:N5)+SUM(L29:N29)))))</f>
        <v>0</v>
      </c>
      <c r="O52" s="39">
        <f>+IF($C52=0,0,IF($C52=30,(O5+O29),IF($C52=60,(SUM(N5:O5)+SUM(N29:O29)),(SUM(M5:O5)+SUM(M29:O29)))))</f>
        <v>0</v>
      </c>
      <c r="P52" s="39">
        <f>+IF($C52=0,0,IF($C52=30,(P5+P29),IF($C52=60,(SUM(O5:P5)+SUM(O29:P29)),(SUM(N5:P5)+SUM(N29:P29)))))</f>
        <v>0</v>
      </c>
      <c r="Q52" s="39">
        <f>+IF($C52=0,0,IF($C52=30,(Q5+Q29),IF($C52=60,(SUM(P5:Q5)+SUM(P29:Q29)),(SUM(O5:Q5)+SUM(O29:Q29)))))</f>
        <v>0</v>
      </c>
      <c r="R52" s="39">
        <f>+IF($C52=0,0,IF($C52=30,(R5+R29),IF($C52=60,(SUM(Q5:R5)+SUM(Q29:R29)),(SUM(P5:R5)+SUM(P29:R29)))))</f>
        <v>0</v>
      </c>
      <c r="S52" s="39">
        <f>+IF($C52=0,0,IF($C52=30,(S5+S29),IF($C52=60,(SUM(R5:S5)+SUM(R29:S29)),(SUM(Q5:S5)+SUM(Q29:S29)))))</f>
        <v>0</v>
      </c>
      <c r="T52" s="39">
        <f>+IF($C52=0,0,IF($C52=30,(T5+T29),IF($C52=60,(SUM(S5:T5)+SUM(S29:T29)),(SUM(R5:T5)+SUM(R29:T29)))))</f>
        <v>0</v>
      </c>
      <c r="U52" s="39">
        <f>+IF($C52=0,0,IF($C52=30,(U5+U29),IF($C52=60,(SUM(T5:U5)+SUM(T29:U29)),(SUM(S5:U5)+SUM(S29:U29)))))</f>
        <v>0</v>
      </c>
      <c r="V52" s="39">
        <f>+IF($C52=0,0,IF($C52=30,(V5+V29),IF($C52=60,(SUM(U5:V5)+SUM(U29:V29)),(SUM(T5:V5)+SUM(T29:V29)))))</f>
        <v>0</v>
      </c>
      <c r="W52" s="39">
        <f>+IF($C52=0,0,IF($C52=30,(W5+W29),IF($C52=60,(SUM(V5:W5)+SUM(V29:W29)),(SUM(U5:W5)+SUM(U29:W29)))))</f>
        <v>0</v>
      </c>
      <c r="X52" s="39">
        <f>+IF($C52=0,0,IF($C52=30,(X5+X29),IF($C52=60,(SUM(W5:X5)+SUM(W29:X29)),(SUM(V5:X5)+SUM(V29:X29)))))</f>
        <v>0</v>
      </c>
      <c r="Y52" s="39">
        <f>+IF($C52=0,0,IF($C52=30,(Y5+Y29),IF($C52=60,(SUM(X5:Y5)+SUM(X29:Y29)),(SUM(W5:Y5)+SUM(W29:Y29)))))</f>
        <v>0</v>
      </c>
      <c r="Z52" s="39">
        <f>+IF($C52=0,0,IF($C52=30,(Z5+Z29),IF($C52=60,(SUM(Y5:Z5)+SUM(Y29:Z29)),(SUM(X5:Z5)+SUM(X29:Z29)))))</f>
        <v>0</v>
      </c>
      <c r="AA52" s="39">
        <f>+IF($C52=0,0,IF($C52=30,(AA5+AA29),IF($C52=60,(SUM(Z5:AA5)+SUM(Z29:AA29)),(SUM(Y5:AA5)+SUM(Y29:AA29)))))</f>
        <v>0</v>
      </c>
      <c r="AB52" s="39">
        <f>+IF($C52=0,0,IF($C52=30,(AB5+AB29),IF($C52=60,(SUM(AA5:AB5)+SUM(AA29:AB29)),(SUM(Z5:AB5)+SUM(Z29:AB29)))))</f>
        <v>0</v>
      </c>
      <c r="AC52" s="39">
        <f>+IF($C52=0,0,IF($C52=30,(AC5+AC29),IF($C52=60,(SUM(AB5:AC5)+SUM(AB29:AC29)),(SUM(AA5:AC5)+SUM(AA29:AC29)))))</f>
        <v>0</v>
      </c>
      <c r="AD52" s="39">
        <f>+IF($C52=0,0,IF($C52=30,(AD5+AD29),IF($C52=60,(SUM(AC5:AD5)+SUM(AC29:AD29)),(SUM(AB5:AD5)+SUM(AB29:AD29)))))</f>
        <v>0</v>
      </c>
      <c r="AE52" s="39">
        <f>+IF($C52=0,0,IF($C52=30,(AE5+AE29),IF($C52=60,(SUM(AD5:AE5)+SUM(AD29:AE29)),(SUM(AC5:AE5)+SUM(AC29:AE29)))))</f>
        <v>0</v>
      </c>
      <c r="AF52" s="39">
        <f>+IF($C52=0,0,IF($C52=30,(AF5+AF29),IF($C52=60,(SUM(AE5:AF5)+SUM(AE29:AF29)),(SUM(AD5:AF5)+SUM(AD29:AF29)))))</f>
        <v>0</v>
      </c>
      <c r="AG52" s="39">
        <f>+IF($C52=0,0,IF($C52=30,(AG5+AG29),IF($C52=60,(SUM(AF5:AG5)+SUM(AF29:AG29)),(SUM(AE5:AG5)+SUM(AE29:AG29)))))</f>
        <v>0</v>
      </c>
      <c r="AH52" s="39">
        <f>+IF($C52=0,0,IF($C52=30,(AH5+AH29),IF($C52=60,(SUM(AG5:AH5)+SUM(AG29:AH29)),(SUM(AF5:AH5)+SUM(AF29:AH29)))))</f>
        <v>0</v>
      </c>
      <c r="AI52" s="39">
        <f>+IF($C52=0,0,IF($C52=30,(AI5+AI29),IF($C52=60,(SUM(AH5:AI5)+SUM(AH29:AI29)),(SUM(AG5:AI5)+SUM(AG29:AI29)))))</f>
        <v>0</v>
      </c>
      <c r="AJ52" s="39">
        <f>+IF($C52=0,0,IF($C52=30,(AJ5+AJ29),IF($C52=60,(SUM(AI5:AJ5)+SUM(AI29:AJ29)),(SUM(AH5:AJ5)+SUM(AH29:AJ29)))))</f>
        <v>0</v>
      </c>
      <c r="AK52" s="39">
        <f>+IF($C52=0,0,IF($C52=30,(AK5+AK29),IF($C52=60,(SUM(AJ5:AK5)+SUM(AJ29:AK29)),(SUM(AI5:AK5)+SUM(AI29:AK29)))))</f>
        <v>0</v>
      </c>
      <c r="AL52" s="39">
        <f>+IF($C52=0,0,IF($C52=30,(AL5+AL29),IF($C52=60,(SUM(AK5:AL5)+SUM(AK29:AL29)),(SUM(AJ5:AL5)+SUM(AJ29:AL29)))))</f>
        <v>0</v>
      </c>
      <c r="AM52" s="39">
        <f>+IF($C52=0,0,IF($C52=30,(AM5+AM29),IF($C52=60,(SUM(AL5:AM5)+SUM(AL29:AM29)),(SUM(AK5:AM5)+SUM(AK29:AM29)))))</f>
        <v>0</v>
      </c>
      <c r="AN52" s="39">
        <f>+IF($C52=0,0,IF($C52=30,(AN5+AN29),IF($C52=60,(SUM(AM5:AN5)+SUM(AM29:AN29)),(SUM(AL5:AN5)+SUM(AL29:AN29)))))</f>
        <v>0</v>
      </c>
      <c r="AO52" s="39">
        <f>+IF($C52=0,0,IF($C52=30,(AO5+AO29),IF($C52=60,(SUM(AN5:AO5)+SUM(AN29:AO29)),(SUM(AM5:AO5)+SUM(AM29:AO29)))))</f>
        <v>0</v>
      </c>
      <c r="AP52" s="39">
        <f>+IF($C52=0,0,IF($C52=30,(AP5+AP29),IF($C52=60,(SUM(AO5:AP5)+SUM(AO29:AP29)),(SUM(AN5:AP5)+SUM(AN29:AP29)))))</f>
        <v>0</v>
      </c>
      <c r="AQ52" s="39">
        <f>+IF($C52=0,0,IF($C52=30,(AQ5+AQ29),IF($C52=60,(SUM(AP5:AQ5)+SUM(AP29:AQ29)),(SUM(AO5:AQ5)+SUM(AO29:AQ29)))))</f>
        <v>0</v>
      </c>
      <c r="AR52" s="39">
        <f>+IF($C52=0,0,IF($C52=30,(AR5+AR29),IF($C52=60,(SUM(AQ5:AR5)+SUM(AQ29:AR29)),(SUM(AP5:AR5)+SUM(AP29:AR29)))))</f>
        <v>0</v>
      </c>
      <c r="AS52" s="39">
        <f>+IF($C52=0,0,IF($C52=30,(AS5+AS29),IF($C52=60,(SUM(AR5:AS5)+SUM(AR29:AS29)),(SUM(AQ5:AS5)+SUM(AQ29:AS29)))))</f>
        <v>0</v>
      </c>
      <c r="AT52" s="39">
        <f>+IF($C52=0,0,IF($C52=30,(AT5+AT29),IF($C52=60,(SUM(AS5:AT5)+SUM(AS29:AT29)),(SUM(AR5:AT5)+SUM(AR29:AT29)))))</f>
        <v>0</v>
      </c>
      <c r="AU52" s="39">
        <f>+IF($C52=0,0,IF($C52=30,(AU5+AU29),IF($C52=60,(SUM(AT5:AU5)+SUM(AT29:AU29)),(SUM(AS5:AU5)+SUM(AS29:AU29)))))</f>
        <v>0</v>
      </c>
      <c r="AV52" s="39">
        <f>+IF($C52=0,0,IF($C52=30,(AV5+AV29),IF($C52=60,(SUM(AU5:AV5)+SUM(AU29:AV29)),(SUM(AT5:AV5)+SUM(AT29:AV29)))))</f>
        <v>0</v>
      </c>
      <c r="AW52" s="39">
        <f>+IF($C52=0,0,IF($C52=30,(AW5+AW29),IF($C52=60,(SUM(AV5:AW5)+SUM(AV29:AW29)),(SUM(AU5:AW5)+SUM(AU29:AW29)))))</f>
        <v>0</v>
      </c>
      <c r="AX52" s="39">
        <f>+IF($C52=0,0,IF($C52=30,(AX5+AX29),IF($C52=60,(SUM(AW5:AX5)+SUM(AW29:AX29)),(SUM(AV5:AX5)+SUM(AV29:AX29)))))</f>
        <v>0</v>
      </c>
      <c r="AY52" s="39">
        <f>+IF($C52=0,0,IF($C52=30,(AY5+AY29),IF($C52=60,(SUM(AX5:AY5)+SUM(AX29:AY29)),(SUM(AW5:AY5)+SUM(AW29:AY29)))))</f>
        <v>0</v>
      </c>
      <c r="AZ52" s="39">
        <f>+IF($C52=0,0,IF($C52=30,(AZ5+AZ29),IF($C52=60,(SUM(AY5:AZ5)+SUM(AY29:AZ29)),(SUM(AX5:AZ5)+SUM(AX29:AZ29)))))</f>
        <v>0</v>
      </c>
      <c r="BA52" s="39">
        <f>+IF($C52=0,0,IF($C52=30,(BA5+BA29),IF($C52=60,(SUM(AZ5:BA5)+SUM(AZ29:BA29)),(SUM(AY5:BA5)+SUM(AY29:BA29)))))</f>
        <v>0</v>
      </c>
      <c r="BB52" s="39">
        <f>+IF($C52=0,0,IF($C52=30,(BB5+BB29),IF($C52=60,(SUM(BA5:BB5)+SUM(BA29:BB29)),(SUM(AZ5:BB5)+SUM(AZ29:BB29)))))</f>
        <v>0</v>
      </c>
      <c r="BC52" s="39">
        <f>+IF($C52=0,0,IF($C52=30,(BC5+BC29),IF($C52=60,(SUM(BB5:BC5)+SUM(BB29:BC29)),(SUM(BA5:BC5)+SUM(BA29:BC29)))))</f>
        <v>0</v>
      </c>
      <c r="BD52" s="39">
        <f>+IF($C52=0,0,IF($C52=30,(BD5+BD29),IF($C52=60,(SUM(BC5:BD5)+SUM(BC29:BD29)),(SUM(BB5:BD5)+SUM(BB29:BD29)))))</f>
        <v>0</v>
      </c>
      <c r="BE52" s="39">
        <f>+IF($C52=0,0,IF($C52=30,(BE5+BE29),IF($C52=60,(SUM(BD5:BE5)+SUM(BD29:BE29)),(SUM(BC5:BE5)+SUM(BC29:BE29)))))</f>
        <v>0</v>
      </c>
      <c r="BF52" s="39">
        <f>+IF($C52=0,0,IF($C52=30,(BF5+BF29),IF($C52=60,(SUM(BE5:BF5)+SUM(BE29:BF29)),(SUM(BD5:BF5)+SUM(BD29:BF29)))))</f>
        <v>0</v>
      </c>
      <c r="BG52" s="39">
        <f>+IF($C52=0,0,IF($C52=30,(BG5+BG29),IF($C52=60,(SUM(BF5:BG5)+SUM(BF29:BG29)),(SUM(BE5:BG5)+SUM(BE29:BG29)))))</f>
        <v>0</v>
      </c>
      <c r="BH52" s="39">
        <f>+IF($C52=0,0,IF($C52=30,(BH5+BH29),IF($C52=60,(SUM(BG5:BH5)+SUM(BG29:BH29)),(SUM(BF5:BH5)+SUM(BF29:BH29)))))</f>
        <v>0</v>
      </c>
      <c r="BI52" s="39">
        <f>+IF($C52=0,0,IF($C52=30,(BI5+BI29),IF($C52=60,(SUM(BH5:BI5)+SUM(BH29:BI29)),(SUM(BG5:BI5)+SUM(BG29:BI29)))))</f>
        <v>0</v>
      </c>
      <c r="BJ52" s="39">
        <f>+IF($C52=0,0,IF($C52=30,(BJ5+BJ29),IF($C52=60,(SUM(BI5:BJ5)+SUM(BI29:BJ29)),(SUM(BH5:BJ5)+SUM(BH29:BJ29)))))</f>
        <v>0</v>
      </c>
      <c r="BK52" s="39">
        <f>+IF($C52=0,0,IF($C52=30,(BK5+BK29),IF($C52=60,(SUM(BJ5:BK5)+SUM(BJ29:BK29)),(SUM(BI5:BK5)+SUM(BI29:BK29)))))</f>
        <v>0</v>
      </c>
    </row>
    <row r="53" spans="2:63" x14ac:dyDescent="0.25">
      <c r="B53" t="str">
        <f t="shared" ref="B53:B71" si="7">+B30</f>
        <v>Servizio 2</v>
      </c>
      <c r="C53" s="38">
        <v>30</v>
      </c>
      <c r="D53" s="39">
        <f>+IF($C53=0,0,(D6+D30))</f>
        <v>24805</v>
      </c>
      <c r="E53" s="39">
        <f>+IF($C53=0,0,IF($C53=30,(E6+E30),(SUM(D6:E6)+SUM(D30:E30))))</f>
        <v>24806.21</v>
      </c>
      <c r="F53" s="39">
        <f>+IF($C53=0,0,IF($C53=30,(F6+F30),IF($C53=60,(SUM(E6:F6)+SUM(E30:F30)),(SUM(D6:F6)+SUM(D30:F30)))))</f>
        <v>24807.42</v>
      </c>
      <c r="G53" s="39">
        <f>+IF($C53=0,0,IF($C53=30,(G6+G30),IF($C53=60,(SUM(F6:G6)+SUM(F30:G30)),(SUM(E6:G6)+SUM(E30:G30)))))</f>
        <v>24808.63</v>
      </c>
      <c r="H53" s="39">
        <f>+IF($C53=0,0,IF($C53=30,(H6+H30),IF($C53=60,(SUM(G6:H6)+SUM(G30:H30)),(SUM(F6:H6)+SUM(F30:H30)))))</f>
        <v>24809.84</v>
      </c>
      <c r="I53" s="39">
        <f>+IF($C53=0,0,IF($C53=30,(I6+I30),IF($C53=60,(SUM(H6:I6)+SUM(H30:I30)),(SUM(G6:I6)+SUM(G30:I30)))))</f>
        <v>24811.05</v>
      </c>
      <c r="J53" s="39">
        <f>+IF($C53=0,0,IF($C53=30,(J6+J30),IF($C53=60,(SUM(I6:J6)+SUM(I30:J30)),(SUM(H6:J6)+SUM(H30:J30)))))</f>
        <v>24812.260000000002</v>
      </c>
      <c r="K53" s="39">
        <f>+IF($C53=0,0,IF($C53=30,(K6+K30),IF($C53=60,(SUM(J6:K6)+SUM(J30:K30)),(SUM(I6:K6)+SUM(I30:K30)))))</f>
        <v>24813.47</v>
      </c>
      <c r="L53" s="39">
        <f>+IF($C53=0,0,IF($C53=30,(L6+L30),IF($C53=60,(SUM(K6:L6)+SUM(K30:L30)),(SUM(J6:L6)+SUM(J30:L30)))))</f>
        <v>24814.68</v>
      </c>
      <c r="M53" s="39">
        <f>+IF($C53=0,0,IF($C53=30,(M6+M30),IF($C53=60,(SUM(L6:M6)+SUM(L30:M30)),(SUM(K6:M6)+SUM(K30:M30)))))</f>
        <v>24815.89</v>
      </c>
      <c r="N53" s="39">
        <f>+IF($C53=0,0,IF($C53=30,(N6+N30),IF($C53=60,(SUM(M6:N6)+SUM(M30:N30)),(SUM(L6:N6)+SUM(L30:N30)))))</f>
        <v>24817.1</v>
      </c>
      <c r="O53" s="39">
        <f>+IF($C53=0,0,IF($C53=30,(O6+O30),IF($C53=60,(SUM(N6:O6)+SUM(N30:O30)),(SUM(M6:O6)+SUM(M30:O30)))))</f>
        <v>24818.309999999998</v>
      </c>
      <c r="P53" s="39">
        <f>+IF($C53=0,0,IF($C53=30,(P6+P30),IF($C53=60,(SUM(O6:P6)+SUM(O30:P30)),(SUM(N6:P6)+SUM(N30:P30)))))</f>
        <v>24819.52</v>
      </c>
      <c r="Q53" s="39">
        <f>+IF($C53=0,0,IF($C53=30,(Q6+Q30),IF($C53=60,(SUM(P6:Q6)+SUM(P30:Q30)),(SUM(O6:Q6)+SUM(O30:Q30)))))</f>
        <v>24820.73</v>
      </c>
      <c r="R53" s="39">
        <f>+IF($C53=0,0,IF($C53=30,(R6+R30),IF($C53=60,(SUM(Q6:R6)+SUM(Q30:R30)),(SUM(P6:R6)+SUM(P30:R30)))))</f>
        <v>24821.94</v>
      </c>
      <c r="S53" s="39">
        <f>+IF($C53=0,0,IF($C53=30,(S6+S30),IF($C53=60,(SUM(R6:S6)+SUM(R30:S30)),(SUM(Q6:S6)+SUM(Q30:S30)))))</f>
        <v>24823.15</v>
      </c>
      <c r="T53" s="39">
        <f>+IF($C53=0,0,IF($C53=30,(T6+T30),IF($C53=60,(SUM(S6:T6)+SUM(S30:T30)),(SUM(R6:T6)+SUM(R30:T30)))))</f>
        <v>24824.36</v>
      </c>
      <c r="U53" s="39">
        <f>+IF($C53=0,0,IF($C53=30,(U6+U30),IF($C53=60,(SUM(T6:U6)+SUM(T30:U30)),(SUM(S6:U6)+SUM(S30:U30)))))</f>
        <v>24825.57</v>
      </c>
      <c r="V53" s="39">
        <f>+IF($C53=0,0,IF($C53=30,(V6+V30),IF($C53=60,(SUM(U6:V6)+SUM(U30:V30)),(SUM(T6:V6)+SUM(T30:V30)))))</f>
        <v>24826.78</v>
      </c>
      <c r="W53" s="39">
        <f>+IF($C53=0,0,IF($C53=30,(W6+W30),IF($C53=60,(SUM(V6:W6)+SUM(V30:W30)),(SUM(U6:W6)+SUM(U30:W30)))))</f>
        <v>24827.989999999998</v>
      </c>
      <c r="X53" s="39">
        <f>+IF($C53=0,0,IF($C53=30,(X6+X30),IF($C53=60,(SUM(W6:X6)+SUM(W30:X30)),(SUM(V6:X6)+SUM(V30:X30)))))</f>
        <v>24829.200000000001</v>
      </c>
      <c r="Y53" s="39">
        <f>+IF($C53=0,0,IF($C53=30,(Y6+Y30),IF($C53=60,(SUM(X6:Y6)+SUM(X30:Y30)),(SUM(W6:Y6)+SUM(W30:Y30)))))</f>
        <v>24830.41</v>
      </c>
      <c r="Z53" s="39">
        <f>+IF($C53=0,0,IF($C53=30,(Z6+Z30),IF($C53=60,(SUM(Y6:Z6)+SUM(Y30:Z30)),(SUM(X6:Z6)+SUM(X30:Z30)))))</f>
        <v>24831.62</v>
      </c>
      <c r="AA53" s="39">
        <f>+IF($C53=0,0,IF($C53=30,(AA6+AA30),IF($C53=60,(SUM(Z6:AA6)+SUM(Z30:AA30)),(SUM(Y6:AA6)+SUM(Y30:AA30)))))</f>
        <v>24832.83</v>
      </c>
      <c r="AB53" s="39">
        <f>+IF($C53=0,0,IF($C53=30,(AB6+AB30),IF($C53=60,(SUM(AA6:AB6)+SUM(AA30:AB30)),(SUM(Z6:AB6)+SUM(Z30:AB30)))))</f>
        <v>24834.04</v>
      </c>
      <c r="AC53" s="39">
        <f>+IF($C53=0,0,IF($C53=30,(AC6+AC30),IF($C53=60,(SUM(AB6:AC6)+SUM(AB30:AC30)),(SUM(AA6:AC6)+SUM(AA30:AC30)))))</f>
        <v>24835.25</v>
      </c>
      <c r="AD53" s="39">
        <f>+IF($C53=0,0,IF($C53=30,(AD6+AD30),IF($C53=60,(SUM(AC6:AD6)+SUM(AC30:AD30)),(SUM(AB6:AD6)+SUM(AB30:AD30)))))</f>
        <v>24836.46</v>
      </c>
      <c r="AE53" s="39">
        <f>+IF($C53=0,0,IF($C53=30,(AE6+AE30),IF($C53=60,(SUM(AD6:AE6)+SUM(AD30:AE30)),(SUM(AC6:AE6)+SUM(AC30:AE30)))))</f>
        <v>24837.67</v>
      </c>
      <c r="AF53" s="39">
        <f>+IF($C53=0,0,IF($C53=30,(AF6+AF30),IF($C53=60,(SUM(AE6:AF6)+SUM(AE30:AF30)),(SUM(AD6:AF6)+SUM(AD30:AF30)))))</f>
        <v>24838.880000000001</v>
      </c>
      <c r="AG53" s="39">
        <f>+IF($C53=0,0,IF($C53=30,(AG6+AG30),IF($C53=60,(SUM(AF6:AG6)+SUM(AF30:AG30)),(SUM(AE6:AG6)+SUM(AE30:AG30)))))</f>
        <v>24840.09</v>
      </c>
      <c r="AH53" s="39">
        <f>+IF($C53=0,0,IF($C53=30,(AH6+AH30),IF($C53=60,(SUM(AG6:AH6)+SUM(AG30:AH30)),(SUM(AF6:AH6)+SUM(AF30:AH30)))))</f>
        <v>24841.3</v>
      </c>
      <c r="AI53" s="39">
        <f>+IF($C53=0,0,IF($C53=30,(AI6+AI30),IF($C53=60,(SUM(AH6:AI6)+SUM(AH30:AI30)),(SUM(AG6:AI6)+SUM(AG30:AI30)))))</f>
        <v>24842.510000000002</v>
      </c>
      <c r="AJ53" s="39">
        <f>+IF($C53=0,0,IF($C53=30,(AJ6+AJ30),IF($C53=60,(SUM(AI6:AJ6)+SUM(AI30:AJ30)),(SUM(AH6:AJ6)+SUM(AH30:AJ30)))))</f>
        <v>24843.72</v>
      </c>
      <c r="AK53" s="39">
        <f>+IF($C53=0,0,IF($C53=30,(AK6+AK30),IF($C53=60,(SUM(AJ6:AK6)+SUM(AJ30:AK30)),(SUM(AI6:AK6)+SUM(AI30:AK30)))))</f>
        <v>24844.93</v>
      </c>
      <c r="AL53" s="39">
        <f>+IF($C53=0,0,IF($C53=30,(AL6+AL30),IF($C53=60,(SUM(AK6:AL6)+SUM(AK30:AL30)),(SUM(AJ6:AL6)+SUM(AJ30:AL30)))))</f>
        <v>24846.14</v>
      </c>
      <c r="AM53" s="39">
        <f>+IF($C53=0,0,IF($C53=30,(AM6+AM30),IF($C53=60,(SUM(AL6:AM6)+SUM(AL30:AM30)),(SUM(AK6:AM6)+SUM(AK30:AM30)))))</f>
        <v>24847.35</v>
      </c>
      <c r="AN53" s="39">
        <f>+IF($C53=0,0,IF($C53=30,(AN6+AN30),IF($C53=60,(SUM(AM6:AN6)+SUM(AM30:AN30)),(SUM(AL6:AN6)+SUM(AL30:AN30)))))</f>
        <v>24848.559999999998</v>
      </c>
      <c r="AO53" s="39">
        <f>+IF($C53=0,0,IF($C53=30,(AO6+AO30),IF($C53=60,(SUM(AN6:AO6)+SUM(AN30:AO30)),(SUM(AM6:AO6)+SUM(AM30:AO30)))))</f>
        <v>24849.77</v>
      </c>
      <c r="AP53" s="39">
        <f>+IF($C53=0,0,IF($C53=30,(AP6+AP30),IF($C53=60,(SUM(AO6:AP6)+SUM(AO30:AP30)),(SUM(AN6:AP6)+SUM(AN30:AP30)))))</f>
        <v>24850.98</v>
      </c>
      <c r="AQ53" s="39">
        <f>+IF($C53=0,0,IF($C53=30,(AQ6+AQ30),IF($C53=60,(SUM(AP6:AQ6)+SUM(AP30:AQ30)),(SUM(AO6:AQ6)+SUM(AO30:AQ30)))))</f>
        <v>24852.19</v>
      </c>
      <c r="AR53" s="39">
        <f>+IF($C53=0,0,IF($C53=30,(AR6+AR30),IF($C53=60,(SUM(AQ6:AR6)+SUM(AQ30:AR30)),(SUM(AP6:AR6)+SUM(AP30:AR30)))))</f>
        <v>24853.4</v>
      </c>
      <c r="AS53" s="39">
        <f>+IF($C53=0,0,IF($C53=30,(AS6+AS30),IF($C53=60,(SUM(AR6:AS6)+SUM(AR30:AS30)),(SUM(AQ6:AS6)+SUM(AQ30:AS30)))))</f>
        <v>24854.61</v>
      </c>
      <c r="AT53" s="39">
        <f>+IF($C53=0,0,IF($C53=30,(AT6+AT30),IF($C53=60,(SUM(AS6:AT6)+SUM(AS30:AT30)),(SUM(AR6:AT6)+SUM(AR30:AT30)))))</f>
        <v>24855.82</v>
      </c>
      <c r="AU53" s="39">
        <f>+IF($C53=0,0,IF($C53=30,(AU6+AU30),IF($C53=60,(SUM(AT6:AU6)+SUM(AT30:AU30)),(SUM(AS6:AU6)+SUM(AS30:AU30)))))</f>
        <v>24857.03</v>
      </c>
      <c r="AV53" s="39">
        <f>+IF($C53=0,0,IF($C53=30,(AV6+AV30),IF($C53=60,(SUM(AU6:AV6)+SUM(AU30:AV30)),(SUM(AT6:AV6)+SUM(AT30:AV30)))))</f>
        <v>24858.239999999998</v>
      </c>
      <c r="AW53" s="39">
        <f>+IF($C53=0,0,IF($C53=30,(AW6+AW30),IF($C53=60,(SUM(AV6:AW6)+SUM(AV30:AW30)),(SUM(AU6:AW6)+SUM(AU30:AW30)))))</f>
        <v>24859.45</v>
      </c>
      <c r="AX53" s="39">
        <f>+IF($C53=0,0,IF($C53=30,(AX6+AX30),IF($C53=60,(SUM(AW6:AX6)+SUM(AW30:AX30)),(SUM(AV6:AX6)+SUM(AV30:AX30)))))</f>
        <v>24860.66</v>
      </c>
      <c r="AY53" s="39">
        <f>+IF($C53=0,0,IF($C53=30,(AY6+AY30),IF($C53=60,(SUM(AX6:AY6)+SUM(AX30:AY30)),(SUM(AW6:AY6)+SUM(AW30:AY30)))))</f>
        <v>24861.87</v>
      </c>
      <c r="AZ53" s="39">
        <f>+IF($C53=0,0,IF($C53=30,(AZ6+AZ30),IF($C53=60,(SUM(AY6:AZ6)+SUM(AY30:AZ30)),(SUM(AX6:AZ6)+SUM(AX30:AZ30)))))</f>
        <v>24863.08</v>
      </c>
      <c r="BA53" s="39">
        <f>+IF($C53=0,0,IF($C53=30,(BA6+BA30),IF($C53=60,(SUM(AZ6:BA6)+SUM(AZ30:BA30)),(SUM(AY6:BA6)+SUM(AY30:BA30)))))</f>
        <v>24864.29</v>
      </c>
      <c r="BB53" s="39">
        <f>+IF($C53=0,0,IF($C53=30,(BB6+BB30),IF($C53=60,(SUM(BA6:BB6)+SUM(BA30:BB30)),(SUM(AZ6:BB6)+SUM(AZ30:BB30)))))</f>
        <v>24865.5</v>
      </c>
      <c r="BC53" s="39">
        <f>+IF($C53=0,0,IF($C53=30,(BC6+BC30),IF($C53=60,(SUM(BB6:BC6)+SUM(BB30:BC30)),(SUM(BA6:BC6)+SUM(BA30:BC30)))))</f>
        <v>24866.71</v>
      </c>
      <c r="BD53" s="39">
        <f>+IF($C53=0,0,IF($C53=30,(BD6+BD30),IF($C53=60,(SUM(BC6:BD6)+SUM(BC30:BD30)),(SUM(BB6:BD6)+SUM(BB30:BD30)))))</f>
        <v>24867.919999999998</v>
      </c>
      <c r="BE53" s="39">
        <f>+IF($C53=0,0,IF($C53=30,(BE6+BE30),IF($C53=60,(SUM(BD6:BE6)+SUM(BD30:BE30)),(SUM(BC6:BE6)+SUM(BC30:BE30)))))</f>
        <v>24869.13</v>
      </c>
      <c r="BF53" s="39">
        <f>+IF($C53=0,0,IF($C53=30,(BF6+BF30),IF($C53=60,(SUM(BE6:BF6)+SUM(BE30:BF30)),(SUM(BD6:BF6)+SUM(BD30:BF30)))))</f>
        <v>24870.34</v>
      </c>
      <c r="BG53" s="39">
        <f>+IF($C53=0,0,IF($C53=30,(BG6+BG30),IF($C53=60,(SUM(BF6:BG6)+SUM(BF30:BG30)),(SUM(BE6:BG6)+SUM(BE30:BG30)))))</f>
        <v>24871.55</v>
      </c>
      <c r="BH53" s="39">
        <f>+IF($C53=0,0,IF($C53=30,(BH6+BH30),IF($C53=60,(SUM(BG6:BH6)+SUM(BG30:BH30)),(SUM(BF6:BH6)+SUM(BF30:BH30)))))</f>
        <v>24872.760000000002</v>
      </c>
      <c r="BI53" s="39">
        <f>+IF($C53=0,0,IF($C53=30,(BI6+BI30),IF($C53=60,(SUM(BH6:BI6)+SUM(BH30:BI30)),(SUM(BG6:BI6)+SUM(BG30:BI30)))))</f>
        <v>24873.97</v>
      </c>
      <c r="BJ53" s="39">
        <f>+IF($C53=0,0,IF($C53=30,(BJ6+BJ30),IF($C53=60,(SUM(BI6:BJ6)+SUM(BI30:BJ30)),(SUM(BH6:BJ6)+SUM(BH30:BJ30)))))</f>
        <v>24875.18</v>
      </c>
      <c r="BK53" s="39">
        <f>+IF($C53=0,0,IF($C53=30,(BK6+BK30),IF($C53=60,(SUM(BJ6:BK6)+SUM(BJ30:BK30)),(SUM(BI6:BK6)+SUM(BI30:BK30)))))</f>
        <v>24876.39</v>
      </c>
    </row>
    <row r="54" spans="2:63" x14ac:dyDescent="0.25">
      <c r="B54" t="str">
        <f t="shared" si="7"/>
        <v>Servizio 3</v>
      </c>
      <c r="C54" s="38">
        <v>0</v>
      </c>
      <c r="D54" s="39">
        <f>+IF($C54=0,0,(D7+D31))</f>
        <v>0</v>
      </c>
      <c r="E54" s="39">
        <f>+IF($C54=0,0,IF($C54=30,(E7+E31),(SUM(D7:E7)+SUM(D31:E31))))</f>
        <v>0</v>
      </c>
      <c r="F54" s="39">
        <f>+IF($C54=0,0,IF($C54=30,(F7+F31),IF($C54=60,(SUM(E7:F7)+SUM(E31:F31)),(SUM(D7:F7)+SUM(D31:F31)))))</f>
        <v>0</v>
      </c>
      <c r="G54" s="39">
        <f>+IF($C54=0,0,IF($C54=30,(G7+G31),IF($C54=60,(SUM(F7:G7)+SUM(F31:G31)),(SUM(E7:G7)+SUM(E31:G31)))))</f>
        <v>0</v>
      </c>
      <c r="H54" s="39">
        <f>+IF($C54=0,0,IF($C54=30,(H7+H31),IF($C54=60,(SUM(G7:H7)+SUM(G31:H31)),(SUM(F7:H7)+SUM(F31:H31)))))</f>
        <v>0</v>
      </c>
      <c r="I54" s="39">
        <f>+IF($C54=0,0,IF($C54=30,(I7+I31),IF($C54=60,(SUM(H7:I7)+SUM(H31:I31)),(SUM(G7:I7)+SUM(G31:I31)))))</f>
        <v>0</v>
      </c>
      <c r="J54" s="39">
        <f>+IF($C54=0,0,IF($C54=30,(J7+J31),IF($C54=60,(SUM(I7:J7)+SUM(I31:J31)),(SUM(H7:J7)+SUM(H31:J31)))))</f>
        <v>0</v>
      </c>
      <c r="K54" s="39">
        <f>+IF($C54=0,0,IF($C54=30,(K7+K31),IF($C54=60,(SUM(J7:K7)+SUM(J31:K31)),(SUM(I7:K7)+SUM(I31:K31)))))</f>
        <v>0</v>
      </c>
      <c r="L54" s="39">
        <f>+IF($C54=0,0,IF($C54=30,(L7+L31),IF($C54=60,(SUM(K7:L7)+SUM(K31:L31)),(SUM(J7:L7)+SUM(J31:L31)))))</f>
        <v>0</v>
      </c>
      <c r="M54" s="39">
        <f>+IF($C54=0,0,IF($C54=30,(M7+M31),IF($C54=60,(SUM(L7:M7)+SUM(L31:M31)),(SUM(K7:M7)+SUM(K31:M31)))))</f>
        <v>0</v>
      </c>
      <c r="N54" s="39">
        <f>+IF($C54=0,0,IF($C54=30,(N7+N31),IF($C54=60,(SUM(M7:N7)+SUM(M31:N31)),(SUM(L7:N7)+SUM(L31:N31)))))</f>
        <v>0</v>
      </c>
      <c r="O54" s="39">
        <f>+IF($C54=0,0,IF($C54=30,(O7+O31),IF($C54=60,(SUM(N7:O7)+SUM(N31:O31)),(SUM(M7:O7)+SUM(M31:O31)))))</f>
        <v>0</v>
      </c>
      <c r="P54" s="39">
        <f>+IF($C54=0,0,IF($C54=30,(P7+P31),IF($C54=60,(SUM(O7:P7)+SUM(O31:P31)),(SUM(N7:P7)+SUM(N31:P31)))))</f>
        <v>0</v>
      </c>
      <c r="Q54" s="39">
        <f>+IF($C54=0,0,IF($C54=30,(Q7+Q31),IF($C54=60,(SUM(P7:Q7)+SUM(P31:Q31)),(SUM(O7:Q7)+SUM(O31:Q31)))))</f>
        <v>0</v>
      </c>
      <c r="R54" s="39">
        <f>+IF($C54=0,0,IF($C54=30,(R7+R31),IF($C54=60,(SUM(Q7:R7)+SUM(Q31:R31)),(SUM(P7:R7)+SUM(P31:R31)))))</f>
        <v>0</v>
      </c>
      <c r="S54" s="39">
        <f>+IF($C54=0,0,IF($C54=30,(S7+S31),IF($C54=60,(SUM(R7:S7)+SUM(R31:S31)),(SUM(Q7:S7)+SUM(Q31:S31)))))</f>
        <v>0</v>
      </c>
      <c r="T54" s="39">
        <f>+IF($C54=0,0,IF($C54=30,(T7+T31),IF($C54=60,(SUM(S7:T7)+SUM(S31:T31)),(SUM(R7:T7)+SUM(R31:T31)))))</f>
        <v>0</v>
      </c>
      <c r="U54" s="39">
        <f>+IF($C54=0,0,IF($C54=30,(U7+U31),IF($C54=60,(SUM(T7:U7)+SUM(T31:U31)),(SUM(S7:U7)+SUM(S31:U31)))))</f>
        <v>0</v>
      </c>
      <c r="V54" s="39">
        <f>+IF($C54=0,0,IF($C54=30,(V7+V31),IF($C54=60,(SUM(U7:V7)+SUM(U31:V31)),(SUM(T7:V7)+SUM(T31:V31)))))</f>
        <v>0</v>
      </c>
      <c r="W54" s="39">
        <f>+IF($C54=0,0,IF($C54=30,(W7+W31),IF($C54=60,(SUM(V7:W7)+SUM(V31:W31)),(SUM(U7:W7)+SUM(U31:W31)))))</f>
        <v>0</v>
      </c>
      <c r="X54" s="39">
        <f>+IF($C54=0,0,IF($C54=30,(X7+X31),IF($C54=60,(SUM(W7:X7)+SUM(W31:X31)),(SUM(V7:X7)+SUM(V31:X31)))))</f>
        <v>0</v>
      </c>
      <c r="Y54" s="39">
        <f>+IF($C54=0,0,IF($C54=30,(Y7+Y31),IF($C54=60,(SUM(X7:Y7)+SUM(X31:Y31)),(SUM(W7:Y7)+SUM(W31:Y31)))))</f>
        <v>0</v>
      </c>
      <c r="Z54" s="39">
        <f>+IF($C54=0,0,IF($C54=30,(Z7+Z31),IF($C54=60,(SUM(Y7:Z7)+SUM(Y31:Z31)),(SUM(X7:Z7)+SUM(X31:Z31)))))</f>
        <v>0</v>
      </c>
      <c r="AA54" s="39">
        <f>+IF($C54=0,0,IF($C54=30,(AA7+AA31),IF($C54=60,(SUM(Z7:AA7)+SUM(Z31:AA31)),(SUM(Y7:AA7)+SUM(Y31:AA31)))))</f>
        <v>0</v>
      </c>
      <c r="AB54" s="39">
        <f>+IF($C54=0,0,IF($C54=30,(AB7+AB31),IF($C54=60,(SUM(AA7:AB7)+SUM(AA31:AB31)),(SUM(Z7:AB7)+SUM(Z31:AB31)))))</f>
        <v>0</v>
      </c>
      <c r="AC54" s="39">
        <f>+IF($C54=0,0,IF($C54=30,(AC7+AC31),IF($C54=60,(SUM(AB7:AC7)+SUM(AB31:AC31)),(SUM(AA7:AC7)+SUM(AA31:AC31)))))</f>
        <v>0</v>
      </c>
      <c r="AD54" s="39">
        <f>+IF($C54=0,0,IF($C54=30,(AD7+AD31),IF($C54=60,(SUM(AC7:AD7)+SUM(AC31:AD31)),(SUM(AB7:AD7)+SUM(AB31:AD31)))))</f>
        <v>0</v>
      </c>
      <c r="AE54" s="39">
        <f>+IF($C54=0,0,IF($C54=30,(AE7+AE31),IF($C54=60,(SUM(AD7:AE7)+SUM(AD31:AE31)),(SUM(AC7:AE7)+SUM(AC31:AE31)))))</f>
        <v>0</v>
      </c>
      <c r="AF54" s="39">
        <f>+IF($C54=0,0,IF($C54=30,(AF7+AF31),IF($C54=60,(SUM(AE7:AF7)+SUM(AE31:AF31)),(SUM(AD7:AF7)+SUM(AD31:AF31)))))</f>
        <v>0</v>
      </c>
      <c r="AG54" s="39">
        <f>+IF($C54=0,0,IF($C54=30,(AG7+AG31),IF($C54=60,(SUM(AF7:AG7)+SUM(AF31:AG31)),(SUM(AE7:AG7)+SUM(AE31:AG31)))))</f>
        <v>0</v>
      </c>
      <c r="AH54" s="39">
        <f>+IF($C54=0,0,IF($C54=30,(AH7+AH31),IF($C54=60,(SUM(AG7:AH7)+SUM(AG31:AH31)),(SUM(AF7:AH7)+SUM(AF31:AH31)))))</f>
        <v>0</v>
      </c>
      <c r="AI54" s="39">
        <f>+IF($C54=0,0,IF($C54=30,(AI7+AI31),IF($C54=60,(SUM(AH7:AI7)+SUM(AH31:AI31)),(SUM(AG7:AI7)+SUM(AG31:AI31)))))</f>
        <v>0</v>
      </c>
      <c r="AJ54" s="39">
        <f>+IF($C54=0,0,IF($C54=30,(AJ7+AJ31),IF($C54=60,(SUM(AI7:AJ7)+SUM(AI31:AJ31)),(SUM(AH7:AJ7)+SUM(AH31:AJ31)))))</f>
        <v>0</v>
      </c>
      <c r="AK54" s="39">
        <f>+IF($C54=0,0,IF($C54=30,(AK7+AK31),IF($C54=60,(SUM(AJ7:AK7)+SUM(AJ31:AK31)),(SUM(AI7:AK7)+SUM(AI31:AK31)))))</f>
        <v>0</v>
      </c>
      <c r="AL54" s="39">
        <f>+IF($C54=0,0,IF($C54=30,(AL7+AL31),IF($C54=60,(SUM(AK7:AL7)+SUM(AK31:AL31)),(SUM(AJ7:AL7)+SUM(AJ31:AL31)))))</f>
        <v>0</v>
      </c>
      <c r="AM54" s="39">
        <f>+IF($C54=0,0,IF($C54=30,(AM7+AM31),IF($C54=60,(SUM(AL7:AM7)+SUM(AL31:AM31)),(SUM(AK7:AM7)+SUM(AK31:AM31)))))</f>
        <v>0</v>
      </c>
      <c r="AN54" s="39">
        <f>+IF($C54=0,0,IF($C54=30,(AN7+AN31),IF($C54=60,(SUM(AM7:AN7)+SUM(AM31:AN31)),(SUM(AL7:AN7)+SUM(AL31:AN31)))))</f>
        <v>0</v>
      </c>
      <c r="AO54" s="39">
        <f>+IF($C54=0,0,IF($C54=30,(AO7+AO31),IF($C54=60,(SUM(AN7:AO7)+SUM(AN31:AO31)),(SUM(AM7:AO7)+SUM(AM31:AO31)))))</f>
        <v>0</v>
      </c>
      <c r="AP54" s="39">
        <f>+IF($C54=0,0,IF($C54=30,(AP7+AP31),IF($C54=60,(SUM(AO7:AP7)+SUM(AO31:AP31)),(SUM(AN7:AP7)+SUM(AN31:AP31)))))</f>
        <v>0</v>
      </c>
      <c r="AQ54" s="39">
        <f>+IF($C54=0,0,IF($C54=30,(AQ7+AQ31),IF($C54=60,(SUM(AP7:AQ7)+SUM(AP31:AQ31)),(SUM(AO7:AQ7)+SUM(AO31:AQ31)))))</f>
        <v>0</v>
      </c>
      <c r="AR54" s="39">
        <f>+IF($C54=0,0,IF($C54=30,(AR7+AR31),IF($C54=60,(SUM(AQ7:AR7)+SUM(AQ31:AR31)),(SUM(AP7:AR7)+SUM(AP31:AR31)))))</f>
        <v>0</v>
      </c>
      <c r="AS54" s="39">
        <f>+IF($C54=0,0,IF($C54=30,(AS7+AS31),IF($C54=60,(SUM(AR7:AS7)+SUM(AR31:AS31)),(SUM(AQ7:AS7)+SUM(AQ31:AS31)))))</f>
        <v>0</v>
      </c>
      <c r="AT54" s="39">
        <f>+IF($C54=0,0,IF($C54=30,(AT7+AT31),IF($C54=60,(SUM(AS7:AT7)+SUM(AS31:AT31)),(SUM(AR7:AT7)+SUM(AR31:AT31)))))</f>
        <v>0</v>
      </c>
      <c r="AU54" s="39">
        <f>+IF($C54=0,0,IF($C54=30,(AU7+AU31),IF($C54=60,(SUM(AT7:AU7)+SUM(AT31:AU31)),(SUM(AS7:AU7)+SUM(AS31:AU31)))))</f>
        <v>0</v>
      </c>
      <c r="AV54" s="39">
        <f>+IF($C54=0,0,IF($C54=30,(AV7+AV31),IF($C54=60,(SUM(AU7:AV7)+SUM(AU31:AV31)),(SUM(AT7:AV7)+SUM(AT31:AV31)))))</f>
        <v>0</v>
      </c>
      <c r="AW54" s="39">
        <f>+IF($C54=0,0,IF($C54=30,(AW7+AW31),IF($C54=60,(SUM(AV7:AW7)+SUM(AV31:AW31)),(SUM(AU7:AW7)+SUM(AU31:AW31)))))</f>
        <v>0</v>
      </c>
      <c r="AX54" s="39">
        <f>+IF($C54=0,0,IF($C54=30,(AX7+AX31),IF($C54=60,(SUM(AW7:AX7)+SUM(AW31:AX31)),(SUM(AV7:AX7)+SUM(AV31:AX31)))))</f>
        <v>0</v>
      </c>
      <c r="AY54" s="39">
        <f>+IF($C54=0,0,IF($C54=30,(AY7+AY31),IF($C54=60,(SUM(AX7:AY7)+SUM(AX31:AY31)),(SUM(AW7:AY7)+SUM(AW31:AY31)))))</f>
        <v>0</v>
      </c>
      <c r="AZ54" s="39">
        <f>+IF($C54=0,0,IF($C54=30,(AZ7+AZ31),IF($C54=60,(SUM(AY7:AZ7)+SUM(AY31:AZ31)),(SUM(AX7:AZ7)+SUM(AX31:AZ31)))))</f>
        <v>0</v>
      </c>
      <c r="BA54" s="39">
        <f>+IF($C54=0,0,IF($C54=30,(BA7+BA31),IF($C54=60,(SUM(AZ7:BA7)+SUM(AZ31:BA31)),(SUM(AY7:BA7)+SUM(AY31:BA31)))))</f>
        <v>0</v>
      </c>
      <c r="BB54" s="39">
        <f>+IF($C54=0,0,IF($C54=30,(BB7+BB31),IF($C54=60,(SUM(BA7:BB7)+SUM(BA31:BB31)),(SUM(AZ7:BB7)+SUM(AZ31:BB31)))))</f>
        <v>0</v>
      </c>
      <c r="BC54" s="39">
        <f>+IF($C54=0,0,IF($C54=30,(BC7+BC31),IF($C54=60,(SUM(BB7:BC7)+SUM(BB31:BC31)),(SUM(BA7:BC7)+SUM(BA31:BC31)))))</f>
        <v>0</v>
      </c>
      <c r="BD54" s="39">
        <f>+IF($C54=0,0,IF($C54=30,(BD7+BD31),IF($C54=60,(SUM(BC7:BD7)+SUM(BC31:BD31)),(SUM(BB7:BD7)+SUM(BB31:BD31)))))</f>
        <v>0</v>
      </c>
      <c r="BE54" s="39">
        <f>+IF($C54=0,0,IF($C54=30,(BE7+BE31),IF($C54=60,(SUM(BD7:BE7)+SUM(BD31:BE31)),(SUM(BC7:BE7)+SUM(BC31:BE31)))))</f>
        <v>0</v>
      </c>
      <c r="BF54" s="39">
        <f>+IF($C54=0,0,IF($C54=30,(BF7+BF31),IF($C54=60,(SUM(BE7:BF7)+SUM(BE31:BF31)),(SUM(BD7:BF7)+SUM(BD31:BF31)))))</f>
        <v>0</v>
      </c>
      <c r="BG54" s="39">
        <f>+IF($C54=0,0,IF($C54=30,(BG7+BG31),IF($C54=60,(SUM(BF7:BG7)+SUM(BF31:BG31)),(SUM(BE7:BG7)+SUM(BE31:BG31)))))</f>
        <v>0</v>
      </c>
      <c r="BH54" s="39">
        <f>+IF($C54=0,0,IF($C54=30,(BH7+BH31),IF($C54=60,(SUM(BG7:BH7)+SUM(BG31:BH31)),(SUM(BF7:BH7)+SUM(BF31:BH31)))))</f>
        <v>0</v>
      </c>
      <c r="BI54" s="39">
        <f>+IF($C54=0,0,IF($C54=30,(BI7+BI31),IF($C54=60,(SUM(BH7:BI7)+SUM(BH31:BI31)),(SUM(BG7:BI7)+SUM(BG31:BI31)))))</f>
        <v>0</v>
      </c>
      <c r="BJ54" s="39">
        <f>+IF($C54=0,0,IF($C54=30,(BJ7+BJ31),IF($C54=60,(SUM(BI7:BJ7)+SUM(BI31:BJ31)),(SUM(BH7:BJ7)+SUM(BH31:BJ31)))))</f>
        <v>0</v>
      </c>
      <c r="BK54" s="39">
        <f>+IF($C54=0,0,IF($C54=30,(BK7+BK31),IF($C54=60,(SUM(BJ7:BK7)+SUM(BJ31:BK31)),(SUM(BI7:BK7)+SUM(BI31:BK31)))))</f>
        <v>0</v>
      </c>
    </row>
    <row r="55" spans="2:63" x14ac:dyDescent="0.25">
      <c r="B55" t="str">
        <f t="shared" si="7"/>
        <v>Servizio 4</v>
      </c>
      <c r="C55" s="38">
        <v>30</v>
      </c>
      <c r="D55" s="39">
        <f>+IF($C55=0,0,(D8+D32))</f>
        <v>22360</v>
      </c>
      <c r="E55" s="39">
        <f>+IF($C55=0,0,IF($C55=30,(E8+E32),(SUM(D8:E8)+SUM(D32:E32))))</f>
        <v>22361.040000000001</v>
      </c>
      <c r="F55" s="39">
        <f>+IF($C55=0,0,IF($C55=30,(F8+F32),IF($C55=60,(SUM(E8:F8)+SUM(E32:F32)),(SUM(D8:F8)+SUM(D32:F32)))))</f>
        <v>22362.080000000002</v>
      </c>
      <c r="G55" s="39">
        <f>+IF($C55=0,0,IF($C55=30,(G8+G32),IF($C55=60,(SUM(F8:G8)+SUM(F32:G32)),(SUM(E8:G8)+SUM(E32:G32)))))</f>
        <v>22363.119999999999</v>
      </c>
      <c r="H55" s="39">
        <f>+IF($C55=0,0,IF($C55=30,(H8+H32),IF($C55=60,(SUM(G8:H8)+SUM(G32:H32)),(SUM(F8:H8)+SUM(F32:H32)))))</f>
        <v>22364.16</v>
      </c>
      <c r="I55" s="39">
        <f>+IF($C55=0,0,IF($C55=30,(I8+I32),IF($C55=60,(SUM(H8:I8)+SUM(H32:I32)),(SUM(G8:I8)+SUM(G32:I32)))))</f>
        <v>22365.200000000001</v>
      </c>
      <c r="J55" s="39">
        <f>+IF($C55=0,0,IF($C55=30,(J8+J32),IF($C55=60,(SUM(I8:J8)+SUM(I32:J32)),(SUM(H8:J8)+SUM(H32:J32)))))</f>
        <v>22366.240000000002</v>
      </c>
      <c r="K55" s="39">
        <f>+IF($C55=0,0,IF($C55=30,(K8+K32),IF($C55=60,(SUM(J8:K8)+SUM(J32:K32)),(SUM(I8:K8)+SUM(I32:K32)))))</f>
        <v>22367.279999999999</v>
      </c>
      <c r="L55" s="39">
        <f>+IF($C55=0,0,IF($C55=30,(L8+L32),IF($C55=60,(SUM(K8:L8)+SUM(K32:L32)),(SUM(J8:L8)+SUM(J32:L32)))))</f>
        <v>22368.32</v>
      </c>
      <c r="M55" s="39">
        <f>+IF($C55=0,0,IF($C55=30,(M8+M32),IF($C55=60,(SUM(L8:M8)+SUM(L32:M32)),(SUM(K8:M8)+SUM(K32:M32)))))</f>
        <v>22369.360000000001</v>
      </c>
      <c r="N55" s="39">
        <f>+IF($C55=0,0,IF($C55=30,(N8+N32),IF($C55=60,(SUM(M8:N8)+SUM(M32:N32)),(SUM(L8:N8)+SUM(L32:N32)))))</f>
        <v>22370.400000000001</v>
      </c>
      <c r="O55" s="39">
        <f>+IF($C55=0,0,IF($C55=30,(O8+O32),IF($C55=60,(SUM(N8:O8)+SUM(N32:O32)),(SUM(M8:O8)+SUM(M32:O32)))))</f>
        <v>22371.439999999999</v>
      </c>
      <c r="P55" s="39">
        <f>+IF($C55=0,0,IF($C55=30,(P8+P32),IF($C55=60,(SUM(O8:P8)+SUM(O32:P32)),(SUM(N8:P8)+SUM(N32:P32)))))</f>
        <v>22372.48</v>
      </c>
      <c r="Q55" s="39">
        <f>+IF($C55=0,0,IF($C55=30,(Q8+Q32),IF($C55=60,(SUM(P8:Q8)+SUM(P32:Q32)),(SUM(O8:Q8)+SUM(O32:Q32)))))</f>
        <v>22373.52</v>
      </c>
      <c r="R55" s="39">
        <f>+IF($C55=0,0,IF($C55=30,(R8+R32),IF($C55=60,(SUM(Q8:R8)+SUM(Q32:R32)),(SUM(P8:R8)+SUM(P32:R32)))))</f>
        <v>22374.560000000001</v>
      </c>
      <c r="S55" s="39">
        <f>+IF($C55=0,0,IF($C55=30,(S8+S32),IF($C55=60,(SUM(R8:S8)+SUM(R32:S32)),(SUM(Q8:S8)+SUM(Q32:S32)))))</f>
        <v>22375.599999999999</v>
      </c>
      <c r="T55" s="39">
        <f>+IF($C55=0,0,IF($C55=30,(T8+T32),IF($C55=60,(SUM(S8:T8)+SUM(S32:T32)),(SUM(R8:T8)+SUM(R32:T32)))))</f>
        <v>22376.639999999999</v>
      </c>
      <c r="U55" s="39">
        <f>+IF($C55=0,0,IF($C55=30,(U8+U32),IF($C55=60,(SUM(T8:U8)+SUM(T32:U32)),(SUM(S8:U8)+SUM(S32:U32)))))</f>
        <v>22377.68</v>
      </c>
      <c r="V55" s="39">
        <f>+IF($C55=0,0,IF($C55=30,(V8+V32),IF($C55=60,(SUM(U8:V8)+SUM(U32:V32)),(SUM(T8:V8)+SUM(T32:V32)))))</f>
        <v>22378.720000000001</v>
      </c>
      <c r="W55" s="39">
        <f>+IF($C55=0,0,IF($C55=30,(W8+W32),IF($C55=60,(SUM(V8:W8)+SUM(V32:W32)),(SUM(U8:W8)+SUM(U32:W32)))))</f>
        <v>22379.759999999998</v>
      </c>
      <c r="X55" s="39">
        <f>+IF($C55=0,0,IF($C55=30,(X8+X32),IF($C55=60,(SUM(W8:X8)+SUM(W32:X32)),(SUM(V8:X8)+SUM(V32:X32)))))</f>
        <v>22380.799999999999</v>
      </c>
      <c r="Y55" s="39">
        <f>+IF($C55=0,0,IF($C55=30,(Y8+Y32),IF($C55=60,(SUM(X8:Y8)+SUM(X32:Y32)),(SUM(W8:Y8)+SUM(W32:Y32)))))</f>
        <v>22381.84</v>
      </c>
      <c r="Z55" s="39">
        <f>+IF($C55=0,0,IF($C55=30,(Z8+Z32),IF($C55=60,(SUM(Y8:Z8)+SUM(Y32:Z32)),(SUM(X8:Z8)+SUM(X32:Z32)))))</f>
        <v>22382.880000000001</v>
      </c>
      <c r="AA55" s="39">
        <f>+IF($C55=0,0,IF($C55=30,(AA8+AA32),IF($C55=60,(SUM(Z8:AA8)+SUM(Z32:AA32)),(SUM(Y8:AA8)+SUM(Y32:AA32)))))</f>
        <v>22383.919999999998</v>
      </c>
      <c r="AB55" s="39">
        <f>+IF($C55=0,0,IF($C55=30,(AB8+AB32),IF($C55=60,(SUM(AA8:AB8)+SUM(AA32:AB32)),(SUM(Z8:AB8)+SUM(Z32:AB32)))))</f>
        <v>22384.959999999999</v>
      </c>
      <c r="AC55" s="39">
        <f>+IF($C55=0,0,IF($C55=30,(AC8+AC32),IF($C55=60,(SUM(AB8:AC8)+SUM(AB32:AC32)),(SUM(AA8:AC8)+SUM(AA32:AC32)))))</f>
        <v>22386</v>
      </c>
      <c r="AD55" s="39">
        <f>+IF($C55=0,0,IF($C55=30,(AD8+AD32),IF($C55=60,(SUM(AC8:AD8)+SUM(AC32:AD32)),(SUM(AB8:AD8)+SUM(AB32:AD32)))))</f>
        <v>22387.040000000001</v>
      </c>
      <c r="AE55" s="39">
        <f>+IF($C55=0,0,IF($C55=30,(AE8+AE32),IF($C55=60,(SUM(AD8:AE8)+SUM(AD32:AE32)),(SUM(AC8:AE8)+SUM(AC32:AE32)))))</f>
        <v>22388.080000000002</v>
      </c>
      <c r="AF55" s="39">
        <f>+IF($C55=0,0,IF($C55=30,(AF8+AF32),IF($C55=60,(SUM(AE8:AF8)+SUM(AE32:AF32)),(SUM(AD8:AF8)+SUM(AD32:AF32)))))</f>
        <v>22389.119999999999</v>
      </c>
      <c r="AG55" s="39">
        <f>+IF($C55=0,0,IF($C55=30,(AG8+AG32),IF($C55=60,(SUM(AF8:AG8)+SUM(AF32:AG32)),(SUM(AE8:AG8)+SUM(AE32:AG32)))))</f>
        <v>22390.16</v>
      </c>
      <c r="AH55" s="39">
        <f>+IF($C55=0,0,IF($C55=30,(AH8+AH32),IF($C55=60,(SUM(AG8:AH8)+SUM(AG32:AH32)),(SUM(AF8:AH8)+SUM(AF32:AH32)))))</f>
        <v>22391.200000000001</v>
      </c>
      <c r="AI55" s="39">
        <f>+IF($C55=0,0,IF($C55=30,(AI8+AI32),IF($C55=60,(SUM(AH8:AI8)+SUM(AH32:AI32)),(SUM(AG8:AI8)+SUM(AG32:AI32)))))</f>
        <v>22392.240000000002</v>
      </c>
      <c r="AJ55" s="39">
        <f>+IF($C55=0,0,IF($C55=30,(AJ8+AJ32),IF($C55=60,(SUM(AI8:AJ8)+SUM(AI32:AJ32)),(SUM(AH8:AJ8)+SUM(AH32:AJ32)))))</f>
        <v>22393.279999999999</v>
      </c>
      <c r="AK55" s="39">
        <f>+IF($C55=0,0,IF($C55=30,(AK8+AK32),IF($C55=60,(SUM(AJ8:AK8)+SUM(AJ32:AK32)),(SUM(AI8:AK8)+SUM(AI32:AK32)))))</f>
        <v>22394.32</v>
      </c>
      <c r="AL55" s="39">
        <f>+IF($C55=0,0,IF($C55=30,(AL8+AL32),IF($C55=60,(SUM(AK8:AL8)+SUM(AK32:AL32)),(SUM(AJ8:AL8)+SUM(AJ32:AL32)))))</f>
        <v>22395.360000000001</v>
      </c>
      <c r="AM55" s="39">
        <f>+IF($C55=0,0,IF($C55=30,(AM8+AM32),IF($C55=60,(SUM(AL8:AM8)+SUM(AL32:AM32)),(SUM(AK8:AM8)+SUM(AK32:AM32)))))</f>
        <v>22396.400000000001</v>
      </c>
      <c r="AN55" s="39">
        <f>+IF($C55=0,0,IF($C55=30,(AN8+AN32),IF($C55=60,(SUM(AM8:AN8)+SUM(AM32:AN32)),(SUM(AL8:AN8)+SUM(AL32:AN32)))))</f>
        <v>22397.439999999999</v>
      </c>
      <c r="AO55" s="39">
        <f>+IF($C55=0,0,IF($C55=30,(AO8+AO32),IF($C55=60,(SUM(AN8:AO8)+SUM(AN32:AO32)),(SUM(AM8:AO8)+SUM(AM32:AO32)))))</f>
        <v>22398.48</v>
      </c>
      <c r="AP55" s="39">
        <f>+IF($C55=0,0,IF($C55=30,(AP8+AP32),IF($C55=60,(SUM(AO8:AP8)+SUM(AO32:AP32)),(SUM(AN8:AP8)+SUM(AN32:AP32)))))</f>
        <v>22399.52</v>
      </c>
      <c r="AQ55" s="39">
        <f>+IF($C55=0,0,IF($C55=30,(AQ8+AQ32),IF($C55=60,(SUM(AP8:AQ8)+SUM(AP32:AQ32)),(SUM(AO8:AQ8)+SUM(AO32:AQ32)))))</f>
        <v>22400.560000000001</v>
      </c>
      <c r="AR55" s="39">
        <f>+IF($C55=0,0,IF($C55=30,(AR8+AR32),IF($C55=60,(SUM(AQ8:AR8)+SUM(AQ32:AR32)),(SUM(AP8:AR8)+SUM(AP32:AR32)))))</f>
        <v>22401.599999999999</v>
      </c>
      <c r="AS55" s="39">
        <f>+IF($C55=0,0,IF($C55=30,(AS8+AS32),IF($C55=60,(SUM(AR8:AS8)+SUM(AR32:AS32)),(SUM(AQ8:AS8)+SUM(AQ32:AS32)))))</f>
        <v>22402.639999999999</v>
      </c>
      <c r="AT55" s="39">
        <f>+IF($C55=0,0,IF($C55=30,(AT8+AT32),IF($C55=60,(SUM(AS8:AT8)+SUM(AS32:AT32)),(SUM(AR8:AT8)+SUM(AR32:AT32)))))</f>
        <v>22403.68</v>
      </c>
      <c r="AU55" s="39">
        <f>+IF($C55=0,0,IF($C55=30,(AU8+AU32),IF($C55=60,(SUM(AT8:AU8)+SUM(AT32:AU32)),(SUM(AS8:AU8)+SUM(AS32:AU32)))))</f>
        <v>22404.720000000001</v>
      </c>
      <c r="AV55" s="39">
        <f>+IF($C55=0,0,IF($C55=30,(AV8+AV32),IF($C55=60,(SUM(AU8:AV8)+SUM(AU32:AV32)),(SUM(AT8:AV8)+SUM(AT32:AV32)))))</f>
        <v>22405.759999999998</v>
      </c>
      <c r="AW55" s="39">
        <f>+IF($C55=0,0,IF($C55=30,(AW8+AW32),IF($C55=60,(SUM(AV8:AW8)+SUM(AV32:AW32)),(SUM(AU8:AW8)+SUM(AU32:AW32)))))</f>
        <v>22406.799999999999</v>
      </c>
      <c r="AX55" s="39">
        <f>+IF($C55=0,0,IF($C55=30,(AX8+AX32),IF($C55=60,(SUM(AW8:AX8)+SUM(AW32:AX32)),(SUM(AV8:AX8)+SUM(AV32:AX32)))))</f>
        <v>22407.84</v>
      </c>
      <c r="AY55" s="39">
        <f>+IF($C55=0,0,IF($C55=30,(AY8+AY32),IF($C55=60,(SUM(AX8:AY8)+SUM(AX32:AY32)),(SUM(AW8:AY8)+SUM(AW32:AY32)))))</f>
        <v>22408.880000000001</v>
      </c>
      <c r="AZ55" s="39">
        <f>+IF($C55=0,0,IF($C55=30,(AZ8+AZ32),IF($C55=60,(SUM(AY8:AZ8)+SUM(AY32:AZ32)),(SUM(AX8:AZ8)+SUM(AX32:AZ32)))))</f>
        <v>22409.919999999998</v>
      </c>
      <c r="BA55" s="39">
        <f>+IF($C55=0,0,IF($C55=30,(BA8+BA32),IF($C55=60,(SUM(AZ8:BA8)+SUM(AZ32:BA32)),(SUM(AY8:BA8)+SUM(AY32:BA32)))))</f>
        <v>22410.959999999999</v>
      </c>
      <c r="BB55" s="39">
        <f>+IF($C55=0,0,IF($C55=30,(BB8+BB32),IF($C55=60,(SUM(BA8:BB8)+SUM(BA32:BB32)),(SUM(AZ8:BB8)+SUM(AZ32:BB32)))))</f>
        <v>22412</v>
      </c>
      <c r="BC55" s="39">
        <f>+IF($C55=0,0,IF($C55=30,(BC8+BC32),IF($C55=60,(SUM(BB8:BC8)+SUM(BB32:BC32)),(SUM(BA8:BC8)+SUM(BA32:BC32)))))</f>
        <v>22413.040000000001</v>
      </c>
      <c r="BD55" s="39">
        <f>+IF($C55=0,0,IF($C55=30,(BD8+BD32),IF($C55=60,(SUM(BC8:BD8)+SUM(BC32:BD32)),(SUM(BB8:BD8)+SUM(BB32:BD32)))))</f>
        <v>22414.080000000002</v>
      </c>
      <c r="BE55" s="39">
        <f>+IF($C55=0,0,IF($C55=30,(BE8+BE32),IF($C55=60,(SUM(BD8:BE8)+SUM(BD32:BE32)),(SUM(BC8:BE8)+SUM(BC32:BE32)))))</f>
        <v>22415.119999999999</v>
      </c>
      <c r="BF55" s="39">
        <f>+IF($C55=0,0,IF($C55=30,(BF8+BF32),IF($C55=60,(SUM(BE8:BF8)+SUM(BE32:BF32)),(SUM(BD8:BF8)+SUM(BD32:BF32)))))</f>
        <v>22416.16</v>
      </c>
      <c r="BG55" s="39">
        <f>+IF($C55=0,0,IF($C55=30,(BG8+BG32),IF($C55=60,(SUM(BF8:BG8)+SUM(BF32:BG32)),(SUM(BE8:BG8)+SUM(BE32:BG32)))))</f>
        <v>22417.200000000001</v>
      </c>
      <c r="BH55" s="39">
        <f>+IF($C55=0,0,IF($C55=30,(BH8+BH32),IF($C55=60,(SUM(BG8:BH8)+SUM(BG32:BH32)),(SUM(BF8:BH8)+SUM(BF32:BH32)))))</f>
        <v>22418.240000000002</v>
      </c>
      <c r="BI55" s="39">
        <f>+IF($C55=0,0,IF($C55=30,(BI8+BI32),IF($C55=60,(SUM(BH8:BI8)+SUM(BH32:BI32)),(SUM(BG8:BI8)+SUM(BG32:BI32)))))</f>
        <v>22419.279999999999</v>
      </c>
      <c r="BJ55" s="39">
        <f>+IF($C55=0,0,IF($C55=30,(BJ8+BJ32),IF($C55=60,(SUM(BI8:BJ8)+SUM(BI32:BJ32)),(SUM(BH8:BJ8)+SUM(BH32:BJ32)))))</f>
        <v>22420.32</v>
      </c>
      <c r="BK55" s="39">
        <f>+IF($C55=0,0,IF($C55=30,(BK8+BK32),IF($C55=60,(SUM(BJ8:BK8)+SUM(BJ32:BK32)),(SUM(BI8:BK8)+SUM(BI32:BK32)))))</f>
        <v>22421.360000000001</v>
      </c>
    </row>
    <row r="56" spans="2:63" x14ac:dyDescent="0.25">
      <c r="B56" t="str">
        <f t="shared" si="7"/>
        <v>Servizio 5</v>
      </c>
      <c r="C56" s="38">
        <v>30</v>
      </c>
      <c r="D56" s="39">
        <f>+IF($C56=0,0,(D9+D33))</f>
        <v>26620</v>
      </c>
      <c r="E56" s="39">
        <f>+IF($C56=0,0,IF($C56=30,(E9+E33),(SUM(D9:E9)+SUM(D33:E33))))</f>
        <v>26621.21</v>
      </c>
      <c r="F56" s="39">
        <f>+IF($C56=0,0,IF($C56=30,(F9+F33),IF($C56=60,(SUM(E9:F9)+SUM(E33:F33)),(SUM(D9:F9)+SUM(D33:F33)))))</f>
        <v>26622.42</v>
      </c>
      <c r="G56" s="39">
        <f>+IF($C56=0,0,IF($C56=30,(G9+G33),IF($C56=60,(SUM(F9:G9)+SUM(F33:G33)),(SUM(E9:G9)+SUM(E33:G33)))))</f>
        <v>26623.63</v>
      </c>
      <c r="H56" s="39">
        <f>+IF($C56=0,0,IF($C56=30,(H9+H33),IF($C56=60,(SUM(G9:H9)+SUM(G33:H33)),(SUM(F9:H9)+SUM(F33:H33)))))</f>
        <v>26624.84</v>
      </c>
      <c r="I56" s="39">
        <f>+IF($C56=0,0,IF($C56=30,(I9+I33),IF($C56=60,(SUM(H9:I9)+SUM(H33:I33)),(SUM(G9:I9)+SUM(G33:I33)))))</f>
        <v>26626.05</v>
      </c>
      <c r="J56" s="39">
        <f>+IF($C56=0,0,IF($C56=30,(J9+J33),IF($C56=60,(SUM(I9:J9)+SUM(I33:J33)),(SUM(H9:J9)+SUM(H33:J33)))))</f>
        <v>26627.260000000002</v>
      </c>
      <c r="K56" s="39">
        <f>+IF($C56=0,0,IF($C56=30,(K9+K33),IF($C56=60,(SUM(J9:K9)+SUM(J33:K33)),(SUM(I9:K9)+SUM(I33:K33)))))</f>
        <v>26628.47</v>
      </c>
      <c r="L56" s="39">
        <f>+IF($C56=0,0,IF($C56=30,(L9+L33),IF($C56=60,(SUM(K9:L9)+SUM(K33:L33)),(SUM(J9:L9)+SUM(J33:L33)))))</f>
        <v>26629.68</v>
      </c>
      <c r="M56" s="39">
        <f>+IF($C56=0,0,IF($C56=30,(M9+M33),IF($C56=60,(SUM(L9:M9)+SUM(L33:M33)),(SUM(K9:M9)+SUM(K33:M33)))))</f>
        <v>26630.89</v>
      </c>
      <c r="N56" s="39">
        <f>+IF($C56=0,0,IF($C56=30,(N9+N33),IF($C56=60,(SUM(M9:N9)+SUM(M33:N33)),(SUM(L9:N9)+SUM(L33:N33)))))</f>
        <v>26632.1</v>
      </c>
      <c r="O56" s="39">
        <f>+IF($C56=0,0,IF($C56=30,(O9+O33),IF($C56=60,(SUM(N9:O9)+SUM(N33:O33)),(SUM(M9:O9)+SUM(M33:O33)))))</f>
        <v>26633.309999999998</v>
      </c>
      <c r="P56" s="39">
        <f>+IF($C56=0,0,IF($C56=30,(P9+P33),IF($C56=60,(SUM(O9:P9)+SUM(O33:P33)),(SUM(N9:P9)+SUM(N33:P33)))))</f>
        <v>26634.52</v>
      </c>
      <c r="Q56" s="39">
        <f>+IF($C56=0,0,IF($C56=30,(Q9+Q33),IF($C56=60,(SUM(P9:Q9)+SUM(P33:Q33)),(SUM(O9:Q9)+SUM(O33:Q33)))))</f>
        <v>26635.73</v>
      </c>
      <c r="R56" s="39">
        <f>+IF($C56=0,0,IF($C56=30,(R9+R33),IF($C56=60,(SUM(Q9:R9)+SUM(Q33:R33)),(SUM(P9:R9)+SUM(P33:R33)))))</f>
        <v>26636.94</v>
      </c>
      <c r="S56" s="39">
        <f>+IF($C56=0,0,IF($C56=30,(S9+S33),IF($C56=60,(SUM(R9:S9)+SUM(R33:S33)),(SUM(Q9:S9)+SUM(Q33:S33)))))</f>
        <v>26638.15</v>
      </c>
      <c r="T56" s="39">
        <f>+IF($C56=0,0,IF($C56=30,(T9+T33),IF($C56=60,(SUM(S9:T9)+SUM(S33:T33)),(SUM(R9:T9)+SUM(R33:T33)))))</f>
        <v>26639.360000000001</v>
      </c>
      <c r="U56" s="39">
        <f>+IF($C56=0,0,IF($C56=30,(U9+U33),IF($C56=60,(SUM(T9:U9)+SUM(T33:U33)),(SUM(S9:U9)+SUM(S33:U33)))))</f>
        <v>26640.57</v>
      </c>
      <c r="V56" s="39">
        <f>+IF($C56=0,0,IF($C56=30,(V9+V33),IF($C56=60,(SUM(U9:V9)+SUM(U33:V33)),(SUM(T9:V9)+SUM(T33:V33)))))</f>
        <v>26641.78</v>
      </c>
      <c r="W56" s="39">
        <f>+IF($C56=0,0,IF($C56=30,(W9+W33),IF($C56=60,(SUM(V9:W9)+SUM(V33:W33)),(SUM(U9:W9)+SUM(U33:W33)))))</f>
        <v>26642.989999999998</v>
      </c>
      <c r="X56" s="39">
        <f>+IF($C56=0,0,IF($C56=30,(X9+X33),IF($C56=60,(SUM(W9:X9)+SUM(W33:X33)),(SUM(V9:X9)+SUM(V33:X33)))))</f>
        <v>26644.2</v>
      </c>
      <c r="Y56" s="39">
        <f>+IF($C56=0,0,IF($C56=30,(Y9+Y33),IF($C56=60,(SUM(X9:Y9)+SUM(X33:Y33)),(SUM(W9:Y9)+SUM(W33:Y33)))))</f>
        <v>26645.41</v>
      </c>
      <c r="Z56" s="39">
        <f>+IF($C56=0,0,IF($C56=30,(Z9+Z33),IF($C56=60,(SUM(Y9:Z9)+SUM(Y33:Z33)),(SUM(X9:Z9)+SUM(X33:Z33)))))</f>
        <v>26646.62</v>
      </c>
      <c r="AA56" s="39">
        <f>+IF($C56=0,0,IF($C56=30,(AA9+AA33),IF($C56=60,(SUM(Z9:AA9)+SUM(Z33:AA33)),(SUM(Y9:AA9)+SUM(Y33:AA33)))))</f>
        <v>26647.83</v>
      </c>
      <c r="AB56" s="39">
        <f>+IF($C56=0,0,IF($C56=30,(AB9+AB33),IF($C56=60,(SUM(AA9:AB9)+SUM(AA33:AB33)),(SUM(Z9:AB9)+SUM(Z33:AB33)))))</f>
        <v>26649.040000000001</v>
      </c>
      <c r="AC56" s="39">
        <f>+IF($C56=0,0,IF($C56=30,(AC9+AC33),IF($C56=60,(SUM(AB9:AC9)+SUM(AB33:AC33)),(SUM(AA9:AC9)+SUM(AA33:AC33)))))</f>
        <v>26650.25</v>
      </c>
      <c r="AD56" s="39">
        <f>+IF($C56=0,0,IF($C56=30,(AD9+AD33),IF($C56=60,(SUM(AC9:AD9)+SUM(AC33:AD33)),(SUM(AB9:AD9)+SUM(AB33:AD33)))))</f>
        <v>26651.46</v>
      </c>
      <c r="AE56" s="39">
        <f>+IF($C56=0,0,IF($C56=30,(AE9+AE33),IF($C56=60,(SUM(AD9:AE9)+SUM(AD33:AE33)),(SUM(AC9:AE9)+SUM(AC33:AE33)))))</f>
        <v>26652.67</v>
      </c>
      <c r="AF56" s="39">
        <f>+IF($C56=0,0,IF($C56=30,(AF9+AF33),IF($C56=60,(SUM(AE9:AF9)+SUM(AE33:AF33)),(SUM(AD9:AF9)+SUM(AD33:AF33)))))</f>
        <v>26653.88</v>
      </c>
      <c r="AG56" s="39">
        <f>+IF($C56=0,0,IF($C56=30,(AG9+AG33),IF($C56=60,(SUM(AF9:AG9)+SUM(AF33:AG33)),(SUM(AE9:AG9)+SUM(AE33:AG33)))))</f>
        <v>26655.09</v>
      </c>
      <c r="AH56" s="39">
        <f>+IF($C56=0,0,IF($C56=30,(AH9+AH33),IF($C56=60,(SUM(AG9:AH9)+SUM(AG33:AH33)),(SUM(AF9:AH9)+SUM(AF33:AH33)))))</f>
        <v>26656.3</v>
      </c>
      <c r="AI56" s="39">
        <f>+IF($C56=0,0,IF($C56=30,(AI9+AI33),IF($C56=60,(SUM(AH9:AI9)+SUM(AH33:AI33)),(SUM(AG9:AI9)+SUM(AG33:AI33)))))</f>
        <v>26657.510000000002</v>
      </c>
      <c r="AJ56" s="39">
        <f>+IF($C56=0,0,IF($C56=30,(AJ9+AJ33),IF($C56=60,(SUM(AI9:AJ9)+SUM(AI33:AJ33)),(SUM(AH9:AJ9)+SUM(AH33:AJ33)))))</f>
        <v>26658.720000000001</v>
      </c>
      <c r="AK56" s="39">
        <f>+IF($C56=0,0,IF($C56=30,(AK9+AK33),IF($C56=60,(SUM(AJ9:AK9)+SUM(AJ33:AK33)),(SUM(AI9:AK9)+SUM(AI33:AK33)))))</f>
        <v>26659.93</v>
      </c>
      <c r="AL56" s="39">
        <f>+IF($C56=0,0,IF($C56=30,(AL9+AL33),IF($C56=60,(SUM(AK9:AL9)+SUM(AK33:AL33)),(SUM(AJ9:AL9)+SUM(AJ33:AL33)))))</f>
        <v>26661.14</v>
      </c>
      <c r="AM56" s="39">
        <f>+IF($C56=0,0,IF($C56=30,(AM9+AM33),IF($C56=60,(SUM(AL9:AM9)+SUM(AL33:AM33)),(SUM(AK9:AM9)+SUM(AK33:AM33)))))</f>
        <v>26662.35</v>
      </c>
      <c r="AN56" s="39">
        <f>+IF($C56=0,0,IF($C56=30,(AN9+AN33),IF($C56=60,(SUM(AM9:AN9)+SUM(AM33:AN33)),(SUM(AL9:AN9)+SUM(AL33:AN33)))))</f>
        <v>26663.559999999998</v>
      </c>
      <c r="AO56" s="39">
        <f>+IF($C56=0,0,IF($C56=30,(AO9+AO33),IF($C56=60,(SUM(AN9:AO9)+SUM(AN33:AO33)),(SUM(AM9:AO9)+SUM(AM33:AO33)))))</f>
        <v>26664.77</v>
      </c>
      <c r="AP56" s="39">
        <f>+IF($C56=0,0,IF($C56=30,(AP9+AP33),IF($C56=60,(SUM(AO9:AP9)+SUM(AO33:AP33)),(SUM(AN9:AP9)+SUM(AN33:AP33)))))</f>
        <v>26665.98</v>
      </c>
      <c r="AQ56" s="39">
        <f>+IF($C56=0,0,IF($C56=30,(AQ9+AQ33),IF($C56=60,(SUM(AP9:AQ9)+SUM(AP33:AQ33)),(SUM(AO9:AQ9)+SUM(AO33:AQ33)))))</f>
        <v>26667.19</v>
      </c>
      <c r="AR56" s="39">
        <f>+IF($C56=0,0,IF($C56=30,(AR9+AR33),IF($C56=60,(SUM(AQ9:AR9)+SUM(AQ33:AR33)),(SUM(AP9:AR9)+SUM(AP33:AR33)))))</f>
        <v>26668.400000000001</v>
      </c>
      <c r="AS56" s="39">
        <f>+IF($C56=0,0,IF($C56=30,(AS9+AS33),IF($C56=60,(SUM(AR9:AS9)+SUM(AR33:AS33)),(SUM(AQ9:AS9)+SUM(AQ33:AS33)))))</f>
        <v>26669.61</v>
      </c>
      <c r="AT56" s="39">
        <f>+IF($C56=0,0,IF($C56=30,(AT9+AT33),IF($C56=60,(SUM(AS9:AT9)+SUM(AS33:AT33)),(SUM(AR9:AT9)+SUM(AR33:AT33)))))</f>
        <v>26670.82</v>
      </c>
      <c r="AU56" s="39">
        <f>+IF($C56=0,0,IF($C56=30,(AU9+AU33),IF($C56=60,(SUM(AT9:AU9)+SUM(AT33:AU33)),(SUM(AS9:AU9)+SUM(AS33:AU33)))))</f>
        <v>26672.03</v>
      </c>
      <c r="AV56" s="39">
        <f>+IF($C56=0,0,IF($C56=30,(AV9+AV33),IF($C56=60,(SUM(AU9:AV9)+SUM(AU33:AV33)),(SUM(AT9:AV9)+SUM(AT33:AV33)))))</f>
        <v>26673.239999999998</v>
      </c>
      <c r="AW56" s="39">
        <f>+IF($C56=0,0,IF($C56=30,(AW9+AW33),IF($C56=60,(SUM(AV9:AW9)+SUM(AV33:AW33)),(SUM(AU9:AW9)+SUM(AU33:AW33)))))</f>
        <v>26674.45</v>
      </c>
      <c r="AX56" s="39">
        <f>+IF($C56=0,0,IF($C56=30,(AX9+AX33),IF($C56=60,(SUM(AW9:AX9)+SUM(AW33:AX33)),(SUM(AV9:AX9)+SUM(AV33:AX33)))))</f>
        <v>26675.66</v>
      </c>
      <c r="AY56" s="39">
        <f>+IF($C56=0,0,IF($C56=30,(AY9+AY33),IF($C56=60,(SUM(AX9:AY9)+SUM(AX33:AY33)),(SUM(AW9:AY9)+SUM(AW33:AY33)))))</f>
        <v>26676.87</v>
      </c>
      <c r="AZ56" s="39">
        <f>+IF($C56=0,0,IF($C56=30,(AZ9+AZ33),IF($C56=60,(SUM(AY9:AZ9)+SUM(AY33:AZ33)),(SUM(AX9:AZ9)+SUM(AX33:AZ33)))))</f>
        <v>26678.080000000002</v>
      </c>
      <c r="BA56" s="39">
        <f>+IF($C56=0,0,IF($C56=30,(BA9+BA33),IF($C56=60,(SUM(AZ9:BA9)+SUM(AZ33:BA33)),(SUM(AY9:BA9)+SUM(AY33:BA33)))))</f>
        <v>26679.29</v>
      </c>
      <c r="BB56" s="39">
        <f>+IF($C56=0,0,IF($C56=30,(BB9+BB33),IF($C56=60,(SUM(BA9:BB9)+SUM(BA33:BB33)),(SUM(AZ9:BB9)+SUM(AZ33:BB33)))))</f>
        <v>26680.5</v>
      </c>
      <c r="BC56" s="39">
        <f>+IF($C56=0,0,IF($C56=30,(BC9+BC33),IF($C56=60,(SUM(BB9:BC9)+SUM(BB33:BC33)),(SUM(BA9:BC9)+SUM(BA33:BC33)))))</f>
        <v>26681.71</v>
      </c>
      <c r="BD56" s="39">
        <f>+IF($C56=0,0,IF($C56=30,(BD9+BD33),IF($C56=60,(SUM(BC9:BD9)+SUM(BC33:BD33)),(SUM(BB9:BD9)+SUM(BB33:BD33)))))</f>
        <v>26682.92</v>
      </c>
      <c r="BE56" s="39">
        <f>+IF($C56=0,0,IF($C56=30,(BE9+BE33),IF($C56=60,(SUM(BD9:BE9)+SUM(BD33:BE33)),(SUM(BC9:BE9)+SUM(BC33:BE33)))))</f>
        <v>26684.13</v>
      </c>
      <c r="BF56" s="39">
        <f>+IF($C56=0,0,IF($C56=30,(BF9+BF33),IF($C56=60,(SUM(BE9:BF9)+SUM(BE33:BF33)),(SUM(BD9:BF9)+SUM(BD33:BF33)))))</f>
        <v>26685.34</v>
      </c>
      <c r="BG56" s="39">
        <f>+IF($C56=0,0,IF($C56=30,(BG9+BG33),IF($C56=60,(SUM(BF9:BG9)+SUM(BF33:BG33)),(SUM(BE9:BG9)+SUM(BE33:BG33)))))</f>
        <v>26686.55</v>
      </c>
      <c r="BH56" s="39">
        <f>+IF($C56=0,0,IF($C56=30,(BH9+BH33),IF($C56=60,(SUM(BG9:BH9)+SUM(BG33:BH33)),(SUM(BF9:BH9)+SUM(BF33:BH33)))))</f>
        <v>26687.760000000002</v>
      </c>
      <c r="BI56" s="39">
        <f>+IF($C56=0,0,IF($C56=30,(BI9+BI33),IF($C56=60,(SUM(BH9:BI9)+SUM(BH33:BI33)),(SUM(BG9:BI9)+SUM(BG33:BI33)))))</f>
        <v>26688.97</v>
      </c>
      <c r="BJ56" s="39">
        <f>+IF($C56=0,0,IF($C56=30,(BJ9+BJ33),IF($C56=60,(SUM(BI9:BJ9)+SUM(BI33:BJ33)),(SUM(BH9:BJ9)+SUM(BH33:BJ33)))))</f>
        <v>26690.18</v>
      </c>
      <c r="BK56" s="39">
        <f>+IF($C56=0,0,IF($C56=30,(BK9+BK33),IF($C56=60,(SUM(BJ9:BK9)+SUM(BJ33:BK33)),(SUM(BI9:BK9)+SUM(BI33:BK33)))))</f>
        <v>26691.39</v>
      </c>
    </row>
    <row r="57" spans="2:63" x14ac:dyDescent="0.25">
      <c r="B57" t="str">
        <f t="shared" si="7"/>
        <v>Servizio 6</v>
      </c>
      <c r="C57" s="38">
        <v>30</v>
      </c>
      <c r="D57" s="39">
        <f>+IF($C57=0,0,(D10+D34))</f>
        <v>24750</v>
      </c>
      <c r="E57" s="39">
        <f>+IF($C57=0,0,IF($C57=30,(E10+E34),(SUM(D10:E10)+SUM(D34:E34))))</f>
        <v>24751.1</v>
      </c>
      <c r="F57" s="39">
        <f>+IF($C57=0,0,IF($C57=30,(F10+F34),IF($C57=60,(SUM(E10:F10)+SUM(E34:F34)),(SUM(D10:F10)+SUM(D34:F34)))))</f>
        <v>24752.2</v>
      </c>
      <c r="G57" s="39">
        <f>+IF($C57=0,0,IF($C57=30,(G10+G34),IF($C57=60,(SUM(F10:G10)+SUM(F34:G34)),(SUM(E10:G10)+SUM(E34:G34)))))</f>
        <v>24753.3</v>
      </c>
      <c r="H57" s="39">
        <f>+IF($C57=0,0,IF($C57=30,(H10+H34),IF($C57=60,(SUM(G10:H10)+SUM(G34:H34)),(SUM(F10:H10)+SUM(F34:H34)))))</f>
        <v>24754.400000000001</v>
      </c>
      <c r="I57" s="39">
        <f>+IF($C57=0,0,IF($C57=30,(I10+I34),IF($C57=60,(SUM(H10:I10)+SUM(H34:I34)),(SUM(G10:I10)+SUM(G34:I34)))))</f>
        <v>24755.5</v>
      </c>
      <c r="J57" s="39">
        <f>+IF($C57=0,0,IF($C57=30,(J10+J34),IF($C57=60,(SUM(I10:J10)+SUM(I34:J34)),(SUM(H10:J10)+SUM(H34:J34)))))</f>
        <v>24756.6</v>
      </c>
      <c r="K57" s="39">
        <f>+IF($C57=0,0,IF($C57=30,(K10+K34),IF($C57=60,(SUM(J10:K10)+SUM(J34:K34)),(SUM(I10:K10)+SUM(I34:K34)))))</f>
        <v>24757.7</v>
      </c>
      <c r="L57" s="39">
        <f>+IF($C57=0,0,IF($C57=30,(L10+L34),IF($C57=60,(SUM(K10:L10)+SUM(K34:L34)),(SUM(J10:L10)+SUM(J34:L34)))))</f>
        <v>24758.799999999999</v>
      </c>
      <c r="M57" s="39">
        <f>+IF($C57=0,0,IF($C57=30,(M10+M34),IF($C57=60,(SUM(L10:M10)+SUM(L34:M34)),(SUM(K10:M10)+SUM(K34:M34)))))</f>
        <v>24759.9</v>
      </c>
      <c r="N57" s="39">
        <f>+IF($C57=0,0,IF($C57=30,(N10+N34),IF($C57=60,(SUM(M10:N10)+SUM(M34:N34)),(SUM(L10:N10)+SUM(L34:N34)))))</f>
        <v>24761</v>
      </c>
      <c r="O57" s="39">
        <f>+IF($C57=0,0,IF($C57=30,(O10+O34),IF($C57=60,(SUM(N10:O10)+SUM(N34:O34)),(SUM(M10:O10)+SUM(M34:O34)))))</f>
        <v>24762.1</v>
      </c>
      <c r="P57" s="39">
        <f>+IF($C57=0,0,IF($C57=30,(P10+P34),IF($C57=60,(SUM(O10:P10)+SUM(O34:P34)),(SUM(N10:P10)+SUM(N34:P34)))))</f>
        <v>24763.200000000001</v>
      </c>
      <c r="Q57" s="39">
        <f>+IF($C57=0,0,IF($C57=30,(Q10+Q34),IF($C57=60,(SUM(P10:Q10)+SUM(P34:Q34)),(SUM(O10:Q10)+SUM(O34:Q34)))))</f>
        <v>24764.3</v>
      </c>
      <c r="R57" s="39">
        <f>+IF($C57=0,0,IF($C57=30,(R10+R34),IF($C57=60,(SUM(Q10:R10)+SUM(Q34:R34)),(SUM(P10:R10)+SUM(P34:R34)))))</f>
        <v>24765.4</v>
      </c>
      <c r="S57" s="39">
        <f>+IF($C57=0,0,IF($C57=30,(S10+S34),IF($C57=60,(SUM(R10:S10)+SUM(R34:S34)),(SUM(Q10:S10)+SUM(Q34:S34)))))</f>
        <v>24766.5</v>
      </c>
      <c r="T57" s="39">
        <f>+IF($C57=0,0,IF($C57=30,(T10+T34),IF($C57=60,(SUM(S10:T10)+SUM(S34:T34)),(SUM(R10:T10)+SUM(R34:T34)))))</f>
        <v>24767.599999999999</v>
      </c>
      <c r="U57" s="39">
        <f>+IF($C57=0,0,IF($C57=30,(U10+U34),IF($C57=60,(SUM(T10:U10)+SUM(T34:U34)),(SUM(S10:U10)+SUM(S34:U34)))))</f>
        <v>24768.7</v>
      </c>
      <c r="V57" s="39">
        <f>+IF($C57=0,0,IF($C57=30,(V10+V34),IF($C57=60,(SUM(U10:V10)+SUM(U34:V34)),(SUM(T10:V10)+SUM(T34:V34)))))</f>
        <v>24769.8</v>
      </c>
      <c r="W57" s="39">
        <f>+IF($C57=0,0,IF($C57=30,(W10+W34),IF($C57=60,(SUM(V10:W10)+SUM(V34:W34)),(SUM(U10:W10)+SUM(U34:W34)))))</f>
        <v>24770.9</v>
      </c>
      <c r="X57" s="39">
        <f>+IF($C57=0,0,IF($C57=30,(X10+X34),IF($C57=60,(SUM(W10:X10)+SUM(W34:X34)),(SUM(V10:X10)+SUM(V34:X34)))))</f>
        <v>24772</v>
      </c>
      <c r="Y57" s="39">
        <f>+IF($C57=0,0,IF($C57=30,(Y10+Y34),IF($C57=60,(SUM(X10:Y10)+SUM(X34:Y34)),(SUM(W10:Y10)+SUM(W34:Y34)))))</f>
        <v>24773.1</v>
      </c>
      <c r="Z57" s="39">
        <f>+IF($C57=0,0,IF($C57=30,(Z10+Z34),IF($C57=60,(SUM(Y10:Z10)+SUM(Y34:Z34)),(SUM(X10:Z10)+SUM(X34:Z34)))))</f>
        <v>24774.2</v>
      </c>
      <c r="AA57" s="39">
        <f>+IF($C57=0,0,IF($C57=30,(AA10+AA34),IF($C57=60,(SUM(Z10:AA10)+SUM(Z34:AA34)),(SUM(Y10:AA10)+SUM(Y34:AA34)))))</f>
        <v>24775.3</v>
      </c>
      <c r="AB57" s="39">
        <f>+IF($C57=0,0,IF($C57=30,(AB10+AB34),IF($C57=60,(SUM(AA10:AB10)+SUM(AA34:AB34)),(SUM(Z10:AB10)+SUM(Z34:AB34)))))</f>
        <v>24776.400000000001</v>
      </c>
      <c r="AC57" s="39">
        <f>+IF($C57=0,0,IF($C57=30,(AC10+AC34),IF($C57=60,(SUM(AB10:AC10)+SUM(AB34:AC34)),(SUM(AA10:AC10)+SUM(AA34:AC34)))))</f>
        <v>24777.5</v>
      </c>
      <c r="AD57" s="39">
        <f>+IF($C57=0,0,IF($C57=30,(AD10+AD34),IF($C57=60,(SUM(AC10:AD10)+SUM(AC34:AD34)),(SUM(AB10:AD10)+SUM(AB34:AD34)))))</f>
        <v>24778.6</v>
      </c>
      <c r="AE57" s="39">
        <f>+IF($C57=0,0,IF($C57=30,(AE10+AE34),IF($C57=60,(SUM(AD10:AE10)+SUM(AD34:AE34)),(SUM(AC10:AE10)+SUM(AC34:AE34)))))</f>
        <v>24779.7</v>
      </c>
      <c r="AF57" s="39">
        <f>+IF($C57=0,0,IF($C57=30,(AF10+AF34),IF($C57=60,(SUM(AE10:AF10)+SUM(AE34:AF34)),(SUM(AD10:AF10)+SUM(AD34:AF34)))))</f>
        <v>24780.799999999999</v>
      </c>
      <c r="AG57" s="39">
        <f>+IF($C57=0,0,IF($C57=30,(AG10+AG34),IF($C57=60,(SUM(AF10:AG10)+SUM(AF34:AG34)),(SUM(AE10:AG10)+SUM(AE34:AG34)))))</f>
        <v>24781.9</v>
      </c>
      <c r="AH57" s="39">
        <f>+IF($C57=0,0,IF($C57=30,(AH10+AH34),IF($C57=60,(SUM(AG10:AH10)+SUM(AG34:AH34)),(SUM(AF10:AH10)+SUM(AF34:AH34)))))</f>
        <v>24783</v>
      </c>
      <c r="AI57" s="39">
        <f>+IF($C57=0,0,IF($C57=30,(AI10+AI34),IF($C57=60,(SUM(AH10:AI10)+SUM(AH34:AI34)),(SUM(AG10:AI10)+SUM(AG34:AI34)))))</f>
        <v>24784.1</v>
      </c>
      <c r="AJ57" s="39">
        <f>+IF($C57=0,0,IF($C57=30,(AJ10+AJ34),IF($C57=60,(SUM(AI10:AJ10)+SUM(AI34:AJ34)),(SUM(AH10:AJ10)+SUM(AH34:AJ34)))))</f>
        <v>24785.200000000001</v>
      </c>
      <c r="AK57" s="39">
        <f>+IF($C57=0,0,IF($C57=30,(AK10+AK34),IF($C57=60,(SUM(AJ10:AK10)+SUM(AJ34:AK34)),(SUM(AI10:AK10)+SUM(AI34:AK34)))))</f>
        <v>24786.3</v>
      </c>
      <c r="AL57" s="39">
        <f>+IF($C57=0,0,IF($C57=30,(AL10+AL34),IF($C57=60,(SUM(AK10:AL10)+SUM(AK34:AL34)),(SUM(AJ10:AL10)+SUM(AJ34:AL34)))))</f>
        <v>24787.4</v>
      </c>
      <c r="AM57" s="39">
        <f>+IF($C57=0,0,IF($C57=30,(AM10+AM34),IF($C57=60,(SUM(AL10:AM10)+SUM(AL34:AM34)),(SUM(AK10:AM10)+SUM(AK34:AM34)))))</f>
        <v>24788.5</v>
      </c>
      <c r="AN57" s="39">
        <f>+IF($C57=0,0,IF($C57=30,(AN10+AN34),IF($C57=60,(SUM(AM10:AN10)+SUM(AM34:AN34)),(SUM(AL10:AN10)+SUM(AL34:AN34)))))</f>
        <v>24789.599999999999</v>
      </c>
      <c r="AO57" s="39">
        <f>+IF($C57=0,0,IF($C57=30,(AO10+AO34),IF($C57=60,(SUM(AN10:AO10)+SUM(AN34:AO34)),(SUM(AM10:AO10)+SUM(AM34:AO34)))))</f>
        <v>24790.7</v>
      </c>
      <c r="AP57" s="39">
        <f>+IF($C57=0,0,IF($C57=30,(AP10+AP34),IF($C57=60,(SUM(AO10:AP10)+SUM(AO34:AP34)),(SUM(AN10:AP10)+SUM(AN34:AP34)))))</f>
        <v>24791.8</v>
      </c>
      <c r="AQ57" s="39">
        <f>+IF($C57=0,0,IF($C57=30,(AQ10+AQ34),IF($C57=60,(SUM(AP10:AQ10)+SUM(AP34:AQ34)),(SUM(AO10:AQ10)+SUM(AO34:AQ34)))))</f>
        <v>24792.9</v>
      </c>
      <c r="AR57" s="39">
        <f>+IF($C57=0,0,IF($C57=30,(AR10+AR34),IF($C57=60,(SUM(AQ10:AR10)+SUM(AQ34:AR34)),(SUM(AP10:AR10)+SUM(AP34:AR34)))))</f>
        <v>24794</v>
      </c>
      <c r="AS57" s="39">
        <f>+IF($C57=0,0,IF($C57=30,(AS10+AS34),IF($C57=60,(SUM(AR10:AS10)+SUM(AR34:AS34)),(SUM(AQ10:AS10)+SUM(AQ34:AS34)))))</f>
        <v>24795.1</v>
      </c>
      <c r="AT57" s="39">
        <f>+IF($C57=0,0,IF($C57=30,(AT10+AT34),IF($C57=60,(SUM(AS10:AT10)+SUM(AS34:AT34)),(SUM(AR10:AT10)+SUM(AR34:AT34)))))</f>
        <v>24796.2</v>
      </c>
      <c r="AU57" s="39">
        <f>+IF($C57=0,0,IF($C57=30,(AU10+AU34),IF($C57=60,(SUM(AT10:AU10)+SUM(AT34:AU34)),(SUM(AS10:AU10)+SUM(AS34:AU34)))))</f>
        <v>24797.3</v>
      </c>
      <c r="AV57" s="39">
        <f>+IF($C57=0,0,IF($C57=30,(AV10+AV34),IF($C57=60,(SUM(AU10:AV10)+SUM(AU34:AV34)),(SUM(AT10:AV10)+SUM(AT34:AV34)))))</f>
        <v>24798.400000000001</v>
      </c>
      <c r="AW57" s="39">
        <f>+IF($C57=0,0,IF($C57=30,(AW10+AW34),IF($C57=60,(SUM(AV10:AW10)+SUM(AV34:AW34)),(SUM(AU10:AW10)+SUM(AU34:AW34)))))</f>
        <v>24799.5</v>
      </c>
      <c r="AX57" s="39">
        <f>+IF($C57=0,0,IF($C57=30,(AX10+AX34),IF($C57=60,(SUM(AW10:AX10)+SUM(AW34:AX34)),(SUM(AV10:AX10)+SUM(AV34:AX34)))))</f>
        <v>24800.6</v>
      </c>
      <c r="AY57" s="39">
        <f>+IF($C57=0,0,IF($C57=30,(AY10+AY34),IF($C57=60,(SUM(AX10:AY10)+SUM(AX34:AY34)),(SUM(AW10:AY10)+SUM(AW34:AY34)))))</f>
        <v>24801.7</v>
      </c>
      <c r="AZ57" s="39">
        <f>+IF($C57=0,0,IF($C57=30,(AZ10+AZ34),IF($C57=60,(SUM(AY10:AZ10)+SUM(AY34:AZ34)),(SUM(AX10:AZ10)+SUM(AX34:AZ34)))))</f>
        <v>24802.799999999999</v>
      </c>
      <c r="BA57" s="39">
        <f>+IF($C57=0,0,IF($C57=30,(BA10+BA34),IF($C57=60,(SUM(AZ10:BA10)+SUM(AZ34:BA34)),(SUM(AY10:BA10)+SUM(AY34:BA34)))))</f>
        <v>24803.9</v>
      </c>
      <c r="BB57" s="39">
        <f>+IF($C57=0,0,IF($C57=30,(BB10+BB34),IF($C57=60,(SUM(BA10:BB10)+SUM(BA34:BB34)),(SUM(AZ10:BB10)+SUM(AZ34:BB34)))))</f>
        <v>24805</v>
      </c>
      <c r="BC57" s="39">
        <f>+IF($C57=0,0,IF($C57=30,(BC10+BC34),IF($C57=60,(SUM(BB10:BC10)+SUM(BB34:BC34)),(SUM(BA10:BC10)+SUM(BA34:BC34)))))</f>
        <v>24806.1</v>
      </c>
      <c r="BD57" s="39">
        <f>+IF($C57=0,0,IF($C57=30,(BD10+BD34),IF($C57=60,(SUM(BC10:BD10)+SUM(BC34:BD34)),(SUM(BB10:BD10)+SUM(BB34:BD34)))))</f>
        <v>24807.200000000001</v>
      </c>
      <c r="BE57" s="39">
        <f>+IF($C57=0,0,IF($C57=30,(BE10+BE34),IF($C57=60,(SUM(BD10:BE10)+SUM(BD34:BE34)),(SUM(BC10:BE10)+SUM(BC34:BE34)))))</f>
        <v>24808.3</v>
      </c>
      <c r="BF57" s="39">
        <f>+IF($C57=0,0,IF($C57=30,(BF10+BF34),IF($C57=60,(SUM(BE10:BF10)+SUM(BE34:BF34)),(SUM(BD10:BF10)+SUM(BD34:BF34)))))</f>
        <v>24809.4</v>
      </c>
      <c r="BG57" s="39">
        <f>+IF($C57=0,0,IF($C57=30,(BG10+BG34),IF($C57=60,(SUM(BF10:BG10)+SUM(BF34:BG34)),(SUM(BE10:BG10)+SUM(BE34:BG34)))))</f>
        <v>24810.5</v>
      </c>
      <c r="BH57" s="39">
        <f>+IF($C57=0,0,IF($C57=30,(BH10+BH34),IF($C57=60,(SUM(BG10:BH10)+SUM(BG34:BH34)),(SUM(BF10:BH10)+SUM(BF34:BH34)))))</f>
        <v>24811.599999999999</v>
      </c>
      <c r="BI57" s="39">
        <f>+IF($C57=0,0,IF($C57=30,(BI10+BI34),IF($C57=60,(SUM(BH10:BI10)+SUM(BH34:BI34)),(SUM(BG10:BI10)+SUM(BG34:BI34)))))</f>
        <v>24812.7</v>
      </c>
      <c r="BJ57" s="39">
        <f>+IF($C57=0,0,IF($C57=30,(BJ10+BJ34),IF($C57=60,(SUM(BI10:BJ10)+SUM(BI34:BJ34)),(SUM(BH10:BJ10)+SUM(BH34:BJ34)))))</f>
        <v>24813.8</v>
      </c>
      <c r="BK57" s="39">
        <f>+IF($C57=0,0,IF($C57=30,(BK10+BK34),IF($C57=60,(SUM(BJ10:BK10)+SUM(BJ34:BK34)),(SUM(BI10:BK10)+SUM(BI34:BK34)))))</f>
        <v>24814.9</v>
      </c>
    </row>
    <row r="58" spans="2:63" x14ac:dyDescent="0.25">
      <c r="B58" t="str">
        <f t="shared" si="7"/>
        <v>Servizio 7</v>
      </c>
      <c r="C58" s="38">
        <v>30</v>
      </c>
      <c r="D58" s="39">
        <f>+IF($C58=0,0,(D11+D35))</f>
        <v>23920</v>
      </c>
      <c r="E58" s="39">
        <f>+IF($C58=0,0,IF($C58=30,(E11+E35),(SUM(D11:E11)+SUM(D35:E35))))</f>
        <v>23921.040000000001</v>
      </c>
      <c r="F58" s="39">
        <f>+IF($C58=0,0,IF($C58=30,(F11+F35),IF($C58=60,(SUM(E11:F11)+SUM(E35:F35)),(SUM(D11:F11)+SUM(D35:F35)))))</f>
        <v>23922.080000000002</v>
      </c>
      <c r="G58" s="39">
        <f>+IF($C58=0,0,IF($C58=30,(G11+G35),IF($C58=60,(SUM(F11:G11)+SUM(F35:G35)),(SUM(E11:G11)+SUM(E35:G35)))))</f>
        <v>23923.119999999999</v>
      </c>
      <c r="H58" s="39">
        <f>+IF($C58=0,0,IF($C58=30,(H11+H35),IF($C58=60,(SUM(G11:H11)+SUM(G35:H35)),(SUM(F11:H11)+SUM(F35:H35)))))</f>
        <v>23924.16</v>
      </c>
      <c r="I58" s="39">
        <f>+IF($C58=0,0,IF($C58=30,(I11+I35),IF($C58=60,(SUM(H11:I11)+SUM(H35:I35)),(SUM(G11:I11)+SUM(G35:I35)))))</f>
        <v>23925.200000000001</v>
      </c>
      <c r="J58" s="39">
        <f>+IF($C58=0,0,IF($C58=30,(J11+J35),IF($C58=60,(SUM(I11:J11)+SUM(I35:J35)),(SUM(H11:J11)+SUM(H35:J35)))))</f>
        <v>23926.240000000002</v>
      </c>
      <c r="K58" s="39">
        <f>+IF($C58=0,0,IF($C58=30,(K11+K35),IF($C58=60,(SUM(J11:K11)+SUM(J35:K35)),(SUM(I11:K11)+SUM(I35:K35)))))</f>
        <v>23927.279999999999</v>
      </c>
      <c r="L58" s="39">
        <f>+IF($C58=0,0,IF($C58=30,(L11+L35),IF($C58=60,(SUM(K11:L11)+SUM(K35:L35)),(SUM(J11:L11)+SUM(J35:L35)))))</f>
        <v>23928.32</v>
      </c>
      <c r="M58" s="39">
        <f>+IF($C58=0,0,IF($C58=30,(M11+M35),IF($C58=60,(SUM(L11:M11)+SUM(L35:M35)),(SUM(K11:M11)+SUM(K35:M35)))))</f>
        <v>23929.360000000001</v>
      </c>
      <c r="N58" s="39">
        <f>+IF($C58=0,0,IF($C58=30,(N11+N35),IF($C58=60,(SUM(M11:N11)+SUM(M35:N35)),(SUM(L11:N11)+SUM(L35:N35)))))</f>
        <v>23930.400000000001</v>
      </c>
      <c r="O58" s="39">
        <f>+IF($C58=0,0,IF($C58=30,(O11+O35),IF($C58=60,(SUM(N11:O11)+SUM(N35:O35)),(SUM(M11:O11)+SUM(M35:O35)))))</f>
        <v>23931.439999999999</v>
      </c>
      <c r="P58" s="39">
        <f>+IF($C58=0,0,IF($C58=30,(P11+P35),IF($C58=60,(SUM(O11:P11)+SUM(O35:P35)),(SUM(N11:P11)+SUM(N35:P35)))))</f>
        <v>23932.48</v>
      </c>
      <c r="Q58" s="39">
        <f>+IF($C58=0,0,IF($C58=30,(Q11+Q35),IF($C58=60,(SUM(P11:Q11)+SUM(P35:Q35)),(SUM(O11:Q11)+SUM(O35:Q35)))))</f>
        <v>23933.52</v>
      </c>
      <c r="R58" s="39">
        <f>+IF($C58=0,0,IF($C58=30,(R11+R35),IF($C58=60,(SUM(Q11:R11)+SUM(Q35:R35)),(SUM(P11:R11)+SUM(P35:R35)))))</f>
        <v>23934.560000000001</v>
      </c>
      <c r="S58" s="39">
        <f>+IF($C58=0,0,IF($C58=30,(S11+S35),IF($C58=60,(SUM(R11:S11)+SUM(R35:S35)),(SUM(Q11:S11)+SUM(Q35:S35)))))</f>
        <v>23935.599999999999</v>
      </c>
      <c r="T58" s="39">
        <f>+IF($C58=0,0,IF($C58=30,(T11+T35),IF($C58=60,(SUM(S11:T11)+SUM(S35:T35)),(SUM(R11:T11)+SUM(R35:T35)))))</f>
        <v>23936.639999999999</v>
      </c>
      <c r="U58" s="39">
        <f>+IF($C58=0,0,IF($C58=30,(U11+U35),IF($C58=60,(SUM(T11:U11)+SUM(T35:U35)),(SUM(S11:U11)+SUM(S35:U35)))))</f>
        <v>23937.68</v>
      </c>
      <c r="V58" s="39">
        <f>+IF($C58=0,0,IF($C58=30,(V11+V35),IF($C58=60,(SUM(U11:V11)+SUM(U35:V35)),(SUM(T11:V11)+SUM(T35:V35)))))</f>
        <v>23938.720000000001</v>
      </c>
      <c r="W58" s="39">
        <f>+IF($C58=0,0,IF($C58=30,(W11+W35),IF($C58=60,(SUM(V11:W11)+SUM(V35:W35)),(SUM(U11:W11)+SUM(U35:W35)))))</f>
        <v>23939.759999999998</v>
      </c>
      <c r="X58" s="39">
        <f>+IF($C58=0,0,IF($C58=30,(X11+X35),IF($C58=60,(SUM(W11:X11)+SUM(W35:X35)),(SUM(V11:X11)+SUM(V35:X35)))))</f>
        <v>23940.799999999999</v>
      </c>
      <c r="Y58" s="39">
        <f>+IF($C58=0,0,IF($C58=30,(Y11+Y35),IF($C58=60,(SUM(X11:Y11)+SUM(X35:Y35)),(SUM(W11:Y11)+SUM(W35:Y35)))))</f>
        <v>23941.84</v>
      </c>
      <c r="Z58" s="39">
        <f>+IF($C58=0,0,IF($C58=30,(Z11+Z35),IF($C58=60,(SUM(Y11:Z11)+SUM(Y35:Z35)),(SUM(X11:Z11)+SUM(X35:Z35)))))</f>
        <v>23942.880000000001</v>
      </c>
      <c r="AA58" s="39">
        <f>+IF($C58=0,0,IF($C58=30,(AA11+AA35),IF($C58=60,(SUM(Z11:AA11)+SUM(Z35:AA35)),(SUM(Y11:AA11)+SUM(Y35:AA35)))))</f>
        <v>23943.919999999998</v>
      </c>
      <c r="AB58" s="39">
        <f>+IF($C58=0,0,IF($C58=30,(AB11+AB35),IF($C58=60,(SUM(AA11:AB11)+SUM(AA35:AB35)),(SUM(Z11:AB11)+SUM(Z35:AB35)))))</f>
        <v>23944.959999999999</v>
      </c>
      <c r="AC58" s="39">
        <f>+IF($C58=0,0,IF($C58=30,(AC11+AC35),IF($C58=60,(SUM(AB11:AC11)+SUM(AB35:AC35)),(SUM(AA11:AC11)+SUM(AA35:AC35)))))</f>
        <v>23946</v>
      </c>
      <c r="AD58" s="39">
        <f>+IF($C58=0,0,IF($C58=30,(AD11+AD35),IF($C58=60,(SUM(AC11:AD11)+SUM(AC35:AD35)),(SUM(AB11:AD11)+SUM(AB35:AD35)))))</f>
        <v>23947.040000000001</v>
      </c>
      <c r="AE58" s="39">
        <f>+IF($C58=0,0,IF($C58=30,(AE11+AE35),IF($C58=60,(SUM(AD11:AE11)+SUM(AD35:AE35)),(SUM(AC11:AE11)+SUM(AC35:AE35)))))</f>
        <v>23948.080000000002</v>
      </c>
      <c r="AF58" s="39">
        <f>+IF($C58=0,0,IF($C58=30,(AF11+AF35),IF($C58=60,(SUM(AE11:AF11)+SUM(AE35:AF35)),(SUM(AD11:AF11)+SUM(AD35:AF35)))))</f>
        <v>23949.119999999999</v>
      </c>
      <c r="AG58" s="39">
        <f>+IF($C58=0,0,IF($C58=30,(AG11+AG35),IF($C58=60,(SUM(AF11:AG11)+SUM(AF35:AG35)),(SUM(AE11:AG11)+SUM(AE35:AG35)))))</f>
        <v>23950.16</v>
      </c>
      <c r="AH58" s="39">
        <f>+IF($C58=0,0,IF($C58=30,(AH11+AH35),IF($C58=60,(SUM(AG11:AH11)+SUM(AG35:AH35)),(SUM(AF11:AH11)+SUM(AF35:AH35)))))</f>
        <v>23951.200000000001</v>
      </c>
      <c r="AI58" s="39">
        <f>+IF($C58=0,0,IF($C58=30,(AI11+AI35),IF($C58=60,(SUM(AH11:AI11)+SUM(AH35:AI35)),(SUM(AG11:AI11)+SUM(AG35:AI35)))))</f>
        <v>23952.240000000002</v>
      </c>
      <c r="AJ58" s="39">
        <f>+IF($C58=0,0,IF($C58=30,(AJ11+AJ35),IF($C58=60,(SUM(AI11:AJ11)+SUM(AI35:AJ35)),(SUM(AH11:AJ11)+SUM(AH35:AJ35)))))</f>
        <v>23953.279999999999</v>
      </c>
      <c r="AK58" s="39">
        <f>+IF($C58=0,0,IF($C58=30,(AK11+AK35),IF($C58=60,(SUM(AJ11:AK11)+SUM(AJ35:AK35)),(SUM(AI11:AK11)+SUM(AI35:AK35)))))</f>
        <v>23954.32</v>
      </c>
      <c r="AL58" s="39">
        <f>+IF($C58=0,0,IF($C58=30,(AL11+AL35),IF($C58=60,(SUM(AK11:AL11)+SUM(AK35:AL35)),(SUM(AJ11:AL11)+SUM(AJ35:AL35)))))</f>
        <v>23955.360000000001</v>
      </c>
      <c r="AM58" s="39">
        <f>+IF($C58=0,0,IF($C58=30,(AM11+AM35),IF($C58=60,(SUM(AL11:AM11)+SUM(AL35:AM35)),(SUM(AK11:AM11)+SUM(AK35:AM35)))))</f>
        <v>23956.400000000001</v>
      </c>
      <c r="AN58" s="39">
        <f>+IF($C58=0,0,IF($C58=30,(AN11+AN35),IF($C58=60,(SUM(AM11:AN11)+SUM(AM35:AN35)),(SUM(AL11:AN11)+SUM(AL35:AN35)))))</f>
        <v>23957.439999999999</v>
      </c>
      <c r="AO58" s="39">
        <f>+IF($C58=0,0,IF($C58=30,(AO11+AO35),IF($C58=60,(SUM(AN11:AO11)+SUM(AN35:AO35)),(SUM(AM11:AO11)+SUM(AM35:AO35)))))</f>
        <v>23958.48</v>
      </c>
      <c r="AP58" s="39">
        <f>+IF($C58=0,0,IF($C58=30,(AP11+AP35),IF($C58=60,(SUM(AO11:AP11)+SUM(AO35:AP35)),(SUM(AN11:AP11)+SUM(AN35:AP35)))))</f>
        <v>23959.52</v>
      </c>
      <c r="AQ58" s="39">
        <f>+IF($C58=0,0,IF($C58=30,(AQ11+AQ35),IF($C58=60,(SUM(AP11:AQ11)+SUM(AP35:AQ35)),(SUM(AO11:AQ11)+SUM(AO35:AQ35)))))</f>
        <v>23960.560000000001</v>
      </c>
      <c r="AR58" s="39">
        <f>+IF($C58=0,0,IF($C58=30,(AR11+AR35),IF($C58=60,(SUM(AQ11:AR11)+SUM(AQ35:AR35)),(SUM(AP11:AR11)+SUM(AP35:AR35)))))</f>
        <v>23961.599999999999</v>
      </c>
      <c r="AS58" s="39">
        <f>+IF($C58=0,0,IF($C58=30,(AS11+AS35),IF($C58=60,(SUM(AR11:AS11)+SUM(AR35:AS35)),(SUM(AQ11:AS11)+SUM(AQ35:AS35)))))</f>
        <v>23962.639999999999</v>
      </c>
      <c r="AT58" s="39">
        <f>+IF($C58=0,0,IF($C58=30,(AT11+AT35),IF($C58=60,(SUM(AS11:AT11)+SUM(AS35:AT35)),(SUM(AR11:AT11)+SUM(AR35:AT35)))))</f>
        <v>23963.68</v>
      </c>
      <c r="AU58" s="39">
        <f>+IF($C58=0,0,IF($C58=30,(AU11+AU35),IF($C58=60,(SUM(AT11:AU11)+SUM(AT35:AU35)),(SUM(AS11:AU11)+SUM(AS35:AU35)))))</f>
        <v>23964.720000000001</v>
      </c>
      <c r="AV58" s="39">
        <f>+IF($C58=0,0,IF($C58=30,(AV11+AV35),IF($C58=60,(SUM(AU11:AV11)+SUM(AU35:AV35)),(SUM(AT11:AV11)+SUM(AT35:AV35)))))</f>
        <v>23965.759999999998</v>
      </c>
      <c r="AW58" s="39">
        <f>+IF($C58=0,0,IF($C58=30,(AW11+AW35),IF($C58=60,(SUM(AV11:AW11)+SUM(AV35:AW35)),(SUM(AU11:AW11)+SUM(AU35:AW35)))))</f>
        <v>23966.799999999999</v>
      </c>
      <c r="AX58" s="39">
        <f>+IF($C58=0,0,IF($C58=30,(AX11+AX35),IF($C58=60,(SUM(AW11:AX11)+SUM(AW35:AX35)),(SUM(AV11:AX11)+SUM(AV35:AX35)))))</f>
        <v>23967.84</v>
      </c>
      <c r="AY58" s="39">
        <f>+IF($C58=0,0,IF($C58=30,(AY11+AY35),IF($C58=60,(SUM(AX11:AY11)+SUM(AX35:AY35)),(SUM(AW11:AY11)+SUM(AW35:AY35)))))</f>
        <v>23968.880000000001</v>
      </c>
      <c r="AZ58" s="39">
        <f>+IF($C58=0,0,IF($C58=30,(AZ11+AZ35),IF($C58=60,(SUM(AY11:AZ11)+SUM(AY35:AZ35)),(SUM(AX11:AZ11)+SUM(AX35:AZ35)))))</f>
        <v>23969.919999999998</v>
      </c>
      <c r="BA58" s="39">
        <f>+IF($C58=0,0,IF($C58=30,(BA11+BA35),IF($C58=60,(SUM(AZ11:BA11)+SUM(AZ35:BA35)),(SUM(AY11:BA11)+SUM(AY35:BA35)))))</f>
        <v>23970.959999999999</v>
      </c>
      <c r="BB58" s="39">
        <f>+IF($C58=0,0,IF($C58=30,(BB11+BB35),IF($C58=60,(SUM(BA11:BB11)+SUM(BA35:BB35)),(SUM(AZ11:BB11)+SUM(AZ35:BB35)))))</f>
        <v>23972</v>
      </c>
      <c r="BC58" s="39">
        <f>+IF($C58=0,0,IF($C58=30,(BC11+BC35),IF($C58=60,(SUM(BB11:BC11)+SUM(BB35:BC35)),(SUM(BA11:BC11)+SUM(BA35:BC35)))))</f>
        <v>23973.040000000001</v>
      </c>
      <c r="BD58" s="39">
        <f>+IF($C58=0,0,IF($C58=30,(BD11+BD35),IF($C58=60,(SUM(BC11:BD11)+SUM(BC35:BD35)),(SUM(BB11:BD11)+SUM(BB35:BD35)))))</f>
        <v>23974.080000000002</v>
      </c>
      <c r="BE58" s="39">
        <f>+IF($C58=0,0,IF($C58=30,(BE11+BE35),IF($C58=60,(SUM(BD11:BE11)+SUM(BD35:BE35)),(SUM(BC11:BE11)+SUM(BC35:BE35)))))</f>
        <v>23975.119999999999</v>
      </c>
      <c r="BF58" s="39">
        <f>+IF($C58=0,0,IF($C58=30,(BF11+BF35),IF($C58=60,(SUM(BE11:BF11)+SUM(BE35:BF35)),(SUM(BD11:BF11)+SUM(BD35:BF35)))))</f>
        <v>23976.16</v>
      </c>
      <c r="BG58" s="39">
        <f>+IF($C58=0,0,IF($C58=30,(BG11+BG35),IF($C58=60,(SUM(BF11:BG11)+SUM(BF35:BG35)),(SUM(BE11:BG11)+SUM(BE35:BG35)))))</f>
        <v>23977.200000000001</v>
      </c>
      <c r="BH58" s="39">
        <f>+IF($C58=0,0,IF($C58=30,(BH11+BH35),IF($C58=60,(SUM(BG11:BH11)+SUM(BG35:BH35)),(SUM(BF11:BH11)+SUM(BF35:BH35)))))</f>
        <v>23978.240000000002</v>
      </c>
      <c r="BI58" s="39">
        <f>+IF($C58=0,0,IF($C58=30,(BI11+BI35),IF($C58=60,(SUM(BH11:BI11)+SUM(BH35:BI35)),(SUM(BG11:BI11)+SUM(BG35:BI35)))))</f>
        <v>23979.279999999999</v>
      </c>
      <c r="BJ58" s="39">
        <f>+IF($C58=0,0,IF($C58=30,(BJ11+BJ35),IF($C58=60,(SUM(BI11:BJ11)+SUM(BI35:BJ35)),(SUM(BH11:BJ11)+SUM(BH35:BJ35)))))</f>
        <v>23980.32</v>
      </c>
      <c r="BK58" s="39">
        <f>+IF($C58=0,0,IF($C58=30,(BK11+BK35),IF($C58=60,(SUM(BJ11:BK11)+SUM(BJ35:BK35)),(SUM(BI11:BK11)+SUM(BI35:BK35)))))</f>
        <v>23981.360000000001</v>
      </c>
    </row>
    <row r="59" spans="2:63" x14ac:dyDescent="0.25">
      <c r="B59" t="str">
        <f t="shared" si="7"/>
        <v>Servizio 8</v>
      </c>
      <c r="C59" s="38">
        <v>60</v>
      </c>
      <c r="D59" s="39">
        <f>+IF($C59=0,0,(D12+D36))</f>
        <v>28435</v>
      </c>
      <c r="E59" s="39">
        <f>+IF($C59=0,0,IF($C59=30,(E12+E36),(SUM(D12:E12)+SUM(D36:E36))))</f>
        <v>56871.21</v>
      </c>
      <c r="F59" s="39">
        <f>+IF($C59=0,0,IF($C59=30,(F12+F36),IF($C59=60,(SUM(E12:F12)+SUM(E36:F36)),(SUM(D12:F12)+SUM(D36:F36)))))</f>
        <v>56873.630000000005</v>
      </c>
      <c r="G59" s="39">
        <f>+IF($C59=0,0,IF($C59=30,(G12+G36),IF($C59=60,(SUM(F12:G12)+SUM(F36:G36)),(SUM(E12:G12)+SUM(E36:G36)))))</f>
        <v>56876.05</v>
      </c>
      <c r="H59" s="39">
        <f>+IF($C59=0,0,IF($C59=30,(H12+H36),IF($C59=60,(SUM(G12:H12)+SUM(G36:H36)),(SUM(F12:H12)+SUM(F36:H36)))))</f>
        <v>56878.47</v>
      </c>
      <c r="I59" s="39">
        <f>+IF($C59=0,0,IF($C59=30,(I12+I36),IF($C59=60,(SUM(H12:I12)+SUM(H36:I36)),(SUM(G12:I12)+SUM(G36:I36)))))</f>
        <v>56880.89</v>
      </c>
      <c r="J59" s="39">
        <f>+IF($C59=0,0,IF($C59=30,(J12+J36),IF($C59=60,(SUM(I12:J12)+SUM(I36:J36)),(SUM(H12:J12)+SUM(H36:J36)))))</f>
        <v>56883.31</v>
      </c>
      <c r="K59" s="39">
        <f>+IF($C59=0,0,IF($C59=30,(K12+K36),IF($C59=60,(SUM(J12:K12)+SUM(J36:K36)),(SUM(I12:K12)+SUM(I36:K36)))))</f>
        <v>56885.729999999996</v>
      </c>
      <c r="L59" s="39">
        <f>+IF($C59=0,0,IF($C59=30,(L12+L36),IF($C59=60,(SUM(K12:L12)+SUM(K36:L36)),(SUM(J12:L12)+SUM(J36:L36)))))</f>
        <v>56888.15</v>
      </c>
      <c r="M59" s="39">
        <f>+IF($C59=0,0,IF($C59=30,(M12+M36),IF($C59=60,(SUM(L12:M12)+SUM(L36:M36)),(SUM(K12:M12)+SUM(K36:M36)))))</f>
        <v>56890.57</v>
      </c>
      <c r="N59" s="39">
        <f>+IF($C59=0,0,IF($C59=30,(N12+N36),IF($C59=60,(SUM(M12:N12)+SUM(M36:N36)),(SUM(L12:N12)+SUM(L36:N36)))))</f>
        <v>56892.99</v>
      </c>
      <c r="O59" s="39">
        <f>+IF($C59=0,0,IF($C59=30,(O12+O36),IF($C59=60,(SUM(N12:O12)+SUM(N36:O36)),(SUM(M12:O12)+SUM(M36:O36)))))</f>
        <v>56895.41</v>
      </c>
      <c r="P59" s="39">
        <f>+IF($C59=0,0,IF($C59=30,(P12+P36),IF($C59=60,(SUM(O12:P12)+SUM(O36:P36)),(SUM(N12:P12)+SUM(N36:P36)))))</f>
        <v>56897.83</v>
      </c>
      <c r="Q59" s="39">
        <f>+IF($C59=0,0,IF($C59=30,(Q12+Q36),IF($C59=60,(SUM(P12:Q12)+SUM(P36:Q36)),(SUM(O12:Q12)+SUM(O36:Q36)))))</f>
        <v>56900.25</v>
      </c>
      <c r="R59" s="39">
        <f>+IF($C59=0,0,IF($C59=30,(R12+R36),IF($C59=60,(SUM(Q12:R12)+SUM(Q36:R36)),(SUM(P12:R12)+SUM(P36:R36)))))</f>
        <v>56902.67</v>
      </c>
      <c r="S59" s="39">
        <f>+IF($C59=0,0,IF($C59=30,(S12+S36),IF($C59=60,(SUM(R12:S12)+SUM(R36:S36)),(SUM(Q12:S12)+SUM(Q36:S36)))))</f>
        <v>56905.09</v>
      </c>
      <c r="T59" s="39">
        <f>+IF($C59=0,0,IF($C59=30,(T12+T36),IF($C59=60,(SUM(S12:T12)+SUM(S36:T36)),(SUM(R12:T12)+SUM(R36:T36)))))</f>
        <v>56907.509999999995</v>
      </c>
      <c r="U59" s="39">
        <f>+IF($C59=0,0,IF($C59=30,(U12+U36),IF($C59=60,(SUM(T12:U12)+SUM(T36:U36)),(SUM(S12:U12)+SUM(S36:U36)))))</f>
        <v>56909.93</v>
      </c>
      <c r="V59" s="39">
        <f>+IF($C59=0,0,IF($C59=30,(V12+V36),IF($C59=60,(SUM(U12:V12)+SUM(U36:V36)),(SUM(T12:V12)+SUM(T36:V36)))))</f>
        <v>56912.35</v>
      </c>
      <c r="W59" s="39">
        <f>+IF($C59=0,0,IF($C59=30,(W12+W36),IF($C59=60,(SUM(V12:W12)+SUM(V36:W36)),(SUM(U12:W12)+SUM(U36:W36)))))</f>
        <v>56914.770000000004</v>
      </c>
      <c r="X59" s="39">
        <f>+IF($C59=0,0,IF($C59=30,(X12+X36),IF($C59=60,(SUM(W12:X12)+SUM(W36:X36)),(SUM(V12:X12)+SUM(V36:X36)))))</f>
        <v>56917.19</v>
      </c>
      <c r="Y59" s="39">
        <f>+IF($C59=0,0,IF($C59=30,(Y12+Y36),IF($C59=60,(SUM(X12:Y12)+SUM(X36:Y36)),(SUM(W12:Y12)+SUM(W36:Y36)))))</f>
        <v>56919.61</v>
      </c>
      <c r="Z59" s="39">
        <f>+IF($C59=0,0,IF($C59=30,(Z12+Z36),IF($C59=60,(SUM(Y12:Z12)+SUM(Y36:Z36)),(SUM(X12:Z12)+SUM(X36:Z36)))))</f>
        <v>56922.03</v>
      </c>
      <c r="AA59" s="39">
        <f>+IF($C59=0,0,IF($C59=30,(AA12+AA36),IF($C59=60,(SUM(Z12:AA12)+SUM(Z36:AA36)),(SUM(Y12:AA12)+SUM(Y36:AA36)))))</f>
        <v>56924.45</v>
      </c>
      <c r="AB59" s="39">
        <f>+IF($C59=0,0,IF($C59=30,(AB12+AB36),IF($C59=60,(SUM(AA12:AB12)+SUM(AA36:AB36)),(SUM(Z12:AB12)+SUM(Z36:AB36)))))</f>
        <v>56926.869999999995</v>
      </c>
      <c r="AC59" s="39">
        <f>+IF($C59=0,0,IF($C59=30,(AC12+AC36),IF($C59=60,(SUM(AB12:AC12)+SUM(AB36:AC36)),(SUM(AA12:AC12)+SUM(AA36:AC36)))))</f>
        <v>56929.29</v>
      </c>
      <c r="AD59" s="39">
        <f>+IF($C59=0,0,IF($C59=30,(AD12+AD36),IF($C59=60,(SUM(AC12:AD12)+SUM(AC36:AD36)),(SUM(AB12:AD12)+SUM(AB36:AD36)))))</f>
        <v>56931.71</v>
      </c>
      <c r="AE59" s="39">
        <f>+IF($C59=0,0,IF($C59=30,(AE12+AE36),IF($C59=60,(SUM(AD12:AE12)+SUM(AD36:AE36)),(SUM(AC12:AE12)+SUM(AC36:AE36)))))</f>
        <v>56934.130000000005</v>
      </c>
      <c r="AF59" s="39">
        <f>+IF($C59=0,0,IF($C59=30,(AF12+AF36),IF($C59=60,(SUM(AE12:AF12)+SUM(AE36:AF36)),(SUM(AD12:AF12)+SUM(AD36:AF36)))))</f>
        <v>56936.55</v>
      </c>
      <c r="AG59" s="39">
        <f>+IF($C59=0,0,IF($C59=30,(AG12+AG36),IF($C59=60,(SUM(AF12:AG12)+SUM(AF36:AG36)),(SUM(AE12:AG12)+SUM(AE36:AG36)))))</f>
        <v>56938.97</v>
      </c>
      <c r="AH59" s="39">
        <f>+IF($C59=0,0,IF($C59=30,(AH12+AH36),IF($C59=60,(SUM(AG12:AH12)+SUM(AG36:AH36)),(SUM(AF12:AH12)+SUM(AF36:AH36)))))</f>
        <v>56941.39</v>
      </c>
      <c r="AI59" s="39">
        <f>+IF($C59=0,0,IF($C59=30,(AI12+AI36),IF($C59=60,(SUM(AH12:AI12)+SUM(AH36:AI36)),(SUM(AG12:AI12)+SUM(AG36:AI36)))))</f>
        <v>56943.81</v>
      </c>
      <c r="AJ59" s="39">
        <f>+IF($C59=0,0,IF($C59=30,(AJ12+AJ36),IF($C59=60,(SUM(AI12:AJ12)+SUM(AI36:AJ36)),(SUM(AH12:AJ12)+SUM(AH36:AJ36)))))</f>
        <v>56946.229999999996</v>
      </c>
      <c r="AK59" s="39">
        <f>+IF($C59=0,0,IF($C59=30,(AK12+AK36),IF($C59=60,(SUM(AJ12:AK12)+SUM(AJ36:AK36)),(SUM(AI12:AK12)+SUM(AI36:AK36)))))</f>
        <v>56948.65</v>
      </c>
      <c r="AL59" s="39">
        <f>+IF($C59=0,0,IF($C59=30,(AL12+AL36),IF($C59=60,(SUM(AK12:AL12)+SUM(AK36:AL36)),(SUM(AJ12:AL12)+SUM(AJ36:AL36)))))</f>
        <v>56951.07</v>
      </c>
      <c r="AM59" s="39">
        <f>+IF($C59=0,0,IF($C59=30,(AM12+AM36),IF($C59=60,(SUM(AL12:AM12)+SUM(AL36:AM36)),(SUM(AK12:AM12)+SUM(AK36:AM36)))))</f>
        <v>56953.49</v>
      </c>
      <c r="AN59" s="39">
        <f>+IF($C59=0,0,IF($C59=30,(AN12+AN36),IF($C59=60,(SUM(AM12:AN12)+SUM(AM36:AN36)),(SUM(AL12:AN12)+SUM(AL36:AN36)))))</f>
        <v>56955.91</v>
      </c>
      <c r="AO59" s="39">
        <f>+IF($C59=0,0,IF($C59=30,(AO12+AO36),IF($C59=60,(SUM(AN12:AO12)+SUM(AN36:AO36)),(SUM(AM12:AO12)+SUM(AM36:AO36)))))</f>
        <v>56958.33</v>
      </c>
      <c r="AP59" s="39">
        <f>+IF($C59=0,0,IF($C59=30,(AP12+AP36),IF($C59=60,(SUM(AO12:AP12)+SUM(AO36:AP36)),(SUM(AN12:AP12)+SUM(AN36:AP36)))))</f>
        <v>56960.75</v>
      </c>
      <c r="AQ59" s="39">
        <f>+IF($C59=0,0,IF($C59=30,(AQ12+AQ36),IF($C59=60,(SUM(AP12:AQ12)+SUM(AP36:AQ36)),(SUM(AO12:AQ12)+SUM(AO36:AQ36)))))</f>
        <v>56963.17</v>
      </c>
      <c r="AR59" s="39">
        <f>+IF($C59=0,0,IF($C59=30,(AR12+AR36),IF($C59=60,(SUM(AQ12:AR12)+SUM(AQ36:AR36)),(SUM(AP12:AR12)+SUM(AP36:AR36)))))</f>
        <v>56965.59</v>
      </c>
      <c r="AS59" s="39">
        <f>+IF($C59=0,0,IF($C59=30,(AS12+AS36),IF($C59=60,(SUM(AR12:AS12)+SUM(AR36:AS36)),(SUM(AQ12:AS12)+SUM(AQ36:AS36)))))</f>
        <v>56968.009999999995</v>
      </c>
      <c r="AT59" s="39">
        <f>+IF($C59=0,0,IF($C59=30,(AT12+AT36),IF($C59=60,(SUM(AS12:AT12)+SUM(AS36:AT36)),(SUM(AR12:AT12)+SUM(AR36:AT36)))))</f>
        <v>56970.43</v>
      </c>
      <c r="AU59" s="39">
        <f>+IF($C59=0,0,IF($C59=30,(AU12+AU36),IF($C59=60,(SUM(AT12:AU12)+SUM(AT36:AU36)),(SUM(AS12:AU12)+SUM(AS36:AU36)))))</f>
        <v>56972.85</v>
      </c>
      <c r="AV59" s="39">
        <f>+IF($C59=0,0,IF($C59=30,(AV12+AV36),IF($C59=60,(SUM(AU12:AV12)+SUM(AU36:AV36)),(SUM(AT12:AV12)+SUM(AT36:AV36)))))</f>
        <v>56975.270000000004</v>
      </c>
      <c r="AW59" s="39">
        <f>+IF($C59=0,0,IF($C59=30,(AW12+AW36),IF($C59=60,(SUM(AV12:AW12)+SUM(AV36:AW36)),(SUM(AU12:AW12)+SUM(AU36:AW36)))))</f>
        <v>56977.69</v>
      </c>
      <c r="AX59" s="39">
        <f>+IF($C59=0,0,IF($C59=30,(AX12+AX36),IF($C59=60,(SUM(AW12:AX12)+SUM(AW36:AX36)),(SUM(AV12:AX12)+SUM(AV36:AX36)))))</f>
        <v>56980.11</v>
      </c>
      <c r="AY59" s="39">
        <f>+IF($C59=0,0,IF($C59=30,(AY12+AY36),IF($C59=60,(SUM(AX12:AY12)+SUM(AX36:AY36)),(SUM(AW12:AY12)+SUM(AW36:AY36)))))</f>
        <v>56982.53</v>
      </c>
      <c r="AZ59" s="39">
        <f>+IF($C59=0,0,IF($C59=30,(AZ12+AZ36),IF($C59=60,(SUM(AY12:AZ12)+SUM(AY36:AZ36)),(SUM(AX12:AZ12)+SUM(AX36:AZ36)))))</f>
        <v>56984.95</v>
      </c>
      <c r="BA59" s="39">
        <f>+IF($C59=0,0,IF($C59=30,(BA12+BA36),IF($C59=60,(SUM(AZ12:BA12)+SUM(AZ36:BA36)),(SUM(AY12:BA12)+SUM(AY36:BA36)))))</f>
        <v>56987.369999999995</v>
      </c>
      <c r="BB59" s="39">
        <f>+IF($C59=0,0,IF($C59=30,(BB12+BB36),IF($C59=60,(SUM(BA12:BB12)+SUM(BA36:BB36)),(SUM(AZ12:BB12)+SUM(AZ36:BB36)))))</f>
        <v>56989.79</v>
      </c>
      <c r="BC59" s="39">
        <f>+IF($C59=0,0,IF($C59=30,(BC12+BC36),IF($C59=60,(SUM(BB12:BC12)+SUM(BB36:BC36)),(SUM(BA12:BC12)+SUM(BA36:BC36)))))</f>
        <v>56992.21</v>
      </c>
      <c r="BD59" s="39">
        <f>+IF($C59=0,0,IF($C59=30,(BD12+BD36),IF($C59=60,(SUM(BC12:BD12)+SUM(BC36:BD36)),(SUM(BB12:BD12)+SUM(BB36:BD36)))))</f>
        <v>56994.630000000005</v>
      </c>
      <c r="BE59" s="39">
        <f>+IF($C59=0,0,IF($C59=30,(BE12+BE36),IF($C59=60,(SUM(BD12:BE12)+SUM(BD36:BE36)),(SUM(BC12:BE12)+SUM(BC36:BE36)))))</f>
        <v>56997.05</v>
      </c>
      <c r="BF59" s="39">
        <f>+IF($C59=0,0,IF($C59=30,(BF12+BF36),IF($C59=60,(SUM(BE12:BF12)+SUM(BE36:BF36)),(SUM(BD12:BF12)+SUM(BD36:BF36)))))</f>
        <v>56999.47</v>
      </c>
      <c r="BG59" s="39">
        <f>+IF($C59=0,0,IF($C59=30,(BG12+BG36),IF($C59=60,(SUM(BF12:BG12)+SUM(BF36:BG36)),(SUM(BE12:BG12)+SUM(BE36:BG36)))))</f>
        <v>57001.89</v>
      </c>
      <c r="BH59" s="39">
        <f>+IF($C59=0,0,IF($C59=30,(BH12+BH36),IF($C59=60,(SUM(BG12:BH12)+SUM(BG36:BH36)),(SUM(BF12:BH12)+SUM(BF36:BH36)))))</f>
        <v>57004.31</v>
      </c>
      <c r="BI59" s="39">
        <f>+IF($C59=0,0,IF($C59=30,(BI12+BI36),IF($C59=60,(SUM(BH12:BI12)+SUM(BH36:BI36)),(SUM(BG12:BI12)+SUM(BG36:BI36)))))</f>
        <v>57006.729999999996</v>
      </c>
      <c r="BJ59" s="39">
        <f>+IF($C59=0,0,IF($C59=30,(BJ12+BJ36),IF($C59=60,(SUM(BI12:BJ12)+SUM(BI36:BJ36)),(SUM(BH12:BJ12)+SUM(BH36:BJ36)))))</f>
        <v>57009.15</v>
      </c>
      <c r="BK59" s="39">
        <f>+IF($C59=0,0,IF($C59=30,(BK12+BK36),IF($C59=60,(SUM(BJ12:BK12)+SUM(BJ36:BK36)),(SUM(BI12:BK12)+SUM(BI36:BK36)))))</f>
        <v>57011.57</v>
      </c>
    </row>
    <row r="60" spans="2:63" x14ac:dyDescent="0.25">
      <c r="B60" t="str">
        <f t="shared" si="7"/>
        <v>Servizio 9</v>
      </c>
      <c r="C60" s="38">
        <v>0</v>
      </c>
      <c r="D60" s="39">
        <f>+IF($C60=0,0,(D13+D37))</f>
        <v>0</v>
      </c>
      <c r="E60" s="39">
        <f>+IF($C60=0,0,IF($C60=30,(E13+E37),(SUM(D13:E13)+SUM(D37:E37))))</f>
        <v>0</v>
      </c>
      <c r="F60" s="39">
        <f>+IF($C60=0,0,IF($C60=30,(F13+F37),IF($C60=60,(SUM(E13:F13)+SUM(E37:F37)),(SUM(D13:F13)+SUM(D37:F37)))))</f>
        <v>0</v>
      </c>
      <c r="G60" s="39">
        <f>+IF($C60=0,0,IF($C60=30,(G13+G37),IF($C60=60,(SUM(F13:G13)+SUM(F37:G37)),(SUM(E13:G13)+SUM(E37:G37)))))</f>
        <v>0</v>
      </c>
      <c r="H60" s="39">
        <f>+IF($C60=0,0,IF($C60=30,(H13+H37),IF($C60=60,(SUM(G13:H13)+SUM(G37:H37)),(SUM(F13:H13)+SUM(F37:H37)))))</f>
        <v>0</v>
      </c>
      <c r="I60" s="39">
        <f>+IF($C60=0,0,IF($C60=30,(I13+I37),IF($C60=60,(SUM(H13:I13)+SUM(H37:I37)),(SUM(G13:I13)+SUM(G37:I37)))))</f>
        <v>0</v>
      </c>
      <c r="J60" s="39">
        <f>+IF($C60=0,0,IF($C60=30,(J13+J37),IF($C60=60,(SUM(I13:J13)+SUM(I37:J37)),(SUM(H13:J13)+SUM(H37:J37)))))</f>
        <v>0</v>
      </c>
      <c r="K60" s="39">
        <f>+IF($C60=0,0,IF($C60=30,(K13+K37),IF($C60=60,(SUM(J13:K13)+SUM(J37:K37)),(SUM(I13:K13)+SUM(I37:K37)))))</f>
        <v>0</v>
      </c>
      <c r="L60" s="39">
        <f>+IF($C60=0,0,IF($C60=30,(L13+L37),IF($C60=60,(SUM(K13:L13)+SUM(K37:L37)),(SUM(J13:L13)+SUM(J37:L37)))))</f>
        <v>0</v>
      </c>
      <c r="M60" s="39">
        <f>+IF($C60=0,0,IF($C60=30,(M13+M37),IF($C60=60,(SUM(L13:M13)+SUM(L37:M37)),(SUM(K13:M13)+SUM(K37:M37)))))</f>
        <v>0</v>
      </c>
      <c r="N60" s="39">
        <f>+IF($C60=0,0,IF($C60=30,(N13+N37),IF($C60=60,(SUM(M13:N13)+SUM(M37:N37)),(SUM(L13:N13)+SUM(L37:N37)))))</f>
        <v>0</v>
      </c>
      <c r="O60" s="39">
        <f>+IF($C60=0,0,IF($C60=30,(O13+O37),IF($C60=60,(SUM(N13:O13)+SUM(N37:O37)),(SUM(M13:O13)+SUM(M37:O37)))))</f>
        <v>0</v>
      </c>
      <c r="P60" s="39">
        <f>+IF($C60=0,0,IF($C60=30,(P13+P37),IF($C60=60,(SUM(O13:P13)+SUM(O37:P37)),(SUM(N13:P13)+SUM(N37:P37)))))</f>
        <v>0</v>
      </c>
      <c r="Q60" s="39">
        <f>+IF($C60=0,0,IF($C60=30,(Q13+Q37),IF($C60=60,(SUM(P13:Q13)+SUM(P37:Q37)),(SUM(O13:Q13)+SUM(O37:Q37)))))</f>
        <v>0</v>
      </c>
      <c r="R60" s="39">
        <f>+IF($C60=0,0,IF($C60=30,(R13+R37),IF($C60=60,(SUM(Q13:R13)+SUM(Q37:R37)),(SUM(P13:R13)+SUM(P37:R37)))))</f>
        <v>0</v>
      </c>
      <c r="S60" s="39">
        <f>+IF($C60=0,0,IF($C60=30,(S13+S37),IF($C60=60,(SUM(R13:S13)+SUM(R37:S37)),(SUM(Q13:S13)+SUM(Q37:S37)))))</f>
        <v>0</v>
      </c>
      <c r="T60" s="39">
        <f>+IF($C60=0,0,IF($C60=30,(T13+T37),IF($C60=60,(SUM(S13:T13)+SUM(S37:T37)),(SUM(R13:T13)+SUM(R37:T37)))))</f>
        <v>0</v>
      </c>
      <c r="U60" s="39">
        <f>+IF($C60=0,0,IF($C60=30,(U13+U37),IF($C60=60,(SUM(T13:U13)+SUM(T37:U37)),(SUM(S13:U13)+SUM(S37:U37)))))</f>
        <v>0</v>
      </c>
      <c r="V60" s="39">
        <f>+IF($C60=0,0,IF($C60=30,(V13+V37),IF($C60=60,(SUM(U13:V13)+SUM(U37:V37)),(SUM(T13:V13)+SUM(T37:V37)))))</f>
        <v>0</v>
      </c>
      <c r="W60" s="39">
        <f>+IF($C60=0,0,IF($C60=30,(W13+W37),IF($C60=60,(SUM(V13:W13)+SUM(V37:W37)),(SUM(U13:W13)+SUM(U37:W37)))))</f>
        <v>0</v>
      </c>
      <c r="X60" s="39">
        <f>+IF($C60=0,0,IF($C60=30,(X13+X37),IF($C60=60,(SUM(W13:X13)+SUM(W37:X37)),(SUM(V13:X13)+SUM(V37:X37)))))</f>
        <v>0</v>
      </c>
      <c r="Y60" s="39">
        <f>+IF($C60=0,0,IF($C60=30,(Y13+Y37),IF($C60=60,(SUM(X13:Y13)+SUM(X37:Y37)),(SUM(W13:Y13)+SUM(W37:Y37)))))</f>
        <v>0</v>
      </c>
      <c r="Z60" s="39">
        <f>+IF($C60=0,0,IF($C60=30,(Z13+Z37),IF($C60=60,(SUM(Y13:Z13)+SUM(Y37:Z37)),(SUM(X13:Z13)+SUM(X37:Z37)))))</f>
        <v>0</v>
      </c>
      <c r="AA60" s="39">
        <f>+IF($C60=0,0,IF($C60=30,(AA13+AA37),IF($C60=60,(SUM(Z13:AA13)+SUM(Z37:AA37)),(SUM(Y13:AA13)+SUM(Y37:AA37)))))</f>
        <v>0</v>
      </c>
      <c r="AB60" s="39">
        <f>+IF($C60=0,0,IF($C60=30,(AB13+AB37),IF($C60=60,(SUM(AA13:AB13)+SUM(AA37:AB37)),(SUM(Z13:AB13)+SUM(Z37:AB37)))))</f>
        <v>0</v>
      </c>
      <c r="AC60" s="39">
        <f>+IF($C60=0,0,IF($C60=30,(AC13+AC37),IF($C60=60,(SUM(AB13:AC13)+SUM(AB37:AC37)),(SUM(AA13:AC13)+SUM(AA37:AC37)))))</f>
        <v>0</v>
      </c>
      <c r="AD60" s="39">
        <f>+IF($C60=0,0,IF($C60=30,(AD13+AD37),IF($C60=60,(SUM(AC13:AD13)+SUM(AC37:AD37)),(SUM(AB13:AD13)+SUM(AB37:AD37)))))</f>
        <v>0</v>
      </c>
      <c r="AE60" s="39">
        <f>+IF($C60=0,0,IF($C60=30,(AE13+AE37),IF($C60=60,(SUM(AD13:AE13)+SUM(AD37:AE37)),(SUM(AC13:AE13)+SUM(AC37:AE37)))))</f>
        <v>0</v>
      </c>
      <c r="AF60" s="39">
        <f>+IF($C60=0,0,IF($C60=30,(AF13+AF37),IF($C60=60,(SUM(AE13:AF13)+SUM(AE37:AF37)),(SUM(AD13:AF13)+SUM(AD37:AF37)))))</f>
        <v>0</v>
      </c>
      <c r="AG60" s="39">
        <f>+IF($C60=0,0,IF($C60=30,(AG13+AG37),IF($C60=60,(SUM(AF13:AG13)+SUM(AF37:AG37)),(SUM(AE13:AG13)+SUM(AE37:AG37)))))</f>
        <v>0</v>
      </c>
      <c r="AH60" s="39">
        <f>+IF($C60=0,0,IF($C60=30,(AH13+AH37),IF($C60=60,(SUM(AG13:AH13)+SUM(AG37:AH37)),(SUM(AF13:AH13)+SUM(AF37:AH37)))))</f>
        <v>0</v>
      </c>
      <c r="AI60" s="39">
        <f>+IF($C60=0,0,IF($C60=30,(AI13+AI37),IF($C60=60,(SUM(AH13:AI13)+SUM(AH37:AI37)),(SUM(AG13:AI13)+SUM(AG37:AI37)))))</f>
        <v>0</v>
      </c>
      <c r="AJ60" s="39">
        <f>+IF($C60=0,0,IF($C60=30,(AJ13+AJ37),IF($C60=60,(SUM(AI13:AJ13)+SUM(AI37:AJ37)),(SUM(AH13:AJ13)+SUM(AH37:AJ37)))))</f>
        <v>0</v>
      </c>
      <c r="AK60" s="39">
        <f>+IF($C60=0,0,IF($C60=30,(AK13+AK37),IF($C60=60,(SUM(AJ13:AK13)+SUM(AJ37:AK37)),(SUM(AI13:AK13)+SUM(AI37:AK37)))))</f>
        <v>0</v>
      </c>
      <c r="AL60" s="39">
        <f>+IF($C60=0,0,IF($C60=30,(AL13+AL37),IF($C60=60,(SUM(AK13:AL13)+SUM(AK37:AL37)),(SUM(AJ13:AL13)+SUM(AJ37:AL37)))))</f>
        <v>0</v>
      </c>
      <c r="AM60" s="39">
        <f>+IF($C60=0,0,IF($C60=30,(AM13+AM37),IF($C60=60,(SUM(AL13:AM13)+SUM(AL37:AM37)),(SUM(AK13:AM13)+SUM(AK37:AM37)))))</f>
        <v>0</v>
      </c>
      <c r="AN60" s="39">
        <f>+IF($C60=0,0,IF($C60=30,(AN13+AN37),IF($C60=60,(SUM(AM13:AN13)+SUM(AM37:AN37)),(SUM(AL13:AN13)+SUM(AL37:AN37)))))</f>
        <v>0</v>
      </c>
      <c r="AO60" s="39">
        <f>+IF($C60=0,0,IF($C60=30,(AO13+AO37),IF($C60=60,(SUM(AN13:AO13)+SUM(AN37:AO37)),(SUM(AM13:AO13)+SUM(AM37:AO37)))))</f>
        <v>0</v>
      </c>
      <c r="AP60" s="39">
        <f>+IF($C60=0,0,IF($C60=30,(AP13+AP37),IF($C60=60,(SUM(AO13:AP13)+SUM(AO37:AP37)),(SUM(AN13:AP13)+SUM(AN37:AP37)))))</f>
        <v>0</v>
      </c>
      <c r="AQ60" s="39">
        <f>+IF($C60=0,0,IF($C60=30,(AQ13+AQ37),IF($C60=60,(SUM(AP13:AQ13)+SUM(AP37:AQ37)),(SUM(AO13:AQ13)+SUM(AO37:AQ37)))))</f>
        <v>0</v>
      </c>
      <c r="AR60" s="39">
        <f>+IF($C60=0,0,IF($C60=30,(AR13+AR37),IF($C60=60,(SUM(AQ13:AR13)+SUM(AQ37:AR37)),(SUM(AP13:AR13)+SUM(AP37:AR37)))))</f>
        <v>0</v>
      </c>
      <c r="AS60" s="39">
        <f>+IF($C60=0,0,IF($C60=30,(AS13+AS37),IF($C60=60,(SUM(AR13:AS13)+SUM(AR37:AS37)),(SUM(AQ13:AS13)+SUM(AQ37:AS37)))))</f>
        <v>0</v>
      </c>
      <c r="AT60" s="39">
        <f>+IF($C60=0,0,IF($C60=30,(AT13+AT37),IF($C60=60,(SUM(AS13:AT13)+SUM(AS37:AT37)),(SUM(AR13:AT13)+SUM(AR37:AT37)))))</f>
        <v>0</v>
      </c>
      <c r="AU60" s="39">
        <f>+IF($C60=0,0,IF($C60=30,(AU13+AU37),IF($C60=60,(SUM(AT13:AU13)+SUM(AT37:AU37)),(SUM(AS13:AU13)+SUM(AS37:AU37)))))</f>
        <v>0</v>
      </c>
      <c r="AV60" s="39">
        <f>+IF($C60=0,0,IF($C60=30,(AV13+AV37),IF($C60=60,(SUM(AU13:AV13)+SUM(AU37:AV37)),(SUM(AT13:AV13)+SUM(AT37:AV37)))))</f>
        <v>0</v>
      </c>
      <c r="AW60" s="39">
        <f>+IF($C60=0,0,IF($C60=30,(AW13+AW37),IF($C60=60,(SUM(AV13:AW13)+SUM(AV37:AW37)),(SUM(AU13:AW13)+SUM(AU37:AW37)))))</f>
        <v>0</v>
      </c>
      <c r="AX60" s="39">
        <f>+IF($C60=0,0,IF($C60=30,(AX13+AX37),IF($C60=60,(SUM(AW13:AX13)+SUM(AW37:AX37)),(SUM(AV13:AX13)+SUM(AV37:AX37)))))</f>
        <v>0</v>
      </c>
      <c r="AY60" s="39">
        <f>+IF($C60=0,0,IF($C60=30,(AY13+AY37),IF($C60=60,(SUM(AX13:AY13)+SUM(AX37:AY37)),(SUM(AW13:AY13)+SUM(AW37:AY37)))))</f>
        <v>0</v>
      </c>
      <c r="AZ60" s="39">
        <f>+IF($C60=0,0,IF($C60=30,(AZ13+AZ37),IF($C60=60,(SUM(AY13:AZ13)+SUM(AY37:AZ37)),(SUM(AX13:AZ13)+SUM(AX37:AZ37)))))</f>
        <v>0</v>
      </c>
      <c r="BA60" s="39">
        <f>+IF($C60=0,0,IF($C60=30,(BA13+BA37),IF($C60=60,(SUM(AZ13:BA13)+SUM(AZ37:BA37)),(SUM(AY13:BA13)+SUM(AY37:BA37)))))</f>
        <v>0</v>
      </c>
      <c r="BB60" s="39">
        <f>+IF($C60=0,0,IF($C60=30,(BB13+BB37),IF($C60=60,(SUM(BA13:BB13)+SUM(BA37:BB37)),(SUM(AZ13:BB13)+SUM(AZ37:BB37)))))</f>
        <v>0</v>
      </c>
      <c r="BC60" s="39">
        <f>+IF($C60=0,0,IF($C60=30,(BC13+BC37),IF($C60=60,(SUM(BB13:BC13)+SUM(BB37:BC37)),(SUM(BA13:BC13)+SUM(BA37:BC37)))))</f>
        <v>0</v>
      </c>
      <c r="BD60" s="39">
        <f>+IF($C60=0,0,IF($C60=30,(BD13+BD37),IF($C60=60,(SUM(BC13:BD13)+SUM(BC37:BD37)),(SUM(BB13:BD13)+SUM(BB37:BD37)))))</f>
        <v>0</v>
      </c>
      <c r="BE60" s="39">
        <f>+IF($C60=0,0,IF($C60=30,(BE13+BE37),IF($C60=60,(SUM(BD13:BE13)+SUM(BD37:BE37)),(SUM(BC13:BE13)+SUM(BC37:BE37)))))</f>
        <v>0</v>
      </c>
      <c r="BF60" s="39">
        <f>+IF($C60=0,0,IF($C60=30,(BF13+BF37),IF($C60=60,(SUM(BE13:BF13)+SUM(BE37:BF37)),(SUM(BD13:BF13)+SUM(BD37:BF37)))))</f>
        <v>0</v>
      </c>
      <c r="BG60" s="39">
        <f>+IF($C60=0,0,IF($C60=30,(BG13+BG37),IF($C60=60,(SUM(BF13:BG13)+SUM(BF37:BG37)),(SUM(BE13:BG13)+SUM(BE37:BG37)))))</f>
        <v>0</v>
      </c>
      <c r="BH60" s="39">
        <f>+IF($C60=0,0,IF($C60=30,(BH13+BH37),IF($C60=60,(SUM(BG13:BH13)+SUM(BG37:BH37)),(SUM(BF13:BH13)+SUM(BF37:BH37)))))</f>
        <v>0</v>
      </c>
      <c r="BI60" s="39">
        <f>+IF($C60=0,0,IF($C60=30,(BI13+BI37),IF($C60=60,(SUM(BH13:BI13)+SUM(BH37:BI37)),(SUM(BG13:BI13)+SUM(BG37:BI37)))))</f>
        <v>0</v>
      </c>
      <c r="BJ60" s="39">
        <f>+IF($C60=0,0,IF($C60=30,(BJ13+BJ37),IF($C60=60,(SUM(BI13:BJ13)+SUM(BI37:BJ37)),(SUM(BH13:BJ13)+SUM(BH37:BJ37)))))</f>
        <v>0</v>
      </c>
      <c r="BK60" s="39">
        <f>+IF($C60=0,0,IF($C60=30,(BK13+BK37),IF($C60=60,(SUM(BJ13:BK13)+SUM(BJ37:BK37)),(SUM(BI13:BK13)+SUM(BI37:BK37)))))</f>
        <v>0</v>
      </c>
    </row>
    <row r="61" spans="2:63" x14ac:dyDescent="0.25">
      <c r="B61" t="str">
        <f t="shared" si="7"/>
        <v>Servizio 10</v>
      </c>
      <c r="C61" s="38">
        <v>30</v>
      </c>
      <c r="D61" s="39">
        <f>+IF($C61=0,0,(D14+D38))</f>
        <v>29645</v>
      </c>
      <c r="E61" s="39">
        <f>+IF($C61=0,0,IF($C61=30,(E14+E38),(SUM(D14:E14)+SUM(D38:E38))))</f>
        <v>29646.21</v>
      </c>
      <c r="F61" s="39">
        <f>+IF($C61=0,0,IF($C61=30,(F14+F38),IF($C61=60,(SUM(E14:F14)+SUM(E38:F38)),(SUM(D14:F14)+SUM(D38:F38)))))</f>
        <v>29647.42</v>
      </c>
      <c r="G61" s="39">
        <f>+IF($C61=0,0,IF($C61=30,(G14+G38),IF($C61=60,(SUM(F14:G14)+SUM(F38:G38)),(SUM(E14:G14)+SUM(E38:G38)))))</f>
        <v>29648.63</v>
      </c>
      <c r="H61" s="39">
        <f>+IF($C61=0,0,IF($C61=30,(H14+H38),IF($C61=60,(SUM(G14:H14)+SUM(G38:H38)),(SUM(F14:H14)+SUM(F38:H38)))))</f>
        <v>29649.84</v>
      </c>
      <c r="I61" s="39">
        <f>+IF($C61=0,0,IF($C61=30,(I14+I38),IF($C61=60,(SUM(H14:I14)+SUM(H38:I38)),(SUM(G14:I14)+SUM(G38:I38)))))</f>
        <v>29651.05</v>
      </c>
      <c r="J61" s="39">
        <f>+IF($C61=0,0,IF($C61=30,(J14+J38),IF($C61=60,(SUM(I14:J14)+SUM(I38:J38)),(SUM(H14:J14)+SUM(H38:J38)))))</f>
        <v>29652.260000000002</v>
      </c>
      <c r="K61" s="39">
        <f>+IF($C61=0,0,IF($C61=30,(K14+K38),IF($C61=60,(SUM(J14:K14)+SUM(J38:K38)),(SUM(I14:K14)+SUM(I38:K38)))))</f>
        <v>29653.47</v>
      </c>
      <c r="L61" s="39">
        <f>+IF($C61=0,0,IF($C61=30,(L14+L38),IF($C61=60,(SUM(K14:L14)+SUM(K38:L38)),(SUM(J14:L14)+SUM(J38:L38)))))</f>
        <v>29654.68</v>
      </c>
      <c r="M61" s="39">
        <f>+IF($C61=0,0,IF($C61=30,(M14+M38),IF($C61=60,(SUM(L14:M14)+SUM(L38:M38)),(SUM(K14:M14)+SUM(K38:M38)))))</f>
        <v>29655.89</v>
      </c>
      <c r="N61" s="39">
        <f>+IF($C61=0,0,IF($C61=30,(N14+N38),IF($C61=60,(SUM(M14:N14)+SUM(M38:N38)),(SUM(L14:N14)+SUM(L38:N38)))))</f>
        <v>29657.1</v>
      </c>
      <c r="O61" s="39">
        <f>+IF($C61=0,0,IF($C61=30,(O14+O38),IF($C61=60,(SUM(N14:O14)+SUM(N38:O38)),(SUM(M14:O14)+SUM(M38:O38)))))</f>
        <v>29658.309999999998</v>
      </c>
      <c r="P61" s="39">
        <f>+IF($C61=0,0,IF($C61=30,(P14+P38),IF($C61=60,(SUM(O14:P14)+SUM(O38:P38)),(SUM(N14:P14)+SUM(N38:P38)))))</f>
        <v>29659.52</v>
      </c>
      <c r="Q61" s="39">
        <f>+IF($C61=0,0,IF($C61=30,(Q14+Q38),IF($C61=60,(SUM(P14:Q14)+SUM(P38:Q38)),(SUM(O14:Q14)+SUM(O38:Q38)))))</f>
        <v>29660.73</v>
      </c>
      <c r="R61" s="39">
        <f>+IF($C61=0,0,IF($C61=30,(R14+R38),IF($C61=60,(SUM(Q14:R14)+SUM(Q38:R38)),(SUM(P14:R14)+SUM(P38:R38)))))</f>
        <v>29661.94</v>
      </c>
      <c r="S61" s="39">
        <f>+IF($C61=0,0,IF($C61=30,(S14+S38),IF($C61=60,(SUM(R14:S14)+SUM(R38:S38)),(SUM(Q14:S14)+SUM(Q38:S38)))))</f>
        <v>29663.15</v>
      </c>
      <c r="T61" s="39">
        <f>+IF($C61=0,0,IF($C61=30,(T14+T38),IF($C61=60,(SUM(S14:T14)+SUM(S38:T38)),(SUM(R14:T14)+SUM(R38:T38)))))</f>
        <v>29664.36</v>
      </c>
      <c r="U61" s="39">
        <f>+IF($C61=0,0,IF($C61=30,(U14+U38),IF($C61=60,(SUM(T14:U14)+SUM(T38:U38)),(SUM(S14:U14)+SUM(S38:U38)))))</f>
        <v>29665.57</v>
      </c>
      <c r="V61" s="39">
        <f>+IF($C61=0,0,IF($C61=30,(V14+V38),IF($C61=60,(SUM(U14:V14)+SUM(U38:V38)),(SUM(T14:V14)+SUM(T38:V38)))))</f>
        <v>29666.78</v>
      </c>
      <c r="W61" s="39">
        <f>+IF($C61=0,0,IF($C61=30,(W14+W38),IF($C61=60,(SUM(V14:W14)+SUM(V38:W38)),(SUM(U14:W14)+SUM(U38:W38)))))</f>
        <v>29667.989999999998</v>
      </c>
      <c r="X61" s="39">
        <f>+IF($C61=0,0,IF($C61=30,(X14+X38),IF($C61=60,(SUM(W14:X14)+SUM(W38:X38)),(SUM(V14:X14)+SUM(V38:X38)))))</f>
        <v>29669.200000000001</v>
      </c>
      <c r="Y61" s="39">
        <f>+IF($C61=0,0,IF($C61=30,(Y14+Y38),IF($C61=60,(SUM(X14:Y14)+SUM(X38:Y38)),(SUM(W14:Y14)+SUM(W38:Y38)))))</f>
        <v>29670.41</v>
      </c>
      <c r="Z61" s="39">
        <f>+IF($C61=0,0,IF($C61=30,(Z14+Z38),IF($C61=60,(SUM(Y14:Z14)+SUM(Y38:Z38)),(SUM(X14:Z14)+SUM(X38:Z38)))))</f>
        <v>29671.62</v>
      </c>
      <c r="AA61" s="39">
        <f>+IF($C61=0,0,IF($C61=30,(AA14+AA38),IF($C61=60,(SUM(Z14:AA14)+SUM(Z38:AA38)),(SUM(Y14:AA14)+SUM(Y38:AA38)))))</f>
        <v>29672.83</v>
      </c>
      <c r="AB61" s="39">
        <f>+IF($C61=0,0,IF($C61=30,(AB14+AB38),IF($C61=60,(SUM(AA14:AB14)+SUM(AA38:AB38)),(SUM(Z14:AB14)+SUM(Z38:AB38)))))</f>
        <v>29674.04</v>
      </c>
      <c r="AC61" s="39">
        <f>+IF($C61=0,0,IF($C61=30,(AC14+AC38),IF($C61=60,(SUM(AB14:AC14)+SUM(AB38:AC38)),(SUM(AA14:AC14)+SUM(AA38:AC38)))))</f>
        <v>29675.25</v>
      </c>
      <c r="AD61" s="39">
        <f>+IF($C61=0,0,IF($C61=30,(AD14+AD38),IF($C61=60,(SUM(AC14:AD14)+SUM(AC38:AD38)),(SUM(AB14:AD14)+SUM(AB38:AD38)))))</f>
        <v>29676.46</v>
      </c>
      <c r="AE61" s="39">
        <f>+IF($C61=0,0,IF($C61=30,(AE14+AE38),IF($C61=60,(SUM(AD14:AE14)+SUM(AD38:AE38)),(SUM(AC14:AE14)+SUM(AC38:AE38)))))</f>
        <v>29677.67</v>
      </c>
      <c r="AF61" s="39">
        <f>+IF($C61=0,0,IF($C61=30,(AF14+AF38),IF($C61=60,(SUM(AE14:AF14)+SUM(AE38:AF38)),(SUM(AD14:AF14)+SUM(AD38:AF38)))))</f>
        <v>29678.880000000001</v>
      </c>
      <c r="AG61" s="39">
        <f>+IF($C61=0,0,IF($C61=30,(AG14+AG38),IF($C61=60,(SUM(AF14:AG14)+SUM(AF38:AG38)),(SUM(AE14:AG14)+SUM(AE38:AG38)))))</f>
        <v>29680.09</v>
      </c>
      <c r="AH61" s="39">
        <f>+IF($C61=0,0,IF($C61=30,(AH14+AH38),IF($C61=60,(SUM(AG14:AH14)+SUM(AG38:AH38)),(SUM(AF14:AH14)+SUM(AF38:AH38)))))</f>
        <v>29681.3</v>
      </c>
      <c r="AI61" s="39">
        <f>+IF($C61=0,0,IF($C61=30,(AI14+AI38),IF($C61=60,(SUM(AH14:AI14)+SUM(AH38:AI38)),(SUM(AG14:AI14)+SUM(AG38:AI38)))))</f>
        <v>29682.510000000002</v>
      </c>
      <c r="AJ61" s="39">
        <f>+IF($C61=0,0,IF($C61=30,(AJ14+AJ38),IF($C61=60,(SUM(AI14:AJ14)+SUM(AI38:AJ38)),(SUM(AH14:AJ14)+SUM(AH38:AJ38)))))</f>
        <v>29683.72</v>
      </c>
      <c r="AK61" s="39">
        <f>+IF($C61=0,0,IF($C61=30,(AK14+AK38),IF($C61=60,(SUM(AJ14:AK14)+SUM(AJ38:AK38)),(SUM(AI14:AK14)+SUM(AI38:AK38)))))</f>
        <v>29684.93</v>
      </c>
      <c r="AL61" s="39">
        <f>+IF($C61=0,0,IF($C61=30,(AL14+AL38),IF($C61=60,(SUM(AK14:AL14)+SUM(AK38:AL38)),(SUM(AJ14:AL14)+SUM(AJ38:AL38)))))</f>
        <v>29686.14</v>
      </c>
      <c r="AM61" s="39">
        <f>+IF($C61=0,0,IF($C61=30,(AM14+AM38),IF($C61=60,(SUM(AL14:AM14)+SUM(AL38:AM38)),(SUM(AK14:AM14)+SUM(AK38:AM38)))))</f>
        <v>29687.35</v>
      </c>
      <c r="AN61" s="39">
        <f>+IF($C61=0,0,IF($C61=30,(AN14+AN38),IF($C61=60,(SUM(AM14:AN14)+SUM(AM38:AN38)),(SUM(AL14:AN14)+SUM(AL38:AN38)))))</f>
        <v>29688.559999999998</v>
      </c>
      <c r="AO61" s="39">
        <f>+IF($C61=0,0,IF($C61=30,(AO14+AO38),IF($C61=60,(SUM(AN14:AO14)+SUM(AN38:AO38)),(SUM(AM14:AO14)+SUM(AM38:AO38)))))</f>
        <v>29689.77</v>
      </c>
      <c r="AP61" s="39">
        <f>+IF($C61=0,0,IF($C61=30,(AP14+AP38),IF($C61=60,(SUM(AO14:AP14)+SUM(AO38:AP38)),(SUM(AN14:AP14)+SUM(AN38:AP38)))))</f>
        <v>29690.98</v>
      </c>
      <c r="AQ61" s="39">
        <f>+IF($C61=0,0,IF($C61=30,(AQ14+AQ38),IF($C61=60,(SUM(AP14:AQ14)+SUM(AP38:AQ38)),(SUM(AO14:AQ14)+SUM(AO38:AQ38)))))</f>
        <v>29692.19</v>
      </c>
      <c r="AR61" s="39">
        <f>+IF($C61=0,0,IF($C61=30,(AR14+AR38),IF($C61=60,(SUM(AQ14:AR14)+SUM(AQ38:AR38)),(SUM(AP14:AR14)+SUM(AP38:AR38)))))</f>
        <v>29693.4</v>
      </c>
      <c r="AS61" s="39">
        <f>+IF($C61=0,0,IF($C61=30,(AS14+AS38),IF($C61=60,(SUM(AR14:AS14)+SUM(AR38:AS38)),(SUM(AQ14:AS14)+SUM(AQ38:AS38)))))</f>
        <v>29694.61</v>
      </c>
      <c r="AT61" s="39">
        <f>+IF($C61=0,0,IF($C61=30,(AT14+AT38),IF($C61=60,(SUM(AS14:AT14)+SUM(AS38:AT38)),(SUM(AR14:AT14)+SUM(AR38:AT38)))))</f>
        <v>29695.82</v>
      </c>
      <c r="AU61" s="39">
        <f>+IF($C61=0,0,IF($C61=30,(AU14+AU38),IF($C61=60,(SUM(AT14:AU14)+SUM(AT38:AU38)),(SUM(AS14:AU14)+SUM(AS38:AU38)))))</f>
        <v>29697.03</v>
      </c>
      <c r="AV61" s="39">
        <f>+IF($C61=0,0,IF($C61=30,(AV14+AV38),IF($C61=60,(SUM(AU14:AV14)+SUM(AU38:AV38)),(SUM(AT14:AV14)+SUM(AT38:AV38)))))</f>
        <v>29698.239999999998</v>
      </c>
      <c r="AW61" s="39">
        <f>+IF($C61=0,0,IF($C61=30,(AW14+AW38),IF($C61=60,(SUM(AV14:AW14)+SUM(AV38:AW38)),(SUM(AU14:AW14)+SUM(AU38:AW38)))))</f>
        <v>29699.45</v>
      </c>
      <c r="AX61" s="39">
        <f>+IF($C61=0,0,IF($C61=30,(AX14+AX38),IF($C61=60,(SUM(AW14:AX14)+SUM(AW38:AX38)),(SUM(AV14:AX14)+SUM(AV38:AX38)))))</f>
        <v>29700.66</v>
      </c>
      <c r="AY61" s="39">
        <f>+IF($C61=0,0,IF($C61=30,(AY14+AY38),IF($C61=60,(SUM(AX14:AY14)+SUM(AX38:AY38)),(SUM(AW14:AY14)+SUM(AW38:AY38)))))</f>
        <v>29701.87</v>
      </c>
      <c r="AZ61" s="39">
        <f>+IF($C61=0,0,IF($C61=30,(AZ14+AZ38),IF($C61=60,(SUM(AY14:AZ14)+SUM(AY38:AZ38)),(SUM(AX14:AZ14)+SUM(AX38:AZ38)))))</f>
        <v>29703.08</v>
      </c>
      <c r="BA61" s="39">
        <f>+IF($C61=0,0,IF($C61=30,(BA14+BA38),IF($C61=60,(SUM(AZ14:BA14)+SUM(AZ38:BA38)),(SUM(AY14:BA14)+SUM(AY38:BA38)))))</f>
        <v>29704.29</v>
      </c>
      <c r="BB61" s="39">
        <f>+IF($C61=0,0,IF($C61=30,(BB14+BB38),IF($C61=60,(SUM(BA14:BB14)+SUM(BA38:BB38)),(SUM(AZ14:BB14)+SUM(AZ38:BB38)))))</f>
        <v>29705.5</v>
      </c>
      <c r="BC61" s="39">
        <f>+IF($C61=0,0,IF($C61=30,(BC14+BC38),IF($C61=60,(SUM(BB14:BC14)+SUM(BB38:BC38)),(SUM(BA14:BC14)+SUM(BA38:BC38)))))</f>
        <v>29706.71</v>
      </c>
      <c r="BD61" s="39">
        <f>+IF($C61=0,0,IF($C61=30,(BD14+BD38),IF($C61=60,(SUM(BC14:BD14)+SUM(BC38:BD38)),(SUM(BB14:BD14)+SUM(BB38:BD38)))))</f>
        <v>29707.919999999998</v>
      </c>
      <c r="BE61" s="39">
        <f>+IF($C61=0,0,IF($C61=30,(BE14+BE38),IF($C61=60,(SUM(BD14:BE14)+SUM(BD38:BE38)),(SUM(BC14:BE14)+SUM(BC38:BE38)))))</f>
        <v>29709.13</v>
      </c>
      <c r="BF61" s="39">
        <f>+IF($C61=0,0,IF($C61=30,(BF14+BF38),IF($C61=60,(SUM(BE14:BF14)+SUM(BE38:BF38)),(SUM(BD14:BF14)+SUM(BD38:BF38)))))</f>
        <v>29710.34</v>
      </c>
      <c r="BG61" s="39">
        <f>+IF($C61=0,0,IF($C61=30,(BG14+BG38),IF($C61=60,(SUM(BF14:BG14)+SUM(BF38:BG38)),(SUM(BE14:BG14)+SUM(BE38:BG38)))))</f>
        <v>29711.55</v>
      </c>
      <c r="BH61" s="39">
        <f>+IF($C61=0,0,IF($C61=30,(BH14+BH38),IF($C61=60,(SUM(BG14:BH14)+SUM(BG38:BH38)),(SUM(BF14:BH14)+SUM(BF38:BH38)))))</f>
        <v>29712.760000000002</v>
      </c>
      <c r="BI61" s="39">
        <f>+IF($C61=0,0,IF($C61=30,(BI14+BI38),IF($C61=60,(SUM(BH14:BI14)+SUM(BH38:BI38)),(SUM(BG14:BI14)+SUM(BG38:BI38)))))</f>
        <v>29713.97</v>
      </c>
      <c r="BJ61" s="39">
        <f>+IF($C61=0,0,IF($C61=30,(BJ14+BJ38),IF($C61=60,(SUM(BI14:BJ14)+SUM(BI38:BJ38)),(SUM(BH14:BJ14)+SUM(BH38:BJ38)))))</f>
        <v>29715.18</v>
      </c>
      <c r="BK61" s="39">
        <f>+IF($C61=0,0,IF($C61=30,(BK14+BK38),IF($C61=60,(SUM(BJ14:BK14)+SUM(BJ38:BK38)),(SUM(BI14:BK14)+SUM(BI38:BK38)))))</f>
        <v>29716.39</v>
      </c>
    </row>
    <row r="62" spans="2:63" x14ac:dyDescent="0.25">
      <c r="B62" t="str">
        <f t="shared" si="7"/>
        <v>Servizio 11</v>
      </c>
      <c r="C62" s="38">
        <v>30</v>
      </c>
      <c r="D62" s="39">
        <f>+IF($C62=0,0,(D15+D39))</f>
        <v>27500</v>
      </c>
      <c r="E62" s="39">
        <f>+IF($C62=0,0,IF($C62=30,(E15+E39),(SUM(D15:E15)+SUM(D39:E39))))</f>
        <v>27501.1</v>
      </c>
      <c r="F62" s="39">
        <f>+IF($C62=0,0,IF($C62=30,(F15+F39),IF($C62=60,(SUM(E15:F15)+SUM(E39:F39)),(SUM(D15:F15)+SUM(D39:F39)))))</f>
        <v>27502.2</v>
      </c>
      <c r="G62" s="39">
        <f>+IF($C62=0,0,IF($C62=30,(G15+G39),IF($C62=60,(SUM(F15:G15)+SUM(F39:G39)),(SUM(E15:G15)+SUM(E39:G39)))))</f>
        <v>27503.3</v>
      </c>
      <c r="H62" s="39">
        <f>+IF($C62=0,0,IF($C62=30,(H15+H39),IF($C62=60,(SUM(G15:H15)+SUM(G39:H39)),(SUM(F15:H15)+SUM(F39:H39)))))</f>
        <v>27504.400000000001</v>
      </c>
      <c r="I62" s="39">
        <f>+IF($C62=0,0,IF($C62=30,(I15+I39),IF($C62=60,(SUM(H15:I15)+SUM(H39:I39)),(SUM(G15:I15)+SUM(G39:I39)))))</f>
        <v>27505.5</v>
      </c>
      <c r="J62" s="39">
        <f>+IF($C62=0,0,IF($C62=30,(J15+J39),IF($C62=60,(SUM(I15:J15)+SUM(I39:J39)),(SUM(H15:J15)+SUM(H39:J39)))))</f>
        <v>27506.6</v>
      </c>
      <c r="K62" s="39">
        <f>+IF($C62=0,0,IF($C62=30,(K15+K39),IF($C62=60,(SUM(J15:K15)+SUM(J39:K39)),(SUM(I15:K15)+SUM(I39:K39)))))</f>
        <v>27507.7</v>
      </c>
      <c r="L62" s="39">
        <f>+IF($C62=0,0,IF($C62=30,(L15+L39),IF($C62=60,(SUM(K15:L15)+SUM(K39:L39)),(SUM(J15:L15)+SUM(J39:L39)))))</f>
        <v>27508.799999999999</v>
      </c>
      <c r="M62" s="39">
        <f>+IF($C62=0,0,IF($C62=30,(M15+M39),IF($C62=60,(SUM(L15:M15)+SUM(L39:M39)),(SUM(K15:M15)+SUM(K39:M39)))))</f>
        <v>27509.9</v>
      </c>
      <c r="N62" s="39">
        <f>+IF($C62=0,0,IF($C62=30,(N15+N39),IF($C62=60,(SUM(M15:N15)+SUM(M39:N39)),(SUM(L15:N15)+SUM(L39:N39)))))</f>
        <v>27511</v>
      </c>
      <c r="O62" s="39">
        <f>+IF($C62=0,0,IF($C62=30,(O15+O39),IF($C62=60,(SUM(N15:O15)+SUM(N39:O39)),(SUM(M15:O15)+SUM(M39:O39)))))</f>
        <v>27512.1</v>
      </c>
      <c r="P62" s="39">
        <f>+IF($C62=0,0,IF($C62=30,(P15+P39),IF($C62=60,(SUM(O15:P15)+SUM(O39:P39)),(SUM(N15:P15)+SUM(N39:P39)))))</f>
        <v>27513.200000000001</v>
      </c>
      <c r="Q62" s="39">
        <f>+IF($C62=0,0,IF($C62=30,(Q15+Q39),IF($C62=60,(SUM(P15:Q15)+SUM(P39:Q39)),(SUM(O15:Q15)+SUM(O39:Q39)))))</f>
        <v>27514.3</v>
      </c>
      <c r="R62" s="39">
        <f>+IF($C62=0,0,IF($C62=30,(R15+R39),IF($C62=60,(SUM(Q15:R15)+SUM(Q39:R39)),(SUM(P15:R15)+SUM(P39:R39)))))</f>
        <v>27515.4</v>
      </c>
      <c r="S62" s="39">
        <f>+IF($C62=0,0,IF($C62=30,(S15+S39),IF($C62=60,(SUM(R15:S15)+SUM(R39:S39)),(SUM(Q15:S15)+SUM(Q39:S39)))))</f>
        <v>27516.5</v>
      </c>
      <c r="T62" s="39">
        <f>+IF($C62=0,0,IF($C62=30,(T15+T39),IF($C62=60,(SUM(S15:T15)+SUM(S39:T39)),(SUM(R15:T15)+SUM(R39:T39)))))</f>
        <v>27517.599999999999</v>
      </c>
      <c r="U62" s="39">
        <f>+IF($C62=0,0,IF($C62=30,(U15+U39),IF($C62=60,(SUM(T15:U15)+SUM(T39:U39)),(SUM(S15:U15)+SUM(S39:U39)))))</f>
        <v>27518.7</v>
      </c>
      <c r="V62" s="39">
        <f>+IF($C62=0,0,IF($C62=30,(V15+V39),IF($C62=60,(SUM(U15:V15)+SUM(U39:V39)),(SUM(T15:V15)+SUM(T39:V39)))))</f>
        <v>27519.8</v>
      </c>
      <c r="W62" s="39">
        <f>+IF($C62=0,0,IF($C62=30,(W15+W39),IF($C62=60,(SUM(V15:W15)+SUM(V39:W39)),(SUM(U15:W15)+SUM(U39:W39)))))</f>
        <v>27520.9</v>
      </c>
      <c r="X62" s="39">
        <f>+IF($C62=0,0,IF($C62=30,(X15+X39),IF($C62=60,(SUM(W15:X15)+SUM(W39:X39)),(SUM(V15:X15)+SUM(V39:X39)))))</f>
        <v>27522</v>
      </c>
      <c r="Y62" s="39">
        <f>+IF($C62=0,0,IF($C62=30,(Y15+Y39),IF($C62=60,(SUM(X15:Y15)+SUM(X39:Y39)),(SUM(W15:Y15)+SUM(W39:Y39)))))</f>
        <v>27523.1</v>
      </c>
      <c r="Z62" s="39">
        <f>+IF($C62=0,0,IF($C62=30,(Z15+Z39),IF($C62=60,(SUM(Y15:Z15)+SUM(Y39:Z39)),(SUM(X15:Z15)+SUM(X39:Z39)))))</f>
        <v>27524.2</v>
      </c>
      <c r="AA62" s="39">
        <f>+IF($C62=0,0,IF($C62=30,(AA15+AA39),IF($C62=60,(SUM(Z15:AA15)+SUM(Z39:AA39)),(SUM(Y15:AA15)+SUM(Y39:AA39)))))</f>
        <v>27525.3</v>
      </c>
      <c r="AB62" s="39">
        <f>+IF($C62=0,0,IF($C62=30,(AB15+AB39),IF($C62=60,(SUM(AA15:AB15)+SUM(AA39:AB39)),(SUM(Z15:AB15)+SUM(Z39:AB39)))))</f>
        <v>27526.400000000001</v>
      </c>
      <c r="AC62" s="39">
        <f>+IF($C62=0,0,IF($C62=30,(AC15+AC39),IF($C62=60,(SUM(AB15:AC15)+SUM(AB39:AC39)),(SUM(AA15:AC15)+SUM(AA39:AC39)))))</f>
        <v>27527.5</v>
      </c>
      <c r="AD62" s="39">
        <f>+IF($C62=0,0,IF($C62=30,(AD15+AD39),IF($C62=60,(SUM(AC15:AD15)+SUM(AC39:AD39)),(SUM(AB15:AD15)+SUM(AB39:AD39)))))</f>
        <v>27528.6</v>
      </c>
      <c r="AE62" s="39">
        <f>+IF($C62=0,0,IF($C62=30,(AE15+AE39),IF($C62=60,(SUM(AD15:AE15)+SUM(AD39:AE39)),(SUM(AC15:AE15)+SUM(AC39:AE39)))))</f>
        <v>27529.7</v>
      </c>
      <c r="AF62" s="39">
        <f>+IF($C62=0,0,IF($C62=30,(AF15+AF39),IF($C62=60,(SUM(AE15:AF15)+SUM(AE39:AF39)),(SUM(AD15:AF15)+SUM(AD39:AF39)))))</f>
        <v>27530.799999999999</v>
      </c>
      <c r="AG62" s="39">
        <f>+IF($C62=0,0,IF($C62=30,(AG15+AG39),IF($C62=60,(SUM(AF15:AG15)+SUM(AF39:AG39)),(SUM(AE15:AG15)+SUM(AE39:AG39)))))</f>
        <v>27531.9</v>
      </c>
      <c r="AH62" s="39">
        <f>+IF($C62=0,0,IF($C62=30,(AH15+AH39),IF($C62=60,(SUM(AG15:AH15)+SUM(AG39:AH39)),(SUM(AF15:AH15)+SUM(AF39:AH39)))))</f>
        <v>27533</v>
      </c>
      <c r="AI62" s="39">
        <f>+IF($C62=0,0,IF($C62=30,(AI15+AI39),IF($C62=60,(SUM(AH15:AI15)+SUM(AH39:AI39)),(SUM(AG15:AI15)+SUM(AG39:AI39)))))</f>
        <v>27534.1</v>
      </c>
      <c r="AJ62" s="39">
        <f>+IF($C62=0,0,IF($C62=30,(AJ15+AJ39),IF($C62=60,(SUM(AI15:AJ15)+SUM(AI39:AJ39)),(SUM(AH15:AJ15)+SUM(AH39:AJ39)))))</f>
        <v>27535.200000000001</v>
      </c>
      <c r="AK62" s="39">
        <f>+IF($C62=0,0,IF($C62=30,(AK15+AK39),IF($C62=60,(SUM(AJ15:AK15)+SUM(AJ39:AK39)),(SUM(AI15:AK15)+SUM(AI39:AK39)))))</f>
        <v>27536.3</v>
      </c>
      <c r="AL62" s="39">
        <f>+IF($C62=0,0,IF($C62=30,(AL15+AL39),IF($C62=60,(SUM(AK15:AL15)+SUM(AK39:AL39)),(SUM(AJ15:AL15)+SUM(AJ39:AL39)))))</f>
        <v>27537.4</v>
      </c>
      <c r="AM62" s="39">
        <f>+IF($C62=0,0,IF($C62=30,(AM15+AM39),IF($C62=60,(SUM(AL15:AM15)+SUM(AL39:AM39)),(SUM(AK15:AM15)+SUM(AK39:AM39)))))</f>
        <v>27538.5</v>
      </c>
      <c r="AN62" s="39">
        <f>+IF($C62=0,0,IF($C62=30,(AN15+AN39),IF($C62=60,(SUM(AM15:AN15)+SUM(AM39:AN39)),(SUM(AL15:AN15)+SUM(AL39:AN39)))))</f>
        <v>27539.599999999999</v>
      </c>
      <c r="AO62" s="39">
        <f>+IF($C62=0,0,IF($C62=30,(AO15+AO39),IF($C62=60,(SUM(AN15:AO15)+SUM(AN39:AO39)),(SUM(AM15:AO15)+SUM(AM39:AO39)))))</f>
        <v>27540.7</v>
      </c>
      <c r="AP62" s="39">
        <f>+IF($C62=0,0,IF($C62=30,(AP15+AP39),IF($C62=60,(SUM(AO15:AP15)+SUM(AO39:AP39)),(SUM(AN15:AP15)+SUM(AN39:AP39)))))</f>
        <v>27541.8</v>
      </c>
      <c r="AQ62" s="39">
        <f>+IF($C62=0,0,IF($C62=30,(AQ15+AQ39),IF($C62=60,(SUM(AP15:AQ15)+SUM(AP39:AQ39)),(SUM(AO15:AQ15)+SUM(AO39:AQ39)))))</f>
        <v>27542.9</v>
      </c>
      <c r="AR62" s="39">
        <f>+IF($C62=0,0,IF($C62=30,(AR15+AR39),IF($C62=60,(SUM(AQ15:AR15)+SUM(AQ39:AR39)),(SUM(AP15:AR15)+SUM(AP39:AR39)))))</f>
        <v>27544</v>
      </c>
      <c r="AS62" s="39">
        <f>+IF($C62=0,0,IF($C62=30,(AS15+AS39),IF($C62=60,(SUM(AR15:AS15)+SUM(AR39:AS39)),(SUM(AQ15:AS15)+SUM(AQ39:AS39)))))</f>
        <v>27545.1</v>
      </c>
      <c r="AT62" s="39">
        <f>+IF($C62=0,0,IF($C62=30,(AT15+AT39),IF($C62=60,(SUM(AS15:AT15)+SUM(AS39:AT39)),(SUM(AR15:AT15)+SUM(AR39:AT39)))))</f>
        <v>27546.2</v>
      </c>
      <c r="AU62" s="39">
        <f>+IF($C62=0,0,IF($C62=30,(AU15+AU39),IF($C62=60,(SUM(AT15:AU15)+SUM(AT39:AU39)),(SUM(AS15:AU15)+SUM(AS39:AU39)))))</f>
        <v>27547.3</v>
      </c>
      <c r="AV62" s="39">
        <f>+IF($C62=0,0,IF($C62=30,(AV15+AV39),IF($C62=60,(SUM(AU15:AV15)+SUM(AU39:AV39)),(SUM(AT15:AV15)+SUM(AT39:AV39)))))</f>
        <v>27548.400000000001</v>
      </c>
      <c r="AW62" s="39">
        <f>+IF($C62=0,0,IF($C62=30,(AW15+AW39),IF($C62=60,(SUM(AV15:AW15)+SUM(AV39:AW39)),(SUM(AU15:AW15)+SUM(AU39:AW39)))))</f>
        <v>27549.5</v>
      </c>
      <c r="AX62" s="39">
        <f>+IF($C62=0,0,IF($C62=30,(AX15+AX39),IF($C62=60,(SUM(AW15:AX15)+SUM(AW39:AX39)),(SUM(AV15:AX15)+SUM(AV39:AX39)))))</f>
        <v>27550.6</v>
      </c>
      <c r="AY62" s="39">
        <f>+IF($C62=0,0,IF($C62=30,(AY15+AY39),IF($C62=60,(SUM(AX15:AY15)+SUM(AX39:AY39)),(SUM(AW15:AY15)+SUM(AW39:AY39)))))</f>
        <v>27551.7</v>
      </c>
      <c r="AZ62" s="39">
        <f>+IF($C62=0,0,IF($C62=30,(AZ15+AZ39),IF($C62=60,(SUM(AY15:AZ15)+SUM(AY39:AZ39)),(SUM(AX15:AZ15)+SUM(AX39:AZ39)))))</f>
        <v>27552.799999999999</v>
      </c>
      <c r="BA62" s="39">
        <f>+IF($C62=0,0,IF($C62=30,(BA15+BA39),IF($C62=60,(SUM(AZ15:BA15)+SUM(AZ39:BA39)),(SUM(AY15:BA15)+SUM(AY39:BA39)))))</f>
        <v>27553.9</v>
      </c>
      <c r="BB62" s="39">
        <f>+IF($C62=0,0,IF($C62=30,(BB15+BB39),IF($C62=60,(SUM(BA15:BB15)+SUM(BA39:BB39)),(SUM(AZ15:BB15)+SUM(AZ39:BB39)))))</f>
        <v>27555</v>
      </c>
      <c r="BC62" s="39">
        <f>+IF($C62=0,0,IF($C62=30,(BC15+BC39),IF($C62=60,(SUM(BB15:BC15)+SUM(BB39:BC39)),(SUM(BA15:BC15)+SUM(BA39:BC39)))))</f>
        <v>27556.1</v>
      </c>
      <c r="BD62" s="39">
        <f>+IF($C62=0,0,IF($C62=30,(BD15+BD39),IF($C62=60,(SUM(BC15:BD15)+SUM(BC39:BD39)),(SUM(BB15:BD15)+SUM(BB39:BD39)))))</f>
        <v>27557.200000000001</v>
      </c>
      <c r="BE62" s="39">
        <f>+IF($C62=0,0,IF($C62=30,(BE15+BE39),IF($C62=60,(SUM(BD15:BE15)+SUM(BD39:BE39)),(SUM(BC15:BE15)+SUM(BC39:BE39)))))</f>
        <v>27558.3</v>
      </c>
      <c r="BF62" s="39">
        <f>+IF($C62=0,0,IF($C62=30,(BF15+BF39),IF($C62=60,(SUM(BE15:BF15)+SUM(BE39:BF39)),(SUM(BD15:BF15)+SUM(BD39:BF39)))))</f>
        <v>27559.4</v>
      </c>
      <c r="BG62" s="39">
        <f>+IF($C62=0,0,IF($C62=30,(BG15+BG39),IF($C62=60,(SUM(BF15:BG15)+SUM(BF39:BG39)),(SUM(BE15:BG15)+SUM(BE39:BG39)))))</f>
        <v>27560.5</v>
      </c>
      <c r="BH62" s="39">
        <f>+IF($C62=0,0,IF($C62=30,(BH15+BH39),IF($C62=60,(SUM(BG15:BH15)+SUM(BG39:BH39)),(SUM(BF15:BH15)+SUM(BF39:BH39)))))</f>
        <v>27561.599999999999</v>
      </c>
      <c r="BI62" s="39">
        <f>+IF($C62=0,0,IF($C62=30,(BI15+BI39),IF($C62=60,(SUM(BH15:BI15)+SUM(BH39:BI39)),(SUM(BG15:BI15)+SUM(BG39:BI39)))))</f>
        <v>27562.7</v>
      </c>
      <c r="BJ62" s="39">
        <f>+IF($C62=0,0,IF($C62=30,(BJ15+BJ39),IF($C62=60,(SUM(BI15:BJ15)+SUM(BI39:BJ39)),(SUM(BH15:BJ15)+SUM(BH39:BJ39)))))</f>
        <v>27563.8</v>
      </c>
      <c r="BK62" s="39">
        <f>+IF($C62=0,0,IF($C62=30,(BK15+BK39),IF($C62=60,(SUM(BJ15:BK15)+SUM(BJ39:BK39)),(SUM(BI15:BK15)+SUM(BI39:BK39)))))</f>
        <v>27564.9</v>
      </c>
    </row>
    <row r="63" spans="2:63" x14ac:dyDescent="0.25">
      <c r="B63" t="str">
        <f t="shared" si="7"/>
        <v>Servizio 12</v>
      </c>
      <c r="C63" s="38">
        <v>30</v>
      </c>
      <c r="D63" s="39">
        <f>+IF($C63=0,0,(D16+D40))</f>
        <v>30855</v>
      </c>
      <c r="E63" s="39">
        <f>+IF($C63=0,0,IF($C63=30,(E16+E40),(SUM(D16:E16)+SUM(D40:E40))))</f>
        <v>30856.21</v>
      </c>
      <c r="F63" s="39">
        <f>+IF($C63=0,0,IF($C63=30,(F16+F40),IF($C63=60,(SUM(E16:F16)+SUM(E40:F40)),(SUM(D16:F16)+SUM(D40:F40)))))</f>
        <v>30857.42</v>
      </c>
      <c r="G63" s="39">
        <f>+IF($C63=0,0,IF($C63=30,(G16+G40),IF($C63=60,(SUM(F16:G16)+SUM(F40:G40)),(SUM(E16:G16)+SUM(E40:G40)))))</f>
        <v>30858.63</v>
      </c>
      <c r="H63" s="39">
        <f>+IF($C63=0,0,IF($C63=30,(H16+H40),IF($C63=60,(SUM(G16:H16)+SUM(G40:H40)),(SUM(F16:H16)+SUM(F40:H40)))))</f>
        <v>30859.84</v>
      </c>
      <c r="I63" s="39">
        <f>+IF($C63=0,0,IF($C63=30,(I16+I40),IF($C63=60,(SUM(H16:I16)+SUM(H40:I40)),(SUM(G16:I16)+SUM(G40:I40)))))</f>
        <v>30861.05</v>
      </c>
      <c r="J63" s="39">
        <f>+IF($C63=0,0,IF($C63=30,(J16+J40),IF($C63=60,(SUM(I16:J16)+SUM(I40:J40)),(SUM(H16:J16)+SUM(H40:J40)))))</f>
        <v>30862.260000000002</v>
      </c>
      <c r="K63" s="39">
        <f>+IF($C63=0,0,IF($C63=30,(K16+K40),IF($C63=60,(SUM(J16:K16)+SUM(J40:K40)),(SUM(I16:K16)+SUM(I40:K40)))))</f>
        <v>30863.47</v>
      </c>
      <c r="L63" s="39">
        <f>+IF($C63=0,0,IF($C63=30,(L16+L40),IF($C63=60,(SUM(K16:L16)+SUM(K40:L40)),(SUM(J16:L16)+SUM(J40:L40)))))</f>
        <v>30864.68</v>
      </c>
      <c r="M63" s="39">
        <f>+IF($C63=0,0,IF($C63=30,(M16+M40),IF($C63=60,(SUM(L16:M16)+SUM(L40:M40)),(SUM(K16:M16)+SUM(K40:M40)))))</f>
        <v>30865.89</v>
      </c>
      <c r="N63" s="39">
        <f>+IF($C63=0,0,IF($C63=30,(N16+N40),IF($C63=60,(SUM(M16:N16)+SUM(M40:N40)),(SUM(L16:N16)+SUM(L40:N40)))))</f>
        <v>30867.1</v>
      </c>
      <c r="O63" s="39">
        <f>+IF($C63=0,0,IF($C63=30,(O16+O40),IF($C63=60,(SUM(N16:O16)+SUM(N40:O40)),(SUM(M16:O16)+SUM(M40:O40)))))</f>
        <v>30868.309999999998</v>
      </c>
      <c r="P63" s="39">
        <f>+IF($C63=0,0,IF($C63=30,(P16+P40),IF($C63=60,(SUM(O16:P16)+SUM(O40:P40)),(SUM(N16:P16)+SUM(N40:P40)))))</f>
        <v>30869.52</v>
      </c>
      <c r="Q63" s="39">
        <f>+IF($C63=0,0,IF($C63=30,(Q16+Q40),IF($C63=60,(SUM(P16:Q16)+SUM(P40:Q40)),(SUM(O16:Q16)+SUM(O40:Q40)))))</f>
        <v>30870.73</v>
      </c>
      <c r="R63" s="39">
        <f>+IF($C63=0,0,IF($C63=30,(R16+R40),IF($C63=60,(SUM(Q16:R16)+SUM(Q40:R40)),(SUM(P16:R16)+SUM(P40:R40)))))</f>
        <v>30871.94</v>
      </c>
      <c r="S63" s="39">
        <f>+IF($C63=0,0,IF($C63=30,(S16+S40),IF($C63=60,(SUM(R16:S16)+SUM(R40:S40)),(SUM(Q16:S16)+SUM(Q40:S40)))))</f>
        <v>30873.15</v>
      </c>
      <c r="T63" s="39">
        <f>+IF($C63=0,0,IF($C63=30,(T16+T40),IF($C63=60,(SUM(S16:T16)+SUM(S40:T40)),(SUM(R16:T16)+SUM(R40:T40)))))</f>
        <v>30874.36</v>
      </c>
      <c r="U63" s="39">
        <f>+IF($C63=0,0,IF($C63=30,(U16+U40),IF($C63=60,(SUM(T16:U16)+SUM(T40:U40)),(SUM(S16:U16)+SUM(S40:U40)))))</f>
        <v>30875.57</v>
      </c>
      <c r="V63" s="39">
        <f>+IF($C63=0,0,IF($C63=30,(V16+V40),IF($C63=60,(SUM(U16:V16)+SUM(U40:V40)),(SUM(T16:V16)+SUM(T40:V40)))))</f>
        <v>30876.78</v>
      </c>
      <c r="W63" s="39">
        <f>+IF($C63=0,0,IF($C63=30,(W16+W40),IF($C63=60,(SUM(V16:W16)+SUM(V40:W40)),(SUM(U16:W16)+SUM(U40:W40)))))</f>
        <v>30877.989999999998</v>
      </c>
      <c r="X63" s="39">
        <f>+IF($C63=0,0,IF($C63=30,(X16+X40),IF($C63=60,(SUM(W16:X16)+SUM(W40:X40)),(SUM(V16:X16)+SUM(V40:X40)))))</f>
        <v>30879.200000000001</v>
      </c>
      <c r="Y63" s="39">
        <f>+IF($C63=0,0,IF($C63=30,(Y16+Y40),IF($C63=60,(SUM(X16:Y16)+SUM(X40:Y40)),(SUM(W16:Y16)+SUM(W40:Y40)))))</f>
        <v>30880.41</v>
      </c>
      <c r="Z63" s="39">
        <f>+IF($C63=0,0,IF($C63=30,(Z16+Z40),IF($C63=60,(SUM(Y16:Z16)+SUM(Y40:Z40)),(SUM(X16:Z16)+SUM(X40:Z40)))))</f>
        <v>30881.62</v>
      </c>
      <c r="AA63" s="39">
        <f>+IF($C63=0,0,IF($C63=30,(AA16+AA40),IF($C63=60,(SUM(Z16:AA16)+SUM(Z40:AA40)),(SUM(Y16:AA16)+SUM(Y40:AA40)))))</f>
        <v>30882.83</v>
      </c>
      <c r="AB63" s="39">
        <f>+IF($C63=0,0,IF($C63=30,(AB16+AB40),IF($C63=60,(SUM(AA16:AB16)+SUM(AA40:AB40)),(SUM(Z16:AB16)+SUM(Z40:AB40)))))</f>
        <v>30884.04</v>
      </c>
      <c r="AC63" s="39">
        <f>+IF($C63=0,0,IF($C63=30,(AC16+AC40),IF($C63=60,(SUM(AB16:AC16)+SUM(AB40:AC40)),(SUM(AA16:AC16)+SUM(AA40:AC40)))))</f>
        <v>30885.25</v>
      </c>
      <c r="AD63" s="39">
        <f>+IF($C63=0,0,IF($C63=30,(AD16+AD40),IF($C63=60,(SUM(AC16:AD16)+SUM(AC40:AD40)),(SUM(AB16:AD16)+SUM(AB40:AD40)))))</f>
        <v>30886.46</v>
      </c>
      <c r="AE63" s="39">
        <f>+IF($C63=0,0,IF($C63=30,(AE16+AE40),IF($C63=60,(SUM(AD16:AE16)+SUM(AD40:AE40)),(SUM(AC16:AE16)+SUM(AC40:AE40)))))</f>
        <v>30887.67</v>
      </c>
      <c r="AF63" s="39">
        <f>+IF($C63=0,0,IF($C63=30,(AF16+AF40),IF($C63=60,(SUM(AE16:AF16)+SUM(AE40:AF40)),(SUM(AD16:AF16)+SUM(AD40:AF40)))))</f>
        <v>30888.880000000001</v>
      </c>
      <c r="AG63" s="39">
        <f>+IF($C63=0,0,IF($C63=30,(AG16+AG40),IF($C63=60,(SUM(AF16:AG16)+SUM(AF40:AG40)),(SUM(AE16:AG16)+SUM(AE40:AG40)))))</f>
        <v>30890.09</v>
      </c>
      <c r="AH63" s="39">
        <f>+IF($C63=0,0,IF($C63=30,(AH16+AH40),IF($C63=60,(SUM(AG16:AH16)+SUM(AG40:AH40)),(SUM(AF16:AH16)+SUM(AF40:AH40)))))</f>
        <v>30891.3</v>
      </c>
      <c r="AI63" s="39">
        <f>+IF($C63=0,0,IF($C63=30,(AI16+AI40),IF($C63=60,(SUM(AH16:AI16)+SUM(AH40:AI40)),(SUM(AG16:AI16)+SUM(AG40:AI40)))))</f>
        <v>30892.510000000002</v>
      </c>
      <c r="AJ63" s="39">
        <f>+IF($C63=0,0,IF($C63=30,(AJ16+AJ40),IF($C63=60,(SUM(AI16:AJ16)+SUM(AI40:AJ40)),(SUM(AH16:AJ16)+SUM(AH40:AJ40)))))</f>
        <v>30893.72</v>
      </c>
      <c r="AK63" s="39">
        <f>+IF($C63=0,0,IF($C63=30,(AK16+AK40),IF($C63=60,(SUM(AJ16:AK16)+SUM(AJ40:AK40)),(SUM(AI16:AK16)+SUM(AI40:AK40)))))</f>
        <v>30894.93</v>
      </c>
      <c r="AL63" s="39">
        <f>+IF($C63=0,0,IF($C63=30,(AL16+AL40),IF($C63=60,(SUM(AK16:AL16)+SUM(AK40:AL40)),(SUM(AJ16:AL16)+SUM(AJ40:AL40)))))</f>
        <v>30896.14</v>
      </c>
      <c r="AM63" s="39">
        <f>+IF($C63=0,0,IF($C63=30,(AM16+AM40),IF($C63=60,(SUM(AL16:AM16)+SUM(AL40:AM40)),(SUM(AK16:AM16)+SUM(AK40:AM40)))))</f>
        <v>30897.35</v>
      </c>
      <c r="AN63" s="39">
        <f>+IF($C63=0,0,IF($C63=30,(AN16+AN40),IF($C63=60,(SUM(AM16:AN16)+SUM(AM40:AN40)),(SUM(AL16:AN16)+SUM(AL40:AN40)))))</f>
        <v>30898.559999999998</v>
      </c>
      <c r="AO63" s="39">
        <f>+IF($C63=0,0,IF($C63=30,(AO16+AO40),IF($C63=60,(SUM(AN16:AO16)+SUM(AN40:AO40)),(SUM(AM16:AO16)+SUM(AM40:AO40)))))</f>
        <v>30899.77</v>
      </c>
      <c r="AP63" s="39">
        <f>+IF($C63=0,0,IF($C63=30,(AP16+AP40),IF($C63=60,(SUM(AO16:AP16)+SUM(AO40:AP40)),(SUM(AN16:AP16)+SUM(AN40:AP40)))))</f>
        <v>30900.98</v>
      </c>
      <c r="AQ63" s="39">
        <f>+IF($C63=0,0,IF($C63=30,(AQ16+AQ40),IF($C63=60,(SUM(AP16:AQ16)+SUM(AP40:AQ40)),(SUM(AO16:AQ16)+SUM(AO40:AQ40)))))</f>
        <v>30902.19</v>
      </c>
      <c r="AR63" s="39">
        <f>+IF($C63=0,0,IF($C63=30,(AR16+AR40),IF($C63=60,(SUM(AQ16:AR16)+SUM(AQ40:AR40)),(SUM(AP16:AR16)+SUM(AP40:AR40)))))</f>
        <v>30903.4</v>
      </c>
      <c r="AS63" s="39">
        <f>+IF($C63=0,0,IF($C63=30,(AS16+AS40),IF($C63=60,(SUM(AR16:AS16)+SUM(AR40:AS40)),(SUM(AQ16:AS16)+SUM(AQ40:AS40)))))</f>
        <v>30904.61</v>
      </c>
      <c r="AT63" s="39">
        <f>+IF($C63=0,0,IF($C63=30,(AT16+AT40),IF($C63=60,(SUM(AS16:AT16)+SUM(AS40:AT40)),(SUM(AR16:AT16)+SUM(AR40:AT40)))))</f>
        <v>30905.82</v>
      </c>
      <c r="AU63" s="39">
        <f>+IF($C63=0,0,IF($C63=30,(AU16+AU40),IF($C63=60,(SUM(AT16:AU16)+SUM(AT40:AU40)),(SUM(AS16:AU16)+SUM(AS40:AU40)))))</f>
        <v>30907.03</v>
      </c>
      <c r="AV63" s="39">
        <f>+IF($C63=0,0,IF($C63=30,(AV16+AV40),IF($C63=60,(SUM(AU16:AV16)+SUM(AU40:AV40)),(SUM(AT16:AV16)+SUM(AT40:AV40)))))</f>
        <v>30908.239999999998</v>
      </c>
      <c r="AW63" s="39">
        <f>+IF($C63=0,0,IF($C63=30,(AW16+AW40),IF($C63=60,(SUM(AV16:AW16)+SUM(AV40:AW40)),(SUM(AU16:AW16)+SUM(AU40:AW40)))))</f>
        <v>30909.45</v>
      </c>
      <c r="AX63" s="39">
        <f>+IF($C63=0,0,IF($C63=30,(AX16+AX40),IF($C63=60,(SUM(AW16:AX16)+SUM(AW40:AX40)),(SUM(AV16:AX16)+SUM(AV40:AX40)))))</f>
        <v>30910.66</v>
      </c>
      <c r="AY63" s="39">
        <f>+IF($C63=0,0,IF($C63=30,(AY16+AY40),IF($C63=60,(SUM(AX16:AY16)+SUM(AX40:AY40)),(SUM(AW16:AY16)+SUM(AW40:AY40)))))</f>
        <v>30911.87</v>
      </c>
      <c r="AZ63" s="39">
        <f>+IF($C63=0,0,IF($C63=30,(AZ16+AZ40),IF($C63=60,(SUM(AY16:AZ16)+SUM(AY40:AZ40)),(SUM(AX16:AZ16)+SUM(AX40:AZ40)))))</f>
        <v>30913.08</v>
      </c>
      <c r="BA63" s="39">
        <f>+IF($C63=0,0,IF($C63=30,(BA16+BA40),IF($C63=60,(SUM(AZ16:BA16)+SUM(AZ40:BA40)),(SUM(AY16:BA16)+SUM(AY40:BA40)))))</f>
        <v>30914.29</v>
      </c>
      <c r="BB63" s="39">
        <f>+IF($C63=0,0,IF($C63=30,(BB16+BB40),IF($C63=60,(SUM(BA16:BB16)+SUM(BA40:BB40)),(SUM(AZ16:BB16)+SUM(AZ40:BB40)))))</f>
        <v>30915.5</v>
      </c>
      <c r="BC63" s="39">
        <f>+IF($C63=0,0,IF($C63=30,(BC16+BC40),IF($C63=60,(SUM(BB16:BC16)+SUM(BB40:BC40)),(SUM(BA16:BC16)+SUM(BA40:BC40)))))</f>
        <v>30916.71</v>
      </c>
      <c r="BD63" s="39">
        <f>+IF($C63=0,0,IF($C63=30,(BD16+BD40),IF($C63=60,(SUM(BC16:BD16)+SUM(BC40:BD40)),(SUM(BB16:BD16)+SUM(BB40:BD40)))))</f>
        <v>30917.919999999998</v>
      </c>
      <c r="BE63" s="39">
        <f>+IF($C63=0,0,IF($C63=30,(BE16+BE40),IF($C63=60,(SUM(BD16:BE16)+SUM(BD40:BE40)),(SUM(BC16:BE16)+SUM(BC40:BE40)))))</f>
        <v>30919.13</v>
      </c>
      <c r="BF63" s="39">
        <f>+IF($C63=0,0,IF($C63=30,(BF16+BF40),IF($C63=60,(SUM(BE16:BF16)+SUM(BE40:BF40)),(SUM(BD16:BF16)+SUM(BD40:BF40)))))</f>
        <v>30920.34</v>
      </c>
      <c r="BG63" s="39">
        <f>+IF($C63=0,0,IF($C63=30,(BG16+BG40),IF($C63=60,(SUM(BF16:BG16)+SUM(BF40:BG40)),(SUM(BE16:BG16)+SUM(BE40:BG40)))))</f>
        <v>30921.55</v>
      </c>
      <c r="BH63" s="39">
        <f>+IF($C63=0,0,IF($C63=30,(BH16+BH40),IF($C63=60,(SUM(BG16:BH16)+SUM(BG40:BH40)),(SUM(BF16:BH16)+SUM(BF40:BH40)))))</f>
        <v>30922.760000000002</v>
      </c>
      <c r="BI63" s="39">
        <f>+IF($C63=0,0,IF($C63=30,(BI16+BI40),IF($C63=60,(SUM(BH16:BI16)+SUM(BH40:BI40)),(SUM(BG16:BI16)+SUM(BG40:BI40)))))</f>
        <v>30923.97</v>
      </c>
      <c r="BJ63" s="39">
        <f>+IF($C63=0,0,IF($C63=30,(BJ16+BJ40),IF($C63=60,(SUM(BI16:BJ16)+SUM(BI40:BJ40)),(SUM(BH16:BJ16)+SUM(BH40:BJ40)))))</f>
        <v>30925.18</v>
      </c>
      <c r="BK63" s="39">
        <f>+IF($C63=0,0,IF($C63=30,(BK16+BK40),IF($C63=60,(SUM(BJ16:BK16)+SUM(BJ40:BK40)),(SUM(BI16:BK16)+SUM(BI40:BK40)))))</f>
        <v>30926.39</v>
      </c>
    </row>
    <row r="64" spans="2:63" x14ac:dyDescent="0.25">
      <c r="B64" t="str">
        <f t="shared" si="7"/>
        <v>Servizio 13</v>
      </c>
      <c r="C64" s="38">
        <v>90</v>
      </c>
      <c r="D64" s="39">
        <f>+IF($C64=0,0,(D17+D41))</f>
        <v>28600</v>
      </c>
      <c r="E64" s="39">
        <f>+IF($C64=0,0,IF($C64=30,(E17+E41),(SUM(D17:E17)+SUM(D41:E41))))</f>
        <v>57201.1</v>
      </c>
      <c r="F64" s="39">
        <f>+IF($C64=0,0,IF($C64=30,(F17+F41),IF($C64=60,(SUM(E17:F17)+SUM(E41:F41)),(SUM(D17:F17)+SUM(D41:F41)))))</f>
        <v>85803.3</v>
      </c>
      <c r="G64" s="39">
        <f>+IF($C64=0,0,IF($C64=30,(G17+G41),IF($C64=60,(SUM(F17:G17)+SUM(F41:G41)),(SUM(E17:G17)+SUM(E41:G41)))))</f>
        <v>85806.6</v>
      </c>
      <c r="H64" s="39">
        <f>+IF($C64=0,0,IF($C64=30,(H17+H41),IF($C64=60,(SUM(G17:H17)+SUM(G41:H41)),(SUM(F17:H17)+SUM(F41:H41)))))</f>
        <v>85809.9</v>
      </c>
      <c r="I64" s="39">
        <f>+IF($C64=0,0,IF($C64=30,(I17+I41),IF($C64=60,(SUM(H17:I17)+SUM(H41:I41)),(SUM(G17:I17)+SUM(G41:I41)))))</f>
        <v>85813.2</v>
      </c>
      <c r="J64" s="39">
        <f>+IF($C64=0,0,IF($C64=30,(J17+J41),IF($C64=60,(SUM(I17:J17)+SUM(I41:J41)),(SUM(H17:J17)+SUM(H41:J41)))))</f>
        <v>85816.5</v>
      </c>
      <c r="K64" s="39">
        <f>+IF($C64=0,0,IF($C64=30,(K17+K41),IF($C64=60,(SUM(J17:K17)+SUM(J41:K41)),(SUM(I17:K17)+SUM(I41:K41)))))</f>
        <v>85819.8</v>
      </c>
      <c r="L64" s="39">
        <f>+IF($C64=0,0,IF($C64=30,(L17+L41),IF($C64=60,(SUM(K17:L17)+SUM(K41:L41)),(SUM(J17:L17)+SUM(J41:L41)))))</f>
        <v>85823.1</v>
      </c>
      <c r="M64" s="39">
        <f>+IF($C64=0,0,IF($C64=30,(M17+M41),IF($C64=60,(SUM(L17:M17)+SUM(L41:M41)),(SUM(K17:M17)+SUM(K41:M41)))))</f>
        <v>85826.4</v>
      </c>
      <c r="N64" s="39">
        <f>+IF($C64=0,0,IF($C64=30,(N17+N41),IF($C64=60,(SUM(M17:N17)+SUM(M41:N41)),(SUM(L17:N17)+SUM(L41:N41)))))</f>
        <v>85829.7</v>
      </c>
      <c r="O64" s="39">
        <f>+IF($C64=0,0,IF($C64=30,(O17+O41),IF($C64=60,(SUM(N17:O17)+SUM(N41:O41)),(SUM(M17:O17)+SUM(M41:O41)))))</f>
        <v>85833</v>
      </c>
      <c r="P64" s="39">
        <f>+IF($C64=0,0,IF($C64=30,(P17+P41),IF($C64=60,(SUM(O17:P17)+SUM(O41:P41)),(SUM(N17:P17)+SUM(N41:P41)))))</f>
        <v>85836.3</v>
      </c>
      <c r="Q64" s="39">
        <f>+IF($C64=0,0,IF($C64=30,(Q17+Q41),IF($C64=60,(SUM(P17:Q17)+SUM(P41:Q41)),(SUM(O17:Q17)+SUM(O41:Q41)))))</f>
        <v>85839.6</v>
      </c>
      <c r="R64" s="39">
        <f>+IF($C64=0,0,IF($C64=30,(R17+R41),IF($C64=60,(SUM(Q17:R17)+SUM(Q41:R41)),(SUM(P17:R17)+SUM(P41:R41)))))</f>
        <v>85842.9</v>
      </c>
      <c r="S64" s="39">
        <f>+IF($C64=0,0,IF($C64=30,(S17+S41),IF($C64=60,(SUM(R17:S17)+SUM(R41:S41)),(SUM(Q17:S17)+SUM(Q41:S41)))))</f>
        <v>85846.2</v>
      </c>
      <c r="T64" s="39">
        <f>+IF($C64=0,0,IF($C64=30,(T17+T41),IF($C64=60,(SUM(S17:T17)+SUM(S41:T41)),(SUM(R17:T17)+SUM(R41:T41)))))</f>
        <v>85849.5</v>
      </c>
      <c r="U64" s="39">
        <f>+IF($C64=0,0,IF($C64=30,(U17+U41),IF($C64=60,(SUM(T17:U17)+SUM(T41:U41)),(SUM(S17:U17)+SUM(S41:U41)))))</f>
        <v>85852.800000000003</v>
      </c>
      <c r="V64" s="39">
        <f>+IF($C64=0,0,IF($C64=30,(V17+V41),IF($C64=60,(SUM(U17:V17)+SUM(U41:V41)),(SUM(T17:V17)+SUM(T41:V41)))))</f>
        <v>85856.1</v>
      </c>
      <c r="W64" s="39">
        <f>+IF($C64=0,0,IF($C64=30,(W17+W41),IF($C64=60,(SUM(V17:W17)+SUM(V41:W41)),(SUM(U17:W17)+SUM(U41:W41)))))</f>
        <v>85859.4</v>
      </c>
      <c r="X64" s="39">
        <f>+IF($C64=0,0,IF($C64=30,(X17+X41),IF($C64=60,(SUM(W17:X17)+SUM(W41:X41)),(SUM(V17:X17)+SUM(V41:X41)))))</f>
        <v>85862.7</v>
      </c>
      <c r="Y64" s="39">
        <f>+IF($C64=0,0,IF($C64=30,(Y17+Y41),IF($C64=60,(SUM(X17:Y17)+SUM(X41:Y41)),(SUM(W17:Y17)+SUM(W41:Y41)))))</f>
        <v>85866</v>
      </c>
      <c r="Z64" s="39">
        <f>+IF($C64=0,0,IF($C64=30,(Z17+Z41),IF($C64=60,(SUM(Y17:Z17)+SUM(Y41:Z41)),(SUM(X17:Z17)+SUM(X41:Z41)))))</f>
        <v>85869.3</v>
      </c>
      <c r="AA64" s="39">
        <f>+IF($C64=0,0,IF($C64=30,(AA17+AA41),IF($C64=60,(SUM(Z17:AA17)+SUM(Z41:AA41)),(SUM(Y17:AA17)+SUM(Y41:AA41)))))</f>
        <v>85872.6</v>
      </c>
      <c r="AB64" s="39">
        <f>+IF($C64=0,0,IF($C64=30,(AB17+AB41),IF($C64=60,(SUM(AA17:AB17)+SUM(AA41:AB41)),(SUM(Z17:AB17)+SUM(Z41:AB41)))))</f>
        <v>85875.9</v>
      </c>
      <c r="AC64" s="39">
        <f>+IF($C64=0,0,IF($C64=30,(AC17+AC41),IF($C64=60,(SUM(AB17:AC17)+SUM(AB41:AC41)),(SUM(AA17:AC17)+SUM(AA41:AC41)))))</f>
        <v>85879.2</v>
      </c>
      <c r="AD64" s="39">
        <f>+IF($C64=0,0,IF($C64=30,(AD17+AD41),IF($C64=60,(SUM(AC17:AD17)+SUM(AC41:AD41)),(SUM(AB17:AD17)+SUM(AB41:AD41)))))</f>
        <v>85882.5</v>
      </c>
      <c r="AE64" s="39">
        <f>+IF($C64=0,0,IF($C64=30,(AE17+AE41),IF($C64=60,(SUM(AD17:AE17)+SUM(AD41:AE41)),(SUM(AC17:AE17)+SUM(AC41:AE41)))))</f>
        <v>85885.8</v>
      </c>
      <c r="AF64" s="39">
        <f>+IF($C64=0,0,IF($C64=30,(AF17+AF41),IF($C64=60,(SUM(AE17:AF17)+SUM(AE41:AF41)),(SUM(AD17:AF17)+SUM(AD41:AF41)))))</f>
        <v>85889.1</v>
      </c>
      <c r="AG64" s="39">
        <f>+IF($C64=0,0,IF($C64=30,(AG17+AG41),IF($C64=60,(SUM(AF17:AG17)+SUM(AF41:AG41)),(SUM(AE17:AG17)+SUM(AE41:AG41)))))</f>
        <v>85892.4</v>
      </c>
      <c r="AH64" s="39">
        <f>+IF($C64=0,0,IF($C64=30,(AH17+AH41),IF($C64=60,(SUM(AG17:AH17)+SUM(AG41:AH41)),(SUM(AF17:AH17)+SUM(AF41:AH41)))))</f>
        <v>85895.7</v>
      </c>
      <c r="AI64" s="39">
        <f>+IF($C64=0,0,IF($C64=30,(AI17+AI41),IF($C64=60,(SUM(AH17:AI17)+SUM(AH41:AI41)),(SUM(AG17:AI17)+SUM(AG41:AI41)))))</f>
        <v>85899</v>
      </c>
      <c r="AJ64" s="39">
        <f>+IF($C64=0,0,IF($C64=30,(AJ17+AJ41),IF($C64=60,(SUM(AI17:AJ17)+SUM(AI41:AJ41)),(SUM(AH17:AJ17)+SUM(AH41:AJ41)))))</f>
        <v>85902.3</v>
      </c>
      <c r="AK64" s="39">
        <f>+IF($C64=0,0,IF($C64=30,(AK17+AK41),IF($C64=60,(SUM(AJ17:AK17)+SUM(AJ41:AK41)),(SUM(AI17:AK17)+SUM(AI41:AK41)))))</f>
        <v>85905.600000000006</v>
      </c>
      <c r="AL64" s="39">
        <f>+IF($C64=0,0,IF($C64=30,(AL17+AL41),IF($C64=60,(SUM(AK17:AL17)+SUM(AK41:AL41)),(SUM(AJ17:AL17)+SUM(AJ41:AL41)))))</f>
        <v>85908.9</v>
      </c>
      <c r="AM64" s="39">
        <f>+IF($C64=0,0,IF($C64=30,(AM17+AM41),IF($C64=60,(SUM(AL17:AM17)+SUM(AL41:AM41)),(SUM(AK17:AM17)+SUM(AK41:AM41)))))</f>
        <v>85912.2</v>
      </c>
      <c r="AN64" s="39">
        <f>+IF($C64=0,0,IF($C64=30,(AN17+AN41),IF($C64=60,(SUM(AM17:AN17)+SUM(AM41:AN41)),(SUM(AL17:AN17)+SUM(AL41:AN41)))))</f>
        <v>85915.5</v>
      </c>
      <c r="AO64" s="39">
        <f>+IF($C64=0,0,IF($C64=30,(AO17+AO41),IF($C64=60,(SUM(AN17:AO17)+SUM(AN41:AO41)),(SUM(AM17:AO17)+SUM(AM41:AO41)))))</f>
        <v>85918.8</v>
      </c>
      <c r="AP64" s="39">
        <f>+IF($C64=0,0,IF($C64=30,(AP17+AP41),IF($C64=60,(SUM(AO17:AP17)+SUM(AO41:AP41)),(SUM(AN17:AP17)+SUM(AN41:AP41)))))</f>
        <v>85922.1</v>
      </c>
      <c r="AQ64" s="39">
        <f>+IF($C64=0,0,IF($C64=30,(AQ17+AQ41),IF($C64=60,(SUM(AP17:AQ17)+SUM(AP41:AQ41)),(SUM(AO17:AQ17)+SUM(AO41:AQ41)))))</f>
        <v>85925.4</v>
      </c>
      <c r="AR64" s="39">
        <f>+IF($C64=0,0,IF($C64=30,(AR17+AR41),IF($C64=60,(SUM(AQ17:AR17)+SUM(AQ41:AR41)),(SUM(AP17:AR17)+SUM(AP41:AR41)))))</f>
        <v>85928.7</v>
      </c>
      <c r="AS64" s="39">
        <f>+IF($C64=0,0,IF($C64=30,(AS17+AS41),IF($C64=60,(SUM(AR17:AS17)+SUM(AR41:AS41)),(SUM(AQ17:AS17)+SUM(AQ41:AS41)))))</f>
        <v>85932</v>
      </c>
      <c r="AT64" s="39">
        <f>+IF($C64=0,0,IF($C64=30,(AT17+AT41),IF($C64=60,(SUM(AS17:AT17)+SUM(AS41:AT41)),(SUM(AR17:AT17)+SUM(AR41:AT41)))))</f>
        <v>85935.3</v>
      </c>
      <c r="AU64" s="39">
        <f>+IF($C64=0,0,IF($C64=30,(AU17+AU41),IF($C64=60,(SUM(AT17:AU17)+SUM(AT41:AU41)),(SUM(AS17:AU17)+SUM(AS41:AU41)))))</f>
        <v>85938.6</v>
      </c>
      <c r="AV64" s="39">
        <f>+IF($C64=0,0,IF($C64=30,(AV17+AV41),IF($C64=60,(SUM(AU17:AV17)+SUM(AU41:AV41)),(SUM(AT17:AV17)+SUM(AT41:AV41)))))</f>
        <v>85941.9</v>
      </c>
      <c r="AW64" s="39">
        <f>+IF($C64=0,0,IF($C64=30,(AW17+AW41),IF($C64=60,(SUM(AV17:AW17)+SUM(AV41:AW41)),(SUM(AU17:AW17)+SUM(AU41:AW41)))))</f>
        <v>85945.2</v>
      </c>
      <c r="AX64" s="39">
        <f>+IF($C64=0,0,IF($C64=30,(AX17+AX41),IF($C64=60,(SUM(AW17:AX17)+SUM(AW41:AX41)),(SUM(AV17:AX17)+SUM(AV41:AX41)))))</f>
        <v>85948.5</v>
      </c>
      <c r="AY64" s="39">
        <f>+IF($C64=0,0,IF($C64=30,(AY17+AY41),IF($C64=60,(SUM(AX17:AY17)+SUM(AX41:AY41)),(SUM(AW17:AY17)+SUM(AW41:AY41)))))</f>
        <v>85951.8</v>
      </c>
      <c r="AZ64" s="39">
        <f>+IF($C64=0,0,IF($C64=30,(AZ17+AZ41),IF($C64=60,(SUM(AY17:AZ17)+SUM(AY41:AZ41)),(SUM(AX17:AZ17)+SUM(AX41:AZ41)))))</f>
        <v>85955.1</v>
      </c>
      <c r="BA64" s="39">
        <f>+IF($C64=0,0,IF($C64=30,(BA17+BA41),IF($C64=60,(SUM(AZ17:BA17)+SUM(AZ41:BA41)),(SUM(AY17:BA17)+SUM(AY41:BA41)))))</f>
        <v>85958.399999999994</v>
      </c>
      <c r="BB64" s="39">
        <f>+IF($C64=0,0,IF($C64=30,(BB17+BB41),IF($C64=60,(SUM(BA17:BB17)+SUM(BA41:BB41)),(SUM(AZ17:BB17)+SUM(AZ41:BB41)))))</f>
        <v>85961.7</v>
      </c>
      <c r="BC64" s="39">
        <f>+IF($C64=0,0,IF($C64=30,(BC17+BC41),IF($C64=60,(SUM(BB17:BC17)+SUM(BB41:BC41)),(SUM(BA17:BC17)+SUM(BA41:BC41)))))</f>
        <v>85965</v>
      </c>
      <c r="BD64" s="39">
        <f>+IF($C64=0,0,IF($C64=30,(BD17+BD41),IF($C64=60,(SUM(BC17:BD17)+SUM(BC41:BD41)),(SUM(BB17:BD17)+SUM(BB41:BD41)))))</f>
        <v>85968.3</v>
      </c>
      <c r="BE64" s="39">
        <f>+IF($C64=0,0,IF($C64=30,(BE17+BE41),IF($C64=60,(SUM(BD17:BE17)+SUM(BD41:BE41)),(SUM(BC17:BE17)+SUM(BC41:BE41)))))</f>
        <v>85971.6</v>
      </c>
      <c r="BF64" s="39">
        <f>+IF($C64=0,0,IF($C64=30,(BF17+BF41),IF($C64=60,(SUM(BE17:BF17)+SUM(BE41:BF41)),(SUM(BD17:BF17)+SUM(BD41:BF41)))))</f>
        <v>85974.9</v>
      </c>
      <c r="BG64" s="39">
        <f>+IF($C64=0,0,IF($C64=30,(BG17+BG41),IF($C64=60,(SUM(BF17:BG17)+SUM(BF41:BG41)),(SUM(BE17:BG17)+SUM(BE41:BG41)))))</f>
        <v>85978.2</v>
      </c>
      <c r="BH64" s="39">
        <f>+IF($C64=0,0,IF($C64=30,(BH17+BH41),IF($C64=60,(SUM(BG17:BH17)+SUM(BG41:BH41)),(SUM(BF17:BH17)+SUM(BF41:BH41)))))</f>
        <v>85981.5</v>
      </c>
      <c r="BI64" s="39">
        <f>+IF($C64=0,0,IF($C64=30,(BI17+BI41),IF($C64=60,(SUM(BH17:BI17)+SUM(BH41:BI41)),(SUM(BG17:BI17)+SUM(BG41:BI41)))))</f>
        <v>85984.8</v>
      </c>
      <c r="BJ64" s="39">
        <f>+IF($C64=0,0,IF($C64=30,(BJ17+BJ41),IF($C64=60,(SUM(BI17:BJ17)+SUM(BI41:BJ41)),(SUM(BH17:BJ17)+SUM(BH41:BJ41)))))</f>
        <v>85988.1</v>
      </c>
      <c r="BK64" s="39">
        <f>+IF($C64=0,0,IF($C64=30,(BK17+BK41),IF($C64=60,(SUM(BJ17:BK17)+SUM(BJ41:BK41)),(SUM(BI17:BK17)+SUM(BI41:BK41)))))</f>
        <v>85991.4</v>
      </c>
    </row>
    <row r="65" spans="2:63" x14ac:dyDescent="0.25">
      <c r="B65" t="str">
        <f t="shared" si="7"/>
        <v>Servizio 14</v>
      </c>
      <c r="C65" s="38">
        <v>30</v>
      </c>
      <c r="D65" s="39">
        <f>+IF($C65=0,0,(D18+D42))</f>
        <v>29150</v>
      </c>
      <c r="E65" s="39">
        <f>+IF($C65=0,0,IF($C65=30,(E18+E42),(SUM(D18:E18)+SUM(D42:E42))))</f>
        <v>29151.1</v>
      </c>
      <c r="F65" s="39">
        <f>+IF($C65=0,0,IF($C65=30,(F18+F42),IF($C65=60,(SUM(E18:F18)+SUM(E42:F42)),(SUM(D18:F18)+SUM(D42:F42)))))</f>
        <v>29152.2</v>
      </c>
      <c r="G65" s="39">
        <f>+IF($C65=0,0,IF($C65=30,(G18+G42),IF($C65=60,(SUM(F18:G18)+SUM(F42:G42)),(SUM(E18:G18)+SUM(E42:G42)))))</f>
        <v>29153.3</v>
      </c>
      <c r="H65" s="39">
        <f>+IF($C65=0,0,IF($C65=30,(H18+H42),IF($C65=60,(SUM(G18:H18)+SUM(G42:H42)),(SUM(F18:H18)+SUM(F42:H42)))))</f>
        <v>29154.400000000001</v>
      </c>
      <c r="I65" s="39">
        <f>+IF($C65=0,0,IF($C65=30,(I18+I42),IF($C65=60,(SUM(H18:I18)+SUM(H42:I42)),(SUM(G18:I18)+SUM(G42:I42)))))</f>
        <v>29155.5</v>
      </c>
      <c r="J65" s="39">
        <f>+IF($C65=0,0,IF($C65=30,(J18+J42),IF($C65=60,(SUM(I18:J18)+SUM(I42:J42)),(SUM(H18:J18)+SUM(H42:J42)))))</f>
        <v>29156.6</v>
      </c>
      <c r="K65" s="39">
        <f>+IF($C65=0,0,IF($C65=30,(K18+K42),IF($C65=60,(SUM(J18:K18)+SUM(J42:K42)),(SUM(I18:K18)+SUM(I42:K42)))))</f>
        <v>29157.7</v>
      </c>
      <c r="L65" s="39">
        <f>+IF($C65=0,0,IF($C65=30,(L18+L42),IF($C65=60,(SUM(K18:L18)+SUM(K42:L42)),(SUM(J18:L18)+SUM(J42:L42)))))</f>
        <v>29158.799999999999</v>
      </c>
      <c r="M65" s="39">
        <f>+IF($C65=0,0,IF($C65=30,(M18+M42),IF($C65=60,(SUM(L18:M18)+SUM(L42:M42)),(SUM(K18:M18)+SUM(K42:M42)))))</f>
        <v>29159.9</v>
      </c>
      <c r="N65" s="39">
        <f>+IF($C65=0,0,IF($C65=30,(N18+N42),IF($C65=60,(SUM(M18:N18)+SUM(M42:N42)),(SUM(L18:N18)+SUM(L42:N42)))))</f>
        <v>29161</v>
      </c>
      <c r="O65" s="39">
        <f>+IF($C65=0,0,IF($C65=30,(O18+O42),IF($C65=60,(SUM(N18:O18)+SUM(N42:O42)),(SUM(M18:O18)+SUM(M42:O42)))))</f>
        <v>29162.1</v>
      </c>
      <c r="P65" s="39">
        <f>+IF($C65=0,0,IF($C65=30,(P18+P42),IF($C65=60,(SUM(O18:P18)+SUM(O42:P42)),(SUM(N18:P18)+SUM(N42:P42)))))</f>
        <v>29163.200000000001</v>
      </c>
      <c r="Q65" s="39">
        <f>+IF($C65=0,0,IF($C65=30,(Q18+Q42),IF($C65=60,(SUM(P18:Q18)+SUM(P42:Q42)),(SUM(O18:Q18)+SUM(O42:Q42)))))</f>
        <v>29164.3</v>
      </c>
      <c r="R65" s="39">
        <f>+IF($C65=0,0,IF($C65=30,(R18+R42),IF($C65=60,(SUM(Q18:R18)+SUM(Q42:R42)),(SUM(P18:R18)+SUM(P42:R42)))))</f>
        <v>29165.4</v>
      </c>
      <c r="S65" s="39">
        <f>+IF($C65=0,0,IF($C65=30,(S18+S42),IF($C65=60,(SUM(R18:S18)+SUM(R42:S42)),(SUM(Q18:S18)+SUM(Q42:S42)))))</f>
        <v>29166.5</v>
      </c>
      <c r="T65" s="39">
        <f>+IF($C65=0,0,IF($C65=30,(T18+T42),IF($C65=60,(SUM(S18:T18)+SUM(S42:T42)),(SUM(R18:T18)+SUM(R42:T42)))))</f>
        <v>29167.599999999999</v>
      </c>
      <c r="U65" s="39">
        <f>+IF($C65=0,0,IF($C65=30,(U18+U42),IF($C65=60,(SUM(T18:U18)+SUM(T42:U42)),(SUM(S18:U18)+SUM(S42:U42)))))</f>
        <v>29168.7</v>
      </c>
      <c r="V65" s="39">
        <f>+IF($C65=0,0,IF($C65=30,(V18+V42),IF($C65=60,(SUM(U18:V18)+SUM(U42:V42)),(SUM(T18:V18)+SUM(T42:V42)))))</f>
        <v>29169.8</v>
      </c>
      <c r="W65" s="39">
        <f>+IF($C65=0,0,IF($C65=30,(W18+W42),IF($C65=60,(SUM(V18:W18)+SUM(V42:W42)),(SUM(U18:W18)+SUM(U42:W42)))))</f>
        <v>29170.9</v>
      </c>
      <c r="X65" s="39">
        <f>+IF($C65=0,0,IF($C65=30,(X18+X42),IF($C65=60,(SUM(W18:X18)+SUM(W42:X42)),(SUM(V18:X18)+SUM(V42:X42)))))</f>
        <v>29172</v>
      </c>
      <c r="Y65" s="39">
        <f>+IF($C65=0,0,IF($C65=30,(Y18+Y42),IF($C65=60,(SUM(X18:Y18)+SUM(X42:Y42)),(SUM(W18:Y18)+SUM(W42:Y42)))))</f>
        <v>29173.1</v>
      </c>
      <c r="Z65" s="39">
        <f>+IF($C65=0,0,IF($C65=30,(Z18+Z42),IF($C65=60,(SUM(Y18:Z18)+SUM(Y42:Z42)),(SUM(X18:Z18)+SUM(X42:Z42)))))</f>
        <v>29174.2</v>
      </c>
      <c r="AA65" s="39">
        <f>+IF($C65=0,0,IF($C65=30,(AA18+AA42),IF($C65=60,(SUM(Z18:AA18)+SUM(Z42:AA42)),(SUM(Y18:AA18)+SUM(Y42:AA42)))))</f>
        <v>29175.3</v>
      </c>
      <c r="AB65" s="39">
        <f>+IF($C65=0,0,IF($C65=30,(AB18+AB42),IF($C65=60,(SUM(AA18:AB18)+SUM(AA42:AB42)),(SUM(Z18:AB18)+SUM(Z42:AB42)))))</f>
        <v>29176.400000000001</v>
      </c>
      <c r="AC65" s="39">
        <f>+IF($C65=0,0,IF($C65=30,(AC18+AC42),IF($C65=60,(SUM(AB18:AC18)+SUM(AB42:AC42)),(SUM(AA18:AC18)+SUM(AA42:AC42)))))</f>
        <v>29177.5</v>
      </c>
      <c r="AD65" s="39">
        <f>+IF($C65=0,0,IF($C65=30,(AD18+AD42),IF($C65=60,(SUM(AC18:AD18)+SUM(AC42:AD42)),(SUM(AB18:AD18)+SUM(AB42:AD42)))))</f>
        <v>29178.6</v>
      </c>
      <c r="AE65" s="39">
        <f>+IF($C65=0,0,IF($C65=30,(AE18+AE42),IF($C65=60,(SUM(AD18:AE18)+SUM(AD42:AE42)),(SUM(AC18:AE18)+SUM(AC42:AE42)))))</f>
        <v>29179.7</v>
      </c>
      <c r="AF65" s="39">
        <f>+IF($C65=0,0,IF($C65=30,(AF18+AF42),IF($C65=60,(SUM(AE18:AF18)+SUM(AE42:AF42)),(SUM(AD18:AF18)+SUM(AD42:AF42)))))</f>
        <v>29180.799999999999</v>
      </c>
      <c r="AG65" s="39">
        <f>+IF($C65=0,0,IF($C65=30,(AG18+AG42),IF($C65=60,(SUM(AF18:AG18)+SUM(AF42:AG42)),(SUM(AE18:AG18)+SUM(AE42:AG42)))))</f>
        <v>29181.9</v>
      </c>
      <c r="AH65" s="39">
        <f>+IF($C65=0,0,IF($C65=30,(AH18+AH42),IF($C65=60,(SUM(AG18:AH18)+SUM(AG42:AH42)),(SUM(AF18:AH18)+SUM(AF42:AH42)))))</f>
        <v>29183</v>
      </c>
      <c r="AI65" s="39">
        <f>+IF($C65=0,0,IF($C65=30,(AI18+AI42),IF($C65=60,(SUM(AH18:AI18)+SUM(AH42:AI42)),(SUM(AG18:AI18)+SUM(AG42:AI42)))))</f>
        <v>29184.1</v>
      </c>
      <c r="AJ65" s="39">
        <f>+IF($C65=0,0,IF($C65=30,(AJ18+AJ42),IF($C65=60,(SUM(AI18:AJ18)+SUM(AI42:AJ42)),(SUM(AH18:AJ18)+SUM(AH42:AJ42)))))</f>
        <v>29185.200000000001</v>
      </c>
      <c r="AK65" s="39">
        <f>+IF($C65=0,0,IF($C65=30,(AK18+AK42),IF($C65=60,(SUM(AJ18:AK18)+SUM(AJ42:AK42)),(SUM(AI18:AK18)+SUM(AI42:AK42)))))</f>
        <v>29186.3</v>
      </c>
      <c r="AL65" s="39">
        <f>+IF($C65=0,0,IF($C65=30,(AL18+AL42),IF($C65=60,(SUM(AK18:AL18)+SUM(AK42:AL42)),(SUM(AJ18:AL18)+SUM(AJ42:AL42)))))</f>
        <v>29187.4</v>
      </c>
      <c r="AM65" s="39">
        <f>+IF($C65=0,0,IF($C65=30,(AM18+AM42),IF($C65=60,(SUM(AL18:AM18)+SUM(AL42:AM42)),(SUM(AK18:AM18)+SUM(AK42:AM42)))))</f>
        <v>29188.5</v>
      </c>
      <c r="AN65" s="39">
        <f>+IF($C65=0,0,IF($C65=30,(AN18+AN42),IF($C65=60,(SUM(AM18:AN18)+SUM(AM42:AN42)),(SUM(AL18:AN18)+SUM(AL42:AN42)))))</f>
        <v>29189.599999999999</v>
      </c>
      <c r="AO65" s="39">
        <f>+IF($C65=0,0,IF($C65=30,(AO18+AO42),IF($C65=60,(SUM(AN18:AO18)+SUM(AN42:AO42)),(SUM(AM18:AO18)+SUM(AM42:AO42)))))</f>
        <v>29190.7</v>
      </c>
      <c r="AP65" s="39">
        <f>+IF($C65=0,0,IF($C65=30,(AP18+AP42),IF($C65=60,(SUM(AO18:AP18)+SUM(AO42:AP42)),(SUM(AN18:AP18)+SUM(AN42:AP42)))))</f>
        <v>29191.8</v>
      </c>
      <c r="AQ65" s="39">
        <f>+IF($C65=0,0,IF($C65=30,(AQ18+AQ42),IF($C65=60,(SUM(AP18:AQ18)+SUM(AP42:AQ42)),(SUM(AO18:AQ18)+SUM(AO42:AQ42)))))</f>
        <v>29192.9</v>
      </c>
      <c r="AR65" s="39">
        <f>+IF($C65=0,0,IF($C65=30,(AR18+AR42),IF($C65=60,(SUM(AQ18:AR18)+SUM(AQ42:AR42)),(SUM(AP18:AR18)+SUM(AP42:AR42)))))</f>
        <v>29194</v>
      </c>
      <c r="AS65" s="39">
        <f>+IF($C65=0,0,IF($C65=30,(AS18+AS42),IF($C65=60,(SUM(AR18:AS18)+SUM(AR42:AS42)),(SUM(AQ18:AS18)+SUM(AQ42:AS42)))))</f>
        <v>29195.1</v>
      </c>
      <c r="AT65" s="39">
        <f>+IF($C65=0,0,IF($C65=30,(AT18+AT42),IF($C65=60,(SUM(AS18:AT18)+SUM(AS42:AT42)),(SUM(AR18:AT18)+SUM(AR42:AT42)))))</f>
        <v>29196.2</v>
      </c>
      <c r="AU65" s="39">
        <f>+IF($C65=0,0,IF($C65=30,(AU18+AU42),IF($C65=60,(SUM(AT18:AU18)+SUM(AT42:AU42)),(SUM(AS18:AU18)+SUM(AS42:AU42)))))</f>
        <v>29197.3</v>
      </c>
      <c r="AV65" s="39">
        <f>+IF($C65=0,0,IF($C65=30,(AV18+AV42),IF($C65=60,(SUM(AU18:AV18)+SUM(AU42:AV42)),(SUM(AT18:AV18)+SUM(AT42:AV42)))))</f>
        <v>29198.400000000001</v>
      </c>
      <c r="AW65" s="39">
        <f>+IF($C65=0,0,IF($C65=30,(AW18+AW42),IF($C65=60,(SUM(AV18:AW18)+SUM(AV42:AW42)),(SUM(AU18:AW18)+SUM(AU42:AW42)))))</f>
        <v>29199.5</v>
      </c>
      <c r="AX65" s="39">
        <f>+IF($C65=0,0,IF($C65=30,(AX18+AX42),IF($C65=60,(SUM(AW18:AX18)+SUM(AW42:AX42)),(SUM(AV18:AX18)+SUM(AV42:AX42)))))</f>
        <v>29200.6</v>
      </c>
      <c r="AY65" s="39">
        <f>+IF($C65=0,0,IF($C65=30,(AY18+AY42),IF($C65=60,(SUM(AX18:AY18)+SUM(AX42:AY42)),(SUM(AW18:AY18)+SUM(AW42:AY42)))))</f>
        <v>29201.7</v>
      </c>
      <c r="AZ65" s="39">
        <f>+IF($C65=0,0,IF($C65=30,(AZ18+AZ42),IF($C65=60,(SUM(AY18:AZ18)+SUM(AY42:AZ42)),(SUM(AX18:AZ18)+SUM(AX42:AZ42)))))</f>
        <v>29202.799999999999</v>
      </c>
      <c r="BA65" s="39">
        <f>+IF($C65=0,0,IF($C65=30,(BA18+BA42),IF($C65=60,(SUM(AZ18:BA18)+SUM(AZ42:BA42)),(SUM(AY18:BA18)+SUM(AY42:BA42)))))</f>
        <v>29203.9</v>
      </c>
      <c r="BB65" s="39">
        <f>+IF($C65=0,0,IF($C65=30,(BB18+BB42),IF($C65=60,(SUM(BA18:BB18)+SUM(BA42:BB42)),(SUM(AZ18:BB18)+SUM(AZ42:BB42)))))</f>
        <v>29205</v>
      </c>
      <c r="BC65" s="39">
        <f>+IF($C65=0,0,IF($C65=30,(BC18+BC42),IF($C65=60,(SUM(BB18:BC18)+SUM(BB42:BC42)),(SUM(BA18:BC18)+SUM(BA42:BC42)))))</f>
        <v>29206.1</v>
      </c>
      <c r="BD65" s="39">
        <f>+IF($C65=0,0,IF($C65=30,(BD18+BD42),IF($C65=60,(SUM(BC18:BD18)+SUM(BC42:BD42)),(SUM(BB18:BD18)+SUM(BB42:BD42)))))</f>
        <v>29207.200000000001</v>
      </c>
      <c r="BE65" s="39">
        <f>+IF($C65=0,0,IF($C65=30,(BE18+BE42),IF($C65=60,(SUM(BD18:BE18)+SUM(BD42:BE42)),(SUM(BC18:BE18)+SUM(BC42:BE42)))))</f>
        <v>29208.3</v>
      </c>
      <c r="BF65" s="39">
        <f>+IF($C65=0,0,IF($C65=30,(BF18+BF42),IF($C65=60,(SUM(BE18:BF18)+SUM(BE42:BF42)),(SUM(BD18:BF18)+SUM(BD42:BF42)))))</f>
        <v>29209.4</v>
      </c>
      <c r="BG65" s="39">
        <f>+IF($C65=0,0,IF($C65=30,(BG18+BG42),IF($C65=60,(SUM(BF18:BG18)+SUM(BF42:BG42)),(SUM(BE18:BG18)+SUM(BE42:BG42)))))</f>
        <v>29210.5</v>
      </c>
      <c r="BH65" s="39">
        <f>+IF($C65=0,0,IF($C65=30,(BH18+BH42),IF($C65=60,(SUM(BG18:BH18)+SUM(BG42:BH42)),(SUM(BF18:BH18)+SUM(BF42:BH42)))))</f>
        <v>29211.599999999999</v>
      </c>
      <c r="BI65" s="39">
        <f>+IF($C65=0,0,IF($C65=30,(BI18+BI42),IF($C65=60,(SUM(BH18:BI18)+SUM(BH42:BI42)),(SUM(BG18:BI18)+SUM(BG42:BI42)))))</f>
        <v>29212.7</v>
      </c>
      <c r="BJ65" s="39">
        <f>+IF($C65=0,0,IF($C65=30,(BJ18+BJ42),IF($C65=60,(SUM(BI18:BJ18)+SUM(BI42:BJ42)),(SUM(BH18:BJ18)+SUM(BH42:BJ42)))))</f>
        <v>29213.8</v>
      </c>
      <c r="BK65" s="39">
        <f>+IF($C65=0,0,IF($C65=30,(BK18+BK42),IF($C65=60,(SUM(BJ18:BK18)+SUM(BJ42:BK42)),(SUM(BI18:BK18)+SUM(BI42:BK42)))))</f>
        <v>29214.9</v>
      </c>
    </row>
    <row r="66" spans="2:63" x14ac:dyDescent="0.25">
      <c r="B66" t="str">
        <f t="shared" si="7"/>
        <v>Servizio 15</v>
      </c>
      <c r="C66" s="38">
        <v>30</v>
      </c>
      <c r="D66" s="39">
        <f>+IF($C66=0,0,(D19+D43))</f>
        <v>32670</v>
      </c>
      <c r="E66" s="39">
        <f>+IF($C66=0,0,IF($C66=30,(E19+E43),(SUM(D19:E19)+SUM(D43:E43))))</f>
        <v>32671.21</v>
      </c>
      <c r="F66" s="39">
        <f>+IF($C66=0,0,IF($C66=30,(F19+F43),IF($C66=60,(SUM(E19:F19)+SUM(E43:F43)),(SUM(D19:F19)+SUM(D43:F43)))))</f>
        <v>32672.42</v>
      </c>
      <c r="G66" s="39">
        <f>+IF($C66=0,0,IF($C66=30,(G19+G43),IF($C66=60,(SUM(F19:G19)+SUM(F43:G43)),(SUM(E19:G19)+SUM(E43:G43)))))</f>
        <v>32673.63</v>
      </c>
      <c r="H66" s="39">
        <f>+IF($C66=0,0,IF($C66=30,(H19+H43),IF($C66=60,(SUM(G19:H19)+SUM(G43:H43)),(SUM(F19:H19)+SUM(F43:H43)))))</f>
        <v>32674.84</v>
      </c>
      <c r="I66" s="39">
        <f>+IF($C66=0,0,IF($C66=30,(I19+I43),IF($C66=60,(SUM(H19:I19)+SUM(H43:I43)),(SUM(G19:I19)+SUM(G43:I43)))))</f>
        <v>32676.05</v>
      </c>
      <c r="J66" s="39">
        <f>+IF($C66=0,0,IF($C66=30,(J19+J43),IF($C66=60,(SUM(I19:J19)+SUM(I43:J43)),(SUM(H19:J19)+SUM(H43:J43)))))</f>
        <v>32677.260000000002</v>
      </c>
      <c r="K66" s="39">
        <f>+IF($C66=0,0,IF($C66=30,(K19+K43),IF($C66=60,(SUM(J19:K19)+SUM(J43:K43)),(SUM(I19:K19)+SUM(I43:K43)))))</f>
        <v>32678.47</v>
      </c>
      <c r="L66" s="39">
        <f>+IF($C66=0,0,IF($C66=30,(L19+L43),IF($C66=60,(SUM(K19:L19)+SUM(K43:L43)),(SUM(J19:L19)+SUM(J43:L43)))))</f>
        <v>32679.68</v>
      </c>
      <c r="M66" s="39">
        <f>+IF($C66=0,0,IF($C66=30,(M19+M43),IF($C66=60,(SUM(L19:M19)+SUM(L43:M43)),(SUM(K19:M19)+SUM(K43:M43)))))</f>
        <v>32680.89</v>
      </c>
      <c r="N66" s="39">
        <f>+IF($C66=0,0,IF($C66=30,(N19+N43),IF($C66=60,(SUM(M19:N19)+SUM(M43:N43)),(SUM(L19:N19)+SUM(L43:N43)))))</f>
        <v>32682.1</v>
      </c>
      <c r="O66" s="39">
        <f>+IF($C66=0,0,IF($C66=30,(O19+O43),IF($C66=60,(SUM(N19:O19)+SUM(N43:O43)),(SUM(M19:O19)+SUM(M43:O43)))))</f>
        <v>32683.309999999998</v>
      </c>
      <c r="P66" s="39">
        <f>+IF($C66=0,0,IF($C66=30,(P19+P43),IF($C66=60,(SUM(O19:P19)+SUM(O43:P43)),(SUM(N19:P19)+SUM(N43:P43)))))</f>
        <v>32684.52</v>
      </c>
      <c r="Q66" s="39">
        <f>+IF($C66=0,0,IF($C66=30,(Q19+Q43),IF($C66=60,(SUM(P19:Q19)+SUM(P43:Q43)),(SUM(O19:Q19)+SUM(O43:Q43)))))</f>
        <v>32685.73</v>
      </c>
      <c r="R66" s="39">
        <f>+IF($C66=0,0,IF($C66=30,(R19+R43),IF($C66=60,(SUM(Q19:R19)+SUM(Q43:R43)),(SUM(P19:R19)+SUM(P43:R43)))))</f>
        <v>32686.94</v>
      </c>
      <c r="S66" s="39">
        <f>+IF($C66=0,0,IF($C66=30,(S19+S43),IF($C66=60,(SUM(R19:S19)+SUM(R43:S43)),(SUM(Q19:S19)+SUM(Q43:S43)))))</f>
        <v>32688.15</v>
      </c>
      <c r="T66" s="39">
        <f>+IF($C66=0,0,IF($C66=30,(T19+T43),IF($C66=60,(SUM(S19:T19)+SUM(S43:T43)),(SUM(R19:T19)+SUM(R43:T43)))))</f>
        <v>32689.360000000001</v>
      </c>
      <c r="U66" s="39">
        <f>+IF($C66=0,0,IF($C66=30,(U19+U43),IF($C66=60,(SUM(T19:U19)+SUM(T43:U43)),(SUM(S19:U19)+SUM(S43:U43)))))</f>
        <v>32690.57</v>
      </c>
      <c r="V66" s="39">
        <f>+IF($C66=0,0,IF($C66=30,(V19+V43),IF($C66=60,(SUM(U19:V19)+SUM(U43:V43)),(SUM(T19:V19)+SUM(T43:V43)))))</f>
        <v>32691.78</v>
      </c>
      <c r="W66" s="39">
        <f>+IF($C66=0,0,IF($C66=30,(W19+W43),IF($C66=60,(SUM(V19:W19)+SUM(V43:W43)),(SUM(U19:W19)+SUM(U43:W43)))))</f>
        <v>32692.989999999998</v>
      </c>
      <c r="X66" s="39">
        <f>+IF($C66=0,0,IF($C66=30,(X19+X43),IF($C66=60,(SUM(W19:X19)+SUM(W43:X43)),(SUM(V19:X19)+SUM(V43:X43)))))</f>
        <v>32694.2</v>
      </c>
      <c r="Y66" s="39">
        <f>+IF($C66=0,0,IF($C66=30,(Y19+Y43),IF($C66=60,(SUM(X19:Y19)+SUM(X43:Y43)),(SUM(W19:Y19)+SUM(W43:Y43)))))</f>
        <v>32695.41</v>
      </c>
      <c r="Z66" s="39">
        <f>+IF($C66=0,0,IF($C66=30,(Z19+Z43),IF($C66=60,(SUM(Y19:Z19)+SUM(Y43:Z43)),(SUM(X19:Z19)+SUM(X43:Z43)))))</f>
        <v>32696.62</v>
      </c>
      <c r="AA66" s="39">
        <f>+IF($C66=0,0,IF($C66=30,(AA19+AA43),IF($C66=60,(SUM(Z19:AA19)+SUM(Z43:AA43)),(SUM(Y19:AA19)+SUM(Y43:AA43)))))</f>
        <v>32697.83</v>
      </c>
      <c r="AB66" s="39">
        <f>+IF($C66=0,0,IF($C66=30,(AB19+AB43),IF($C66=60,(SUM(AA19:AB19)+SUM(AA43:AB43)),(SUM(Z19:AB19)+SUM(Z43:AB43)))))</f>
        <v>32699.040000000001</v>
      </c>
      <c r="AC66" s="39">
        <f>+IF($C66=0,0,IF($C66=30,(AC19+AC43),IF($C66=60,(SUM(AB19:AC19)+SUM(AB43:AC43)),(SUM(AA19:AC19)+SUM(AA43:AC43)))))</f>
        <v>32700.25</v>
      </c>
      <c r="AD66" s="39">
        <f>+IF($C66=0,0,IF($C66=30,(AD19+AD43),IF($C66=60,(SUM(AC19:AD19)+SUM(AC43:AD43)),(SUM(AB19:AD19)+SUM(AB43:AD43)))))</f>
        <v>32701.46</v>
      </c>
      <c r="AE66" s="39">
        <f>+IF($C66=0,0,IF($C66=30,(AE19+AE43),IF($C66=60,(SUM(AD19:AE19)+SUM(AD43:AE43)),(SUM(AC19:AE19)+SUM(AC43:AE43)))))</f>
        <v>32702.67</v>
      </c>
      <c r="AF66" s="39">
        <f>+IF($C66=0,0,IF($C66=30,(AF19+AF43),IF($C66=60,(SUM(AE19:AF19)+SUM(AE43:AF43)),(SUM(AD19:AF19)+SUM(AD43:AF43)))))</f>
        <v>32703.88</v>
      </c>
      <c r="AG66" s="39">
        <f>+IF($C66=0,0,IF($C66=30,(AG19+AG43),IF($C66=60,(SUM(AF19:AG19)+SUM(AF43:AG43)),(SUM(AE19:AG19)+SUM(AE43:AG43)))))</f>
        <v>32705.09</v>
      </c>
      <c r="AH66" s="39">
        <f>+IF($C66=0,0,IF($C66=30,(AH19+AH43),IF($C66=60,(SUM(AG19:AH19)+SUM(AG43:AH43)),(SUM(AF19:AH19)+SUM(AF43:AH43)))))</f>
        <v>32706.3</v>
      </c>
      <c r="AI66" s="39">
        <f>+IF($C66=0,0,IF($C66=30,(AI19+AI43),IF($C66=60,(SUM(AH19:AI19)+SUM(AH43:AI43)),(SUM(AG19:AI19)+SUM(AG43:AI43)))))</f>
        <v>32707.510000000002</v>
      </c>
      <c r="AJ66" s="39">
        <f>+IF($C66=0,0,IF($C66=30,(AJ19+AJ43),IF($C66=60,(SUM(AI19:AJ19)+SUM(AI43:AJ43)),(SUM(AH19:AJ19)+SUM(AH43:AJ43)))))</f>
        <v>32708.720000000001</v>
      </c>
      <c r="AK66" s="39">
        <f>+IF($C66=0,0,IF($C66=30,(AK19+AK43),IF($C66=60,(SUM(AJ19:AK19)+SUM(AJ43:AK43)),(SUM(AI19:AK19)+SUM(AI43:AK43)))))</f>
        <v>32709.93</v>
      </c>
      <c r="AL66" s="39">
        <f>+IF($C66=0,0,IF($C66=30,(AL19+AL43),IF($C66=60,(SUM(AK19:AL19)+SUM(AK43:AL43)),(SUM(AJ19:AL19)+SUM(AJ43:AL43)))))</f>
        <v>32711.14</v>
      </c>
      <c r="AM66" s="39">
        <f>+IF($C66=0,0,IF($C66=30,(AM19+AM43),IF($C66=60,(SUM(AL19:AM19)+SUM(AL43:AM43)),(SUM(AK19:AM19)+SUM(AK43:AM43)))))</f>
        <v>32712.35</v>
      </c>
      <c r="AN66" s="39">
        <f>+IF($C66=0,0,IF($C66=30,(AN19+AN43),IF($C66=60,(SUM(AM19:AN19)+SUM(AM43:AN43)),(SUM(AL19:AN19)+SUM(AL43:AN43)))))</f>
        <v>32713.559999999998</v>
      </c>
      <c r="AO66" s="39">
        <f>+IF($C66=0,0,IF($C66=30,(AO19+AO43),IF($C66=60,(SUM(AN19:AO19)+SUM(AN43:AO43)),(SUM(AM19:AO19)+SUM(AM43:AO43)))))</f>
        <v>32714.77</v>
      </c>
      <c r="AP66" s="39">
        <f>+IF($C66=0,0,IF($C66=30,(AP19+AP43),IF($C66=60,(SUM(AO19:AP19)+SUM(AO43:AP43)),(SUM(AN19:AP19)+SUM(AN43:AP43)))))</f>
        <v>32715.98</v>
      </c>
      <c r="AQ66" s="39">
        <f>+IF($C66=0,0,IF($C66=30,(AQ19+AQ43),IF($C66=60,(SUM(AP19:AQ19)+SUM(AP43:AQ43)),(SUM(AO19:AQ19)+SUM(AO43:AQ43)))))</f>
        <v>32717.19</v>
      </c>
      <c r="AR66" s="39">
        <f>+IF($C66=0,0,IF($C66=30,(AR19+AR43),IF($C66=60,(SUM(AQ19:AR19)+SUM(AQ43:AR43)),(SUM(AP19:AR19)+SUM(AP43:AR43)))))</f>
        <v>32718.400000000001</v>
      </c>
      <c r="AS66" s="39">
        <f>+IF($C66=0,0,IF($C66=30,(AS19+AS43),IF($C66=60,(SUM(AR19:AS19)+SUM(AR43:AS43)),(SUM(AQ19:AS19)+SUM(AQ43:AS43)))))</f>
        <v>32719.61</v>
      </c>
      <c r="AT66" s="39">
        <f>+IF($C66=0,0,IF($C66=30,(AT19+AT43),IF($C66=60,(SUM(AS19:AT19)+SUM(AS43:AT43)),(SUM(AR19:AT19)+SUM(AR43:AT43)))))</f>
        <v>32720.82</v>
      </c>
      <c r="AU66" s="39">
        <f>+IF($C66=0,0,IF($C66=30,(AU19+AU43),IF($C66=60,(SUM(AT19:AU19)+SUM(AT43:AU43)),(SUM(AS19:AU19)+SUM(AS43:AU43)))))</f>
        <v>32722.03</v>
      </c>
      <c r="AV66" s="39">
        <f>+IF($C66=0,0,IF($C66=30,(AV19+AV43),IF($C66=60,(SUM(AU19:AV19)+SUM(AU43:AV43)),(SUM(AT19:AV19)+SUM(AT43:AV43)))))</f>
        <v>32723.239999999998</v>
      </c>
      <c r="AW66" s="39">
        <f>+IF($C66=0,0,IF($C66=30,(AW19+AW43),IF($C66=60,(SUM(AV19:AW19)+SUM(AV43:AW43)),(SUM(AU19:AW19)+SUM(AU43:AW43)))))</f>
        <v>32724.45</v>
      </c>
      <c r="AX66" s="39">
        <f>+IF($C66=0,0,IF($C66=30,(AX19+AX43),IF($C66=60,(SUM(AW19:AX19)+SUM(AW43:AX43)),(SUM(AV19:AX19)+SUM(AV43:AX43)))))</f>
        <v>32725.66</v>
      </c>
      <c r="AY66" s="39">
        <f>+IF($C66=0,0,IF($C66=30,(AY19+AY43),IF($C66=60,(SUM(AX19:AY19)+SUM(AX43:AY43)),(SUM(AW19:AY19)+SUM(AW43:AY43)))))</f>
        <v>32726.87</v>
      </c>
      <c r="AZ66" s="39">
        <f>+IF($C66=0,0,IF($C66=30,(AZ19+AZ43),IF($C66=60,(SUM(AY19:AZ19)+SUM(AY43:AZ43)),(SUM(AX19:AZ19)+SUM(AX43:AZ43)))))</f>
        <v>32728.080000000002</v>
      </c>
      <c r="BA66" s="39">
        <f>+IF($C66=0,0,IF($C66=30,(BA19+BA43),IF($C66=60,(SUM(AZ19:BA19)+SUM(AZ43:BA43)),(SUM(AY19:BA19)+SUM(AY43:BA43)))))</f>
        <v>32729.29</v>
      </c>
      <c r="BB66" s="39">
        <f>+IF($C66=0,0,IF($C66=30,(BB19+BB43),IF($C66=60,(SUM(BA19:BB19)+SUM(BA43:BB43)),(SUM(AZ19:BB19)+SUM(AZ43:BB43)))))</f>
        <v>32730.5</v>
      </c>
      <c r="BC66" s="39">
        <f>+IF($C66=0,0,IF($C66=30,(BC19+BC43),IF($C66=60,(SUM(BB19:BC19)+SUM(BB43:BC43)),(SUM(BA19:BC19)+SUM(BA43:BC43)))))</f>
        <v>32731.71</v>
      </c>
      <c r="BD66" s="39">
        <f>+IF($C66=0,0,IF($C66=30,(BD19+BD43),IF($C66=60,(SUM(BC19:BD19)+SUM(BC43:BD43)),(SUM(BB19:BD19)+SUM(BB43:BD43)))))</f>
        <v>32732.92</v>
      </c>
      <c r="BE66" s="39">
        <f>+IF($C66=0,0,IF($C66=30,(BE19+BE43),IF($C66=60,(SUM(BD19:BE19)+SUM(BD43:BE43)),(SUM(BC19:BE19)+SUM(BC43:BE43)))))</f>
        <v>32734.13</v>
      </c>
      <c r="BF66" s="39">
        <f>+IF($C66=0,0,IF($C66=30,(BF19+BF43),IF($C66=60,(SUM(BE19:BF19)+SUM(BE43:BF43)),(SUM(BD19:BF19)+SUM(BD43:BF43)))))</f>
        <v>32735.34</v>
      </c>
      <c r="BG66" s="39">
        <f>+IF($C66=0,0,IF($C66=30,(BG19+BG43),IF($C66=60,(SUM(BF19:BG19)+SUM(BF43:BG43)),(SUM(BE19:BG19)+SUM(BE43:BG43)))))</f>
        <v>32736.55</v>
      </c>
      <c r="BH66" s="39">
        <f>+IF($C66=0,0,IF($C66=30,(BH19+BH43),IF($C66=60,(SUM(BG19:BH19)+SUM(BG43:BH43)),(SUM(BF19:BH19)+SUM(BF43:BH43)))))</f>
        <v>32737.760000000002</v>
      </c>
      <c r="BI66" s="39">
        <f>+IF($C66=0,0,IF($C66=30,(BI19+BI43),IF($C66=60,(SUM(BH19:BI19)+SUM(BH43:BI43)),(SUM(BG19:BI19)+SUM(BG43:BI43)))))</f>
        <v>32738.97</v>
      </c>
      <c r="BJ66" s="39">
        <f>+IF($C66=0,0,IF($C66=30,(BJ19+BJ43),IF($C66=60,(SUM(BI19:BJ19)+SUM(BI43:BJ43)),(SUM(BH19:BJ19)+SUM(BH43:BJ43)))))</f>
        <v>32740.18</v>
      </c>
      <c r="BK66" s="39">
        <f>+IF($C66=0,0,IF($C66=30,(BK19+BK43),IF($C66=60,(SUM(BJ19:BK19)+SUM(BJ43:BK43)),(SUM(BI19:BK19)+SUM(BI43:BK43)))))</f>
        <v>32741.39</v>
      </c>
    </row>
    <row r="67" spans="2:63" x14ac:dyDescent="0.25">
      <c r="B67" t="str">
        <f t="shared" si="7"/>
        <v>Servizio 16</v>
      </c>
      <c r="C67" s="38">
        <v>30</v>
      </c>
      <c r="D67" s="39">
        <f>+IF($C67=0,0,(D20+D44))</f>
        <v>33275</v>
      </c>
      <c r="E67" s="39">
        <f>+IF($C67=0,0,IF($C67=30,(E20+E44),(SUM(D20:E20)+SUM(D44:E44))))</f>
        <v>33276.21</v>
      </c>
      <c r="F67" s="39">
        <f>+IF($C67=0,0,IF($C67=30,(F20+F44),IF($C67=60,(SUM(E20:F20)+SUM(E44:F44)),(SUM(D20:F20)+SUM(D44:F44)))))</f>
        <v>33277.42</v>
      </c>
      <c r="G67" s="39">
        <f>+IF($C67=0,0,IF($C67=30,(G20+G44),IF($C67=60,(SUM(F20:G20)+SUM(F44:G44)),(SUM(E20:G20)+SUM(E44:G44)))))</f>
        <v>33278.629999999997</v>
      </c>
      <c r="H67" s="39">
        <f>+IF($C67=0,0,IF($C67=30,(H20+H44),IF($C67=60,(SUM(G20:H20)+SUM(G44:H44)),(SUM(F20:H20)+SUM(F44:H44)))))</f>
        <v>33279.839999999997</v>
      </c>
      <c r="I67" s="39">
        <f>+IF($C67=0,0,IF($C67=30,(I20+I44),IF($C67=60,(SUM(H20:I20)+SUM(H44:I44)),(SUM(G20:I20)+SUM(G44:I44)))))</f>
        <v>33281.050000000003</v>
      </c>
      <c r="J67" s="39">
        <f>+IF($C67=0,0,IF($C67=30,(J20+J44),IF($C67=60,(SUM(I20:J20)+SUM(I44:J44)),(SUM(H20:J20)+SUM(H44:J44)))))</f>
        <v>33282.26</v>
      </c>
      <c r="K67" s="39">
        <f>+IF($C67=0,0,IF($C67=30,(K20+K44),IF($C67=60,(SUM(J20:K20)+SUM(J44:K44)),(SUM(I20:K20)+SUM(I44:K44)))))</f>
        <v>33283.47</v>
      </c>
      <c r="L67" s="39">
        <f>+IF($C67=0,0,IF($C67=30,(L20+L44),IF($C67=60,(SUM(K20:L20)+SUM(K44:L44)),(SUM(J20:L20)+SUM(J44:L44)))))</f>
        <v>33284.68</v>
      </c>
      <c r="M67" s="39">
        <f>+IF($C67=0,0,IF($C67=30,(M20+M44),IF($C67=60,(SUM(L20:M20)+SUM(L44:M44)),(SUM(K20:M20)+SUM(K44:M44)))))</f>
        <v>33285.89</v>
      </c>
      <c r="N67" s="39">
        <f>+IF($C67=0,0,IF($C67=30,(N20+N44),IF($C67=60,(SUM(M20:N20)+SUM(M44:N44)),(SUM(L20:N20)+SUM(L44:N44)))))</f>
        <v>33287.1</v>
      </c>
      <c r="O67" s="39">
        <f>+IF($C67=0,0,IF($C67=30,(O20+O44),IF($C67=60,(SUM(N20:O20)+SUM(N44:O44)),(SUM(M20:O20)+SUM(M44:O44)))))</f>
        <v>33288.31</v>
      </c>
      <c r="P67" s="39">
        <f>+IF($C67=0,0,IF($C67=30,(P20+P44),IF($C67=60,(SUM(O20:P20)+SUM(O44:P44)),(SUM(N20:P20)+SUM(N44:P44)))))</f>
        <v>33289.519999999997</v>
      </c>
      <c r="Q67" s="39">
        <f>+IF($C67=0,0,IF($C67=30,(Q20+Q44),IF($C67=60,(SUM(P20:Q20)+SUM(P44:Q44)),(SUM(O20:Q20)+SUM(O44:Q44)))))</f>
        <v>33290.729999999996</v>
      </c>
      <c r="R67" s="39">
        <f>+IF($C67=0,0,IF($C67=30,(R20+R44),IF($C67=60,(SUM(Q20:R20)+SUM(Q44:R44)),(SUM(P20:R20)+SUM(P44:R44)))))</f>
        <v>33291.94</v>
      </c>
      <c r="S67" s="39">
        <f>+IF($C67=0,0,IF($C67=30,(S20+S44),IF($C67=60,(SUM(R20:S20)+SUM(R44:S44)),(SUM(Q20:S20)+SUM(Q44:S44)))))</f>
        <v>33293.15</v>
      </c>
      <c r="T67" s="39">
        <f>+IF($C67=0,0,IF($C67=30,(T20+T44),IF($C67=60,(SUM(S20:T20)+SUM(S44:T44)),(SUM(R20:T20)+SUM(R44:T44)))))</f>
        <v>33294.36</v>
      </c>
      <c r="U67" s="39">
        <f>+IF($C67=0,0,IF($C67=30,(U20+U44),IF($C67=60,(SUM(T20:U20)+SUM(T44:U44)),(SUM(S20:U20)+SUM(S44:U44)))))</f>
        <v>33295.57</v>
      </c>
      <c r="V67" s="39">
        <f>+IF($C67=0,0,IF($C67=30,(V20+V44),IF($C67=60,(SUM(U20:V20)+SUM(U44:V44)),(SUM(T20:V20)+SUM(T44:V44)))))</f>
        <v>33296.78</v>
      </c>
      <c r="W67" s="39">
        <f>+IF($C67=0,0,IF($C67=30,(W20+W44),IF($C67=60,(SUM(V20:W20)+SUM(V44:W44)),(SUM(U20:W20)+SUM(U44:W44)))))</f>
        <v>33297.99</v>
      </c>
      <c r="X67" s="39">
        <f>+IF($C67=0,0,IF($C67=30,(X20+X44),IF($C67=60,(SUM(W20:X20)+SUM(W44:X44)),(SUM(V20:X20)+SUM(V44:X44)))))</f>
        <v>33299.199999999997</v>
      </c>
      <c r="Y67" s="39">
        <f>+IF($C67=0,0,IF($C67=30,(Y20+Y44),IF($C67=60,(SUM(X20:Y20)+SUM(X44:Y44)),(SUM(W20:Y20)+SUM(W44:Y44)))))</f>
        <v>33300.410000000003</v>
      </c>
      <c r="Z67" s="39">
        <f>+IF($C67=0,0,IF($C67=30,(Z20+Z44),IF($C67=60,(SUM(Y20:Z20)+SUM(Y44:Z44)),(SUM(X20:Z20)+SUM(X44:Z44)))))</f>
        <v>33301.620000000003</v>
      </c>
      <c r="AA67" s="39">
        <f>+IF($C67=0,0,IF($C67=30,(AA20+AA44),IF($C67=60,(SUM(Z20:AA20)+SUM(Z44:AA44)),(SUM(Y20:AA20)+SUM(Y44:AA44)))))</f>
        <v>33302.83</v>
      </c>
      <c r="AB67" s="39">
        <f>+IF($C67=0,0,IF($C67=30,(AB20+AB44),IF($C67=60,(SUM(AA20:AB20)+SUM(AA44:AB44)),(SUM(Z20:AB20)+SUM(Z44:AB44)))))</f>
        <v>33304.04</v>
      </c>
      <c r="AC67" s="39">
        <f>+IF($C67=0,0,IF($C67=30,(AC20+AC44),IF($C67=60,(SUM(AB20:AC20)+SUM(AB44:AC44)),(SUM(AA20:AC20)+SUM(AA44:AC44)))))</f>
        <v>33305.25</v>
      </c>
      <c r="AD67" s="39">
        <f>+IF($C67=0,0,IF($C67=30,(AD20+AD44),IF($C67=60,(SUM(AC20:AD20)+SUM(AC44:AD44)),(SUM(AB20:AD20)+SUM(AB44:AD44)))))</f>
        <v>33306.46</v>
      </c>
      <c r="AE67" s="39">
        <f>+IF($C67=0,0,IF($C67=30,(AE20+AE44),IF($C67=60,(SUM(AD20:AE20)+SUM(AD44:AE44)),(SUM(AC20:AE20)+SUM(AC44:AE44)))))</f>
        <v>33307.67</v>
      </c>
      <c r="AF67" s="39">
        <f>+IF($C67=0,0,IF($C67=30,(AF20+AF44),IF($C67=60,(SUM(AE20:AF20)+SUM(AE44:AF44)),(SUM(AD20:AF20)+SUM(AD44:AF44)))))</f>
        <v>33308.879999999997</v>
      </c>
      <c r="AG67" s="39">
        <f>+IF($C67=0,0,IF($C67=30,(AG20+AG44),IF($C67=60,(SUM(AF20:AG20)+SUM(AF44:AG44)),(SUM(AE20:AG20)+SUM(AE44:AG44)))))</f>
        <v>33310.089999999997</v>
      </c>
      <c r="AH67" s="39">
        <f>+IF($C67=0,0,IF($C67=30,(AH20+AH44),IF($C67=60,(SUM(AG20:AH20)+SUM(AG44:AH44)),(SUM(AF20:AH20)+SUM(AF44:AH44)))))</f>
        <v>33311.300000000003</v>
      </c>
      <c r="AI67" s="39">
        <f>+IF($C67=0,0,IF($C67=30,(AI20+AI44),IF($C67=60,(SUM(AH20:AI20)+SUM(AH44:AI44)),(SUM(AG20:AI20)+SUM(AG44:AI44)))))</f>
        <v>33312.51</v>
      </c>
      <c r="AJ67" s="39">
        <f>+IF($C67=0,0,IF($C67=30,(AJ20+AJ44),IF($C67=60,(SUM(AI20:AJ20)+SUM(AI44:AJ44)),(SUM(AH20:AJ20)+SUM(AH44:AJ44)))))</f>
        <v>33313.72</v>
      </c>
      <c r="AK67" s="39">
        <f>+IF($C67=0,0,IF($C67=30,(AK20+AK44),IF($C67=60,(SUM(AJ20:AK20)+SUM(AJ44:AK44)),(SUM(AI20:AK20)+SUM(AI44:AK44)))))</f>
        <v>33314.93</v>
      </c>
      <c r="AL67" s="39">
        <f>+IF($C67=0,0,IF($C67=30,(AL20+AL44),IF($C67=60,(SUM(AK20:AL20)+SUM(AK44:AL44)),(SUM(AJ20:AL20)+SUM(AJ44:AL44)))))</f>
        <v>33316.14</v>
      </c>
      <c r="AM67" s="39">
        <f>+IF($C67=0,0,IF($C67=30,(AM20+AM44),IF($C67=60,(SUM(AL20:AM20)+SUM(AL44:AM44)),(SUM(AK20:AM20)+SUM(AK44:AM44)))))</f>
        <v>33317.35</v>
      </c>
      <c r="AN67" s="39">
        <f>+IF($C67=0,0,IF($C67=30,(AN20+AN44),IF($C67=60,(SUM(AM20:AN20)+SUM(AM44:AN44)),(SUM(AL20:AN20)+SUM(AL44:AN44)))))</f>
        <v>33318.559999999998</v>
      </c>
      <c r="AO67" s="39">
        <f>+IF($C67=0,0,IF($C67=30,(AO20+AO44),IF($C67=60,(SUM(AN20:AO20)+SUM(AN44:AO44)),(SUM(AM20:AO20)+SUM(AM44:AO44)))))</f>
        <v>33319.769999999997</v>
      </c>
      <c r="AP67" s="39">
        <f>+IF($C67=0,0,IF($C67=30,(AP20+AP44),IF($C67=60,(SUM(AO20:AP20)+SUM(AO44:AP44)),(SUM(AN20:AP20)+SUM(AN44:AP44)))))</f>
        <v>33320.979999999996</v>
      </c>
      <c r="AQ67" s="39">
        <f>+IF($C67=0,0,IF($C67=30,(AQ20+AQ44),IF($C67=60,(SUM(AP20:AQ20)+SUM(AP44:AQ44)),(SUM(AO20:AQ20)+SUM(AO44:AQ44)))))</f>
        <v>33322.19</v>
      </c>
      <c r="AR67" s="39">
        <f>+IF($C67=0,0,IF($C67=30,(AR20+AR44),IF($C67=60,(SUM(AQ20:AR20)+SUM(AQ44:AR44)),(SUM(AP20:AR20)+SUM(AP44:AR44)))))</f>
        <v>33323.4</v>
      </c>
      <c r="AS67" s="39">
        <f>+IF($C67=0,0,IF($C67=30,(AS20+AS44),IF($C67=60,(SUM(AR20:AS20)+SUM(AR44:AS44)),(SUM(AQ20:AS20)+SUM(AQ44:AS44)))))</f>
        <v>33324.61</v>
      </c>
      <c r="AT67" s="39">
        <f>+IF($C67=0,0,IF($C67=30,(AT20+AT44),IF($C67=60,(SUM(AS20:AT20)+SUM(AS44:AT44)),(SUM(AR20:AT20)+SUM(AR44:AT44)))))</f>
        <v>33325.82</v>
      </c>
      <c r="AU67" s="39">
        <f>+IF($C67=0,0,IF($C67=30,(AU20+AU44),IF($C67=60,(SUM(AT20:AU20)+SUM(AT44:AU44)),(SUM(AS20:AU20)+SUM(AS44:AU44)))))</f>
        <v>33327.03</v>
      </c>
      <c r="AV67" s="39">
        <f>+IF($C67=0,0,IF($C67=30,(AV20+AV44),IF($C67=60,(SUM(AU20:AV20)+SUM(AU44:AV44)),(SUM(AT20:AV20)+SUM(AT44:AV44)))))</f>
        <v>33328.239999999998</v>
      </c>
      <c r="AW67" s="39">
        <f>+IF($C67=0,0,IF($C67=30,(AW20+AW44),IF($C67=60,(SUM(AV20:AW20)+SUM(AV44:AW44)),(SUM(AU20:AW20)+SUM(AU44:AW44)))))</f>
        <v>33329.449999999997</v>
      </c>
      <c r="AX67" s="39">
        <f>+IF($C67=0,0,IF($C67=30,(AX20+AX44),IF($C67=60,(SUM(AW20:AX20)+SUM(AW44:AX44)),(SUM(AV20:AX20)+SUM(AV44:AX44)))))</f>
        <v>33330.660000000003</v>
      </c>
      <c r="AY67" s="39">
        <f>+IF($C67=0,0,IF($C67=30,(AY20+AY44),IF($C67=60,(SUM(AX20:AY20)+SUM(AX44:AY44)),(SUM(AW20:AY20)+SUM(AW44:AY44)))))</f>
        <v>33331.870000000003</v>
      </c>
      <c r="AZ67" s="39">
        <f>+IF($C67=0,0,IF($C67=30,(AZ20+AZ44),IF($C67=60,(SUM(AY20:AZ20)+SUM(AY44:AZ44)),(SUM(AX20:AZ20)+SUM(AX44:AZ44)))))</f>
        <v>33333.08</v>
      </c>
      <c r="BA67" s="39">
        <f>+IF($C67=0,0,IF($C67=30,(BA20+BA44),IF($C67=60,(SUM(AZ20:BA20)+SUM(AZ44:BA44)),(SUM(AY20:BA20)+SUM(AY44:BA44)))))</f>
        <v>33334.29</v>
      </c>
      <c r="BB67" s="39">
        <f>+IF($C67=0,0,IF($C67=30,(BB20+BB44),IF($C67=60,(SUM(BA20:BB20)+SUM(BA44:BB44)),(SUM(AZ20:BB20)+SUM(AZ44:BB44)))))</f>
        <v>33335.5</v>
      </c>
      <c r="BC67" s="39">
        <f>+IF($C67=0,0,IF($C67=30,(BC20+BC44),IF($C67=60,(SUM(BB20:BC20)+SUM(BB44:BC44)),(SUM(BA20:BC20)+SUM(BA44:BC44)))))</f>
        <v>33336.71</v>
      </c>
      <c r="BD67" s="39">
        <f>+IF($C67=0,0,IF($C67=30,(BD20+BD44),IF($C67=60,(SUM(BC20:BD20)+SUM(BC44:BD44)),(SUM(BB20:BD20)+SUM(BB44:BD44)))))</f>
        <v>33337.919999999998</v>
      </c>
      <c r="BE67" s="39">
        <f>+IF($C67=0,0,IF($C67=30,(BE20+BE44),IF($C67=60,(SUM(BD20:BE20)+SUM(BD44:BE44)),(SUM(BC20:BE20)+SUM(BC44:BE44)))))</f>
        <v>33339.129999999997</v>
      </c>
      <c r="BF67" s="39">
        <f>+IF($C67=0,0,IF($C67=30,(BF20+BF44),IF($C67=60,(SUM(BE20:BF20)+SUM(BE44:BF44)),(SUM(BD20:BF20)+SUM(BD44:BF44)))))</f>
        <v>33340.339999999997</v>
      </c>
      <c r="BG67" s="39">
        <f>+IF($C67=0,0,IF($C67=30,(BG20+BG44),IF($C67=60,(SUM(BF20:BG20)+SUM(BF44:BG44)),(SUM(BE20:BG20)+SUM(BE44:BG44)))))</f>
        <v>33341.550000000003</v>
      </c>
      <c r="BH67" s="39">
        <f>+IF($C67=0,0,IF($C67=30,(BH20+BH44),IF($C67=60,(SUM(BG20:BH20)+SUM(BG44:BH44)),(SUM(BF20:BH20)+SUM(BF44:BH44)))))</f>
        <v>33342.76</v>
      </c>
      <c r="BI67" s="39">
        <f>+IF($C67=0,0,IF($C67=30,(BI20+BI44),IF($C67=60,(SUM(BH20:BI20)+SUM(BH44:BI44)),(SUM(BG20:BI20)+SUM(BG44:BI44)))))</f>
        <v>33343.97</v>
      </c>
      <c r="BJ67" s="39">
        <f>+IF($C67=0,0,IF($C67=30,(BJ20+BJ44),IF($C67=60,(SUM(BI20:BJ20)+SUM(BI44:BJ44)),(SUM(BH20:BJ20)+SUM(BH44:BJ44)))))</f>
        <v>33345.18</v>
      </c>
      <c r="BK67" s="39">
        <f>+IF($C67=0,0,IF($C67=30,(BK20+BK44),IF($C67=60,(SUM(BJ20:BK20)+SUM(BJ44:BK44)),(SUM(BI20:BK20)+SUM(BI44:BK44)))))</f>
        <v>33346.39</v>
      </c>
    </row>
    <row r="68" spans="2:63" x14ac:dyDescent="0.25">
      <c r="B68" t="str">
        <f t="shared" si="7"/>
        <v>Servizio 17</v>
      </c>
      <c r="C68" s="38">
        <v>30</v>
      </c>
      <c r="D68" s="39">
        <f>+IF($C68=0,0,(D21+D45))</f>
        <v>33880</v>
      </c>
      <c r="E68" s="39">
        <f>+IF($C68=0,0,IF($C68=30,(E21+E45),(SUM(D21:E21)+SUM(D45:E45))))</f>
        <v>33881.21</v>
      </c>
      <c r="F68" s="39">
        <f>+IF($C68=0,0,IF($C68=30,(F21+F45),IF($C68=60,(SUM(E21:F21)+SUM(E45:F45)),(SUM(D21:F21)+SUM(D45:F45)))))</f>
        <v>33882.42</v>
      </c>
      <c r="G68" s="39">
        <f>+IF($C68=0,0,IF($C68=30,(G21+G45),IF($C68=60,(SUM(F21:G21)+SUM(F45:G45)),(SUM(E21:G21)+SUM(E45:G45)))))</f>
        <v>33883.629999999997</v>
      </c>
      <c r="H68" s="39">
        <f>+IF($C68=0,0,IF($C68=30,(H21+H45),IF($C68=60,(SUM(G21:H21)+SUM(G45:H45)),(SUM(F21:H21)+SUM(F45:H45)))))</f>
        <v>33884.839999999997</v>
      </c>
      <c r="I68" s="39">
        <f>+IF($C68=0,0,IF($C68=30,(I21+I45),IF($C68=60,(SUM(H21:I21)+SUM(H45:I45)),(SUM(G21:I21)+SUM(G45:I45)))))</f>
        <v>33886.050000000003</v>
      </c>
      <c r="J68" s="39">
        <f>+IF($C68=0,0,IF($C68=30,(J21+J45),IF($C68=60,(SUM(I21:J21)+SUM(I45:J45)),(SUM(H21:J21)+SUM(H45:J45)))))</f>
        <v>33887.26</v>
      </c>
      <c r="K68" s="39">
        <f>+IF($C68=0,0,IF($C68=30,(K21+K45),IF($C68=60,(SUM(J21:K21)+SUM(J45:K45)),(SUM(I21:K21)+SUM(I45:K45)))))</f>
        <v>33888.47</v>
      </c>
      <c r="L68" s="39">
        <f>+IF($C68=0,0,IF($C68=30,(L21+L45),IF($C68=60,(SUM(K21:L21)+SUM(K45:L45)),(SUM(J21:L21)+SUM(J45:L45)))))</f>
        <v>33889.68</v>
      </c>
      <c r="M68" s="39">
        <f>+IF($C68=0,0,IF($C68=30,(M21+M45),IF($C68=60,(SUM(L21:M21)+SUM(L45:M45)),(SUM(K21:M21)+SUM(K45:M45)))))</f>
        <v>33890.89</v>
      </c>
      <c r="N68" s="39">
        <f>+IF($C68=0,0,IF($C68=30,(N21+N45),IF($C68=60,(SUM(M21:N21)+SUM(M45:N45)),(SUM(L21:N21)+SUM(L45:N45)))))</f>
        <v>33892.1</v>
      </c>
      <c r="O68" s="39">
        <f>+IF($C68=0,0,IF($C68=30,(O21+O45),IF($C68=60,(SUM(N21:O21)+SUM(N45:O45)),(SUM(M21:O21)+SUM(M45:O45)))))</f>
        <v>33893.31</v>
      </c>
      <c r="P68" s="39">
        <f>+IF($C68=0,0,IF($C68=30,(P21+P45),IF($C68=60,(SUM(O21:P21)+SUM(O45:P45)),(SUM(N21:P21)+SUM(N45:P45)))))</f>
        <v>33894.519999999997</v>
      </c>
      <c r="Q68" s="39">
        <f>+IF($C68=0,0,IF($C68=30,(Q21+Q45),IF($C68=60,(SUM(P21:Q21)+SUM(P45:Q45)),(SUM(O21:Q21)+SUM(O45:Q45)))))</f>
        <v>33895.729999999996</v>
      </c>
      <c r="R68" s="39">
        <f>+IF($C68=0,0,IF($C68=30,(R21+R45),IF($C68=60,(SUM(Q21:R21)+SUM(Q45:R45)),(SUM(P21:R21)+SUM(P45:R45)))))</f>
        <v>33896.94</v>
      </c>
      <c r="S68" s="39">
        <f>+IF($C68=0,0,IF($C68=30,(S21+S45),IF($C68=60,(SUM(R21:S21)+SUM(R45:S45)),(SUM(Q21:S21)+SUM(Q45:S45)))))</f>
        <v>33898.15</v>
      </c>
      <c r="T68" s="39">
        <f>+IF($C68=0,0,IF($C68=30,(T21+T45),IF($C68=60,(SUM(S21:T21)+SUM(S45:T45)),(SUM(R21:T21)+SUM(R45:T45)))))</f>
        <v>33899.360000000001</v>
      </c>
      <c r="U68" s="39">
        <f>+IF($C68=0,0,IF($C68=30,(U21+U45),IF($C68=60,(SUM(T21:U21)+SUM(T45:U45)),(SUM(S21:U21)+SUM(S45:U45)))))</f>
        <v>33900.57</v>
      </c>
      <c r="V68" s="39">
        <f>+IF($C68=0,0,IF($C68=30,(V21+V45),IF($C68=60,(SUM(U21:V21)+SUM(U45:V45)),(SUM(T21:V21)+SUM(T45:V45)))))</f>
        <v>33901.78</v>
      </c>
      <c r="W68" s="39">
        <f>+IF($C68=0,0,IF($C68=30,(W21+W45),IF($C68=60,(SUM(V21:W21)+SUM(V45:W45)),(SUM(U21:W21)+SUM(U45:W45)))))</f>
        <v>33902.99</v>
      </c>
      <c r="X68" s="39">
        <f>+IF($C68=0,0,IF($C68=30,(X21+X45),IF($C68=60,(SUM(W21:X21)+SUM(W45:X45)),(SUM(V21:X21)+SUM(V45:X45)))))</f>
        <v>33904.199999999997</v>
      </c>
      <c r="Y68" s="39">
        <f>+IF($C68=0,0,IF($C68=30,(Y21+Y45),IF($C68=60,(SUM(X21:Y21)+SUM(X45:Y45)),(SUM(W21:Y21)+SUM(W45:Y45)))))</f>
        <v>33905.410000000003</v>
      </c>
      <c r="Z68" s="39">
        <f>+IF($C68=0,0,IF($C68=30,(Z21+Z45),IF($C68=60,(SUM(Y21:Z21)+SUM(Y45:Z45)),(SUM(X21:Z21)+SUM(X45:Z45)))))</f>
        <v>33906.620000000003</v>
      </c>
      <c r="AA68" s="39">
        <f>+IF($C68=0,0,IF($C68=30,(AA21+AA45),IF($C68=60,(SUM(Z21:AA21)+SUM(Z45:AA45)),(SUM(Y21:AA21)+SUM(Y45:AA45)))))</f>
        <v>33907.83</v>
      </c>
      <c r="AB68" s="39">
        <f>+IF($C68=0,0,IF($C68=30,(AB21+AB45),IF($C68=60,(SUM(AA21:AB21)+SUM(AA45:AB45)),(SUM(Z21:AB21)+SUM(Z45:AB45)))))</f>
        <v>33909.040000000001</v>
      </c>
      <c r="AC68" s="39">
        <f>+IF($C68=0,0,IF($C68=30,(AC21+AC45),IF($C68=60,(SUM(AB21:AC21)+SUM(AB45:AC45)),(SUM(AA21:AC21)+SUM(AA45:AC45)))))</f>
        <v>33910.25</v>
      </c>
      <c r="AD68" s="39">
        <f>+IF($C68=0,0,IF($C68=30,(AD21+AD45),IF($C68=60,(SUM(AC21:AD21)+SUM(AC45:AD45)),(SUM(AB21:AD21)+SUM(AB45:AD45)))))</f>
        <v>33911.46</v>
      </c>
      <c r="AE68" s="39">
        <f>+IF($C68=0,0,IF($C68=30,(AE21+AE45),IF($C68=60,(SUM(AD21:AE21)+SUM(AD45:AE45)),(SUM(AC21:AE21)+SUM(AC45:AE45)))))</f>
        <v>33912.67</v>
      </c>
      <c r="AF68" s="39">
        <f>+IF($C68=0,0,IF($C68=30,(AF21+AF45),IF($C68=60,(SUM(AE21:AF21)+SUM(AE45:AF45)),(SUM(AD21:AF21)+SUM(AD45:AF45)))))</f>
        <v>33913.879999999997</v>
      </c>
      <c r="AG68" s="39">
        <f>+IF($C68=0,0,IF($C68=30,(AG21+AG45),IF($C68=60,(SUM(AF21:AG21)+SUM(AF45:AG45)),(SUM(AE21:AG21)+SUM(AE45:AG45)))))</f>
        <v>33915.089999999997</v>
      </c>
      <c r="AH68" s="39">
        <f>+IF($C68=0,0,IF($C68=30,(AH21+AH45),IF($C68=60,(SUM(AG21:AH21)+SUM(AG45:AH45)),(SUM(AF21:AH21)+SUM(AF45:AH45)))))</f>
        <v>33916.300000000003</v>
      </c>
      <c r="AI68" s="39">
        <f>+IF($C68=0,0,IF($C68=30,(AI21+AI45),IF($C68=60,(SUM(AH21:AI21)+SUM(AH45:AI45)),(SUM(AG21:AI21)+SUM(AG45:AI45)))))</f>
        <v>33917.51</v>
      </c>
      <c r="AJ68" s="39">
        <f>+IF($C68=0,0,IF($C68=30,(AJ21+AJ45),IF($C68=60,(SUM(AI21:AJ21)+SUM(AI45:AJ45)),(SUM(AH21:AJ21)+SUM(AH45:AJ45)))))</f>
        <v>33918.720000000001</v>
      </c>
      <c r="AK68" s="39">
        <f>+IF($C68=0,0,IF($C68=30,(AK21+AK45),IF($C68=60,(SUM(AJ21:AK21)+SUM(AJ45:AK45)),(SUM(AI21:AK21)+SUM(AI45:AK45)))))</f>
        <v>33919.93</v>
      </c>
      <c r="AL68" s="39">
        <f>+IF($C68=0,0,IF($C68=30,(AL21+AL45),IF($C68=60,(SUM(AK21:AL21)+SUM(AK45:AL45)),(SUM(AJ21:AL21)+SUM(AJ45:AL45)))))</f>
        <v>33921.14</v>
      </c>
      <c r="AM68" s="39">
        <f>+IF($C68=0,0,IF($C68=30,(AM21+AM45),IF($C68=60,(SUM(AL21:AM21)+SUM(AL45:AM45)),(SUM(AK21:AM21)+SUM(AK45:AM45)))))</f>
        <v>33922.35</v>
      </c>
      <c r="AN68" s="39">
        <f>+IF($C68=0,0,IF($C68=30,(AN21+AN45),IF($C68=60,(SUM(AM21:AN21)+SUM(AM45:AN45)),(SUM(AL21:AN21)+SUM(AL45:AN45)))))</f>
        <v>33923.56</v>
      </c>
      <c r="AO68" s="39">
        <f>+IF($C68=0,0,IF($C68=30,(AO21+AO45),IF($C68=60,(SUM(AN21:AO21)+SUM(AN45:AO45)),(SUM(AM21:AO21)+SUM(AM45:AO45)))))</f>
        <v>33924.769999999997</v>
      </c>
      <c r="AP68" s="39">
        <f>+IF($C68=0,0,IF($C68=30,(AP21+AP45),IF($C68=60,(SUM(AO21:AP21)+SUM(AO45:AP45)),(SUM(AN21:AP21)+SUM(AN45:AP45)))))</f>
        <v>33925.979999999996</v>
      </c>
      <c r="AQ68" s="39">
        <f>+IF($C68=0,0,IF($C68=30,(AQ21+AQ45),IF($C68=60,(SUM(AP21:AQ21)+SUM(AP45:AQ45)),(SUM(AO21:AQ21)+SUM(AO45:AQ45)))))</f>
        <v>33927.19</v>
      </c>
      <c r="AR68" s="39">
        <f>+IF($C68=0,0,IF($C68=30,(AR21+AR45),IF($C68=60,(SUM(AQ21:AR21)+SUM(AQ45:AR45)),(SUM(AP21:AR21)+SUM(AP45:AR45)))))</f>
        <v>33928.400000000001</v>
      </c>
      <c r="AS68" s="39">
        <f>+IF($C68=0,0,IF($C68=30,(AS21+AS45),IF($C68=60,(SUM(AR21:AS21)+SUM(AR45:AS45)),(SUM(AQ21:AS21)+SUM(AQ45:AS45)))))</f>
        <v>33929.61</v>
      </c>
      <c r="AT68" s="39">
        <f>+IF($C68=0,0,IF($C68=30,(AT21+AT45),IF($C68=60,(SUM(AS21:AT21)+SUM(AS45:AT45)),(SUM(AR21:AT21)+SUM(AR45:AT45)))))</f>
        <v>33930.82</v>
      </c>
      <c r="AU68" s="39">
        <f>+IF($C68=0,0,IF($C68=30,(AU21+AU45),IF($C68=60,(SUM(AT21:AU21)+SUM(AT45:AU45)),(SUM(AS21:AU21)+SUM(AS45:AU45)))))</f>
        <v>33932.03</v>
      </c>
      <c r="AV68" s="39">
        <f>+IF($C68=0,0,IF($C68=30,(AV21+AV45),IF($C68=60,(SUM(AU21:AV21)+SUM(AU45:AV45)),(SUM(AT21:AV21)+SUM(AT45:AV45)))))</f>
        <v>33933.24</v>
      </c>
      <c r="AW68" s="39">
        <f>+IF($C68=0,0,IF($C68=30,(AW21+AW45),IF($C68=60,(SUM(AV21:AW21)+SUM(AV45:AW45)),(SUM(AU21:AW21)+SUM(AU45:AW45)))))</f>
        <v>33934.449999999997</v>
      </c>
      <c r="AX68" s="39">
        <f>+IF($C68=0,0,IF($C68=30,(AX21+AX45),IF($C68=60,(SUM(AW21:AX21)+SUM(AW45:AX45)),(SUM(AV21:AX21)+SUM(AV45:AX45)))))</f>
        <v>33935.660000000003</v>
      </c>
      <c r="AY68" s="39">
        <f>+IF($C68=0,0,IF($C68=30,(AY21+AY45),IF($C68=60,(SUM(AX21:AY21)+SUM(AX45:AY45)),(SUM(AW21:AY21)+SUM(AW45:AY45)))))</f>
        <v>33936.870000000003</v>
      </c>
      <c r="AZ68" s="39">
        <f>+IF($C68=0,0,IF($C68=30,(AZ21+AZ45),IF($C68=60,(SUM(AY21:AZ21)+SUM(AY45:AZ45)),(SUM(AX21:AZ21)+SUM(AX45:AZ45)))))</f>
        <v>33938.080000000002</v>
      </c>
      <c r="BA68" s="39">
        <f>+IF($C68=0,0,IF($C68=30,(BA21+BA45),IF($C68=60,(SUM(AZ21:BA21)+SUM(AZ45:BA45)),(SUM(AY21:BA21)+SUM(AY45:BA45)))))</f>
        <v>33939.29</v>
      </c>
      <c r="BB68" s="39">
        <f>+IF($C68=0,0,IF($C68=30,(BB21+BB45),IF($C68=60,(SUM(BA21:BB21)+SUM(BA45:BB45)),(SUM(AZ21:BB21)+SUM(AZ45:BB45)))))</f>
        <v>33940.5</v>
      </c>
      <c r="BC68" s="39">
        <f>+IF($C68=0,0,IF($C68=30,(BC21+BC45),IF($C68=60,(SUM(BB21:BC21)+SUM(BB45:BC45)),(SUM(BA21:BC21)+SUM(BA45:BC45)))))</f>
        <v>33941.71</v>
      </c>
      <c r="BD68" s="39">
        <f>+IF($C68=0,0,IF($C68=30,(BD21+BD45),IF($C68=60,(SUM(BC21:BD21)+SUM(BC45:BD45)),(SUM(BB21:BD21)+SUM(BB45:BD45)))))</f>
        <v>33942.92</v>
      </c>
      <c r="BE68" s="39">
        <f>+IF($C68=0,0,IF($C68=30,(BE21+BE45),IF($C68=60,(SUM(BD21:BE21)+SUM(BD45:BE45)),(SUM(BC21:BE21)+SUM(BC45:BE45)))))</f>
        <v>33944.129999999997</v>
      </c>
      <c r="BF68" s="39">
        <f>+IF($C68=0,0,IF($C68=30,(BF21+BF45),IF($C68=60,(SUM(BE21:BF21)+SUM(BE45:BF45)),(SUM(BD21:BF21)+SUM(BD45:BF45)))))</f>
        <v>33945.339999999997</v>
      </c>
      <c r="BG68" s="39">
        <f>+IF($C68=0,0,IF($C68=30,(BG21+BG45),IF($C68=60,(SUM(BF21:BG21)+SUM(BF45:BG45)),(SUM(BE21:BG21)+SUM(BE45:BG45)))))</f>
        <v>33946.550000000003</v>
      </c>
      <c r="BH68" s="39">
        <f>+IF($C68=0,0,IF($C68=30,(BH21+BH45),IF($C68=60,(SUM(BG21:BH21)+SUM(BG45:BH45)),(SUM(BF21:BH21)+SUM(BF45:BH45)))))</f>
        <v>33947.760000000002</v>
      </c>
      <c r="BI68" s="39">
        <f>+IF($C68=0,0,IF($C68=30,(BI21+BI45),IF($C68=60,(SUM(BH21:BI21)+SUM(BH45:BI45)),(SUM(BG21:BI21)+SUM(BG45:BI45)))))</f>
        <v>33948.97</v>
      </c>
      <c r="BJ68" s="39">
        <f>+IF($C68=0,0,IF($C68=30,(BJ21+BJ45),IF($C68=60,(SUM(BI21:BJ21)+SUM(BI45:BJ45)),(SUM(BH21:BJ21)+SUM(BH45:BJ45)))))</f>
        <v>33950.18</v>
      </c>
      <c r="BK68" s="39">
        <f>+IF($C68=0,0,IF($C68=30,(BK21+BK45),IF($C68=60,(SUM(BJ21:BK21)+SUM(BJ45:BK45)),(SUM(BI21:BK21)+SUM(BI45:BK45)))))</f>
        <v>33951.39</v>
      </c>
    </row>
    <row r="69" spans="2:63" x14ac:dyDescent="0.25">
      <c r="B69" t="str">
        <f t="shared" si="7"/>
        <v>Servizio 18</v>
      </c>
      <c r="C69" s="38">
        <v>30</v>
      </c>
      <c r="D69" s="39">
        <f>+IF($C69=0,0,(D22+D46))</f>
        <v>29640</v>
      </c>
      <c r="E69" s="39">
        <f>+IF($C69=0,0,IF($C69=30,(E22+E46),(SUM(D22:E22)+SUM(D46:E46))))</f>
        <v>29641.040000000001</v>
      </c>
      <c r="F69" s="39">
        <f>+IF($C69=0,0,IF($C69=30,(F22+F46),IF($C69=60,(SUM(E22:F22)+SUM(E46:F46)),(SUM(D22:F22)+SUM(D46:F46)))))</f>
        <v>29642.080000000002</v>
      </c>
      <c r="G69" s="39">
        <f>+IF($C69=0,0,IF($C69=30,(G22+G46),IF($C69=60,(SUM(F22:G22)+SUM(F46:G46)),(SUM(E22:G22)+SUM(E46:G46)))))</f>
        <v>29643.119999999999</v>
      </c>
      <c r="H69" s="39">
        <f>+IF($C69=0,0,IF($C69=30,(H22+H46),IF($C69=60,(SUM(G22:H22)+SUM(G46:H46)),(SUM(F22:H22)+SUM(F46:H46)))))</f>
        <v>29644.16</v>
      </c>
      <c r="I69" s="39">
        <f>+IF($C69=0,0,IF($C69=30,(I22+I46),IF($C69=60,(SUM(H22:I22)+SUM(H46:I46)),(SUM(G22:I22)+SUM(G46:I46)))))</f>
        <v>29645.200000000001</v>
      </c>
      <c r="J69" s="39">
        <f>+IF($C69=0,0,IF($C69=30,(J22+J46),IF($C69=60,(SUM(I22:J22)+SUM(I46:J46)),(SUM(H22:J22)+SUM(H46:J46)))))</f>
        <v>29646.240000000002</v>
      </c>
      <c r="K69" s="39">
        <f>+IF($C69=0,0,IF($C69=30,(K22+K46),IF($C69=60,(SUM(J22:K22)+SUM(J46:K46)),(SUM(I22:K22)+SUM(I46:K46)))))</f>
        <v>29647.279999999999</v>
      </c>
      <c r="L69" s="39">
        <f>+IF($C69=0,0,IF($C69=30,(L22+L46),IF($C69=60,(SUM(K22:L22)+SUM(K46:L46)),(SUM(J22:L22)+SUM(J46:L46)))))</f>
        <v>29648.32</v>
      </c>
      <c r="M69" s="39">
        <f>+IF($C69=0,0,IF($C69=30,(M22+M46),IF($C69=60,(SUM(L22:M22)+SUM(L46:M46)),(SUM(K22:M22)+SUM(K46:M46)))))</f>
        <v>29649.360000000001</v>
      </c>
      <c r="N69" s="39">
        <f>+IF($C69=0,0,IF($C69=30,(N22+N46),IF($C69=60,(SUM(M22:N22)+SUM(M46:N46)),(SUM(L22:N22)+SUM(L46:N46)))))</f>
        <v>29650.400000000001</v>
      </c>
      <c r="O69" s="39">
        <f>+IF($C69=0,0,IF($C69=30,(O22+O46),IF($C69=60,(SUM(N22:O22)+SUM(N46:O46)),(SUM(M22:O22)+SUM(M46:O46)))))</f>
        <v>29651.439999999999</v>
      </c>
      <c r="P69" s="39">
        <f>+IF($C69=0,0,IF($C69=30,(P22+P46),IF($C69=60,(SUM(O22:P22)+SUM(O46:P46)),(SUM(N22:P22)+SUM(N46:P46)))))</f>
        <v>29652.48</v>
      </c>
      <c r="Q69" s="39">
        <f>+IF($C69=0,0,IF($C69=30,(Q22+Q46),IF($C69=60,(SUM(P22:Q22)+SUM(P46:Q46)),(SUM(O22:Q22)+SUM(O46:Q46)))))</f>
        <v>29653.52</v>
      </c>
      <c r="R69" s="39">
        <f>+IF($C69=0,0,IF($C69=30,(R22+R46),IF($C69=60,(SUM(Q22:R22)+SUM(Q46:R46)),(SUM(P22:R22)+SUM(P46:R46)))))</f>
        <v>29654.560000000001</v>
      </c>
      <c r="S69" s="39">
        <f>+IF($C69=0,0,IF($C69=30,(S22+S46),IF($C69=60,(SUM(R22:S22)+SUM(R46:S46)),(SUM(Q22:S22)+SUM(Q46:S46)))))</f>
        <v>29655.599999999999</v>
      </c>
      <c r="T69" s="39">
        <f>+IF($C69=0,0,IF($C69=30,(T22+T46),IF($C69=60,(SUM(S22:T22)+SUM(S46:T46)),(SUM(R22:T22)+SUM(R46:T46)))))</f>
        <v>29656.639999999999</v>
      </c>
      <c r="U69" s="39">
        <f>+IF($C69=0,0,IF($C69=30,(U22+U46),IF($C69=60,(SUM(T22:U22)+SUM(T46:U46)),(SUM(S22:U22)+SUM(S46:U46)))))</f>
        <v>29657.68</v>
      </c>
      <c r="V69" s="39">
        <f>+IF($C69=0,0,IF($C69=30,(V22+V46),IF($C69=60,(SUM(U22:V22)+SUM(U46:V46)),(SUM(T22:V22)+SUM(T46:V46)))))</f>
        <v>29658.720000000001</v>
      </c>
      <c r="W69" s="39">
        <f>+IF($C69=0,0,IF($C69=30,(W22+W46),IF($C69=60,(SUM(V22:W22)+SUM(V46:W46)),(SUM(U22:W22)+SUM(U46:W46)))))</f>
        <v>29659.759999999998</v>
      </c>
      <c r="X69" s="39">
        <f>+IF($C69=0,0,IF($C69=30,(X22+X46),IF($C69=60,(SUM(W22:X22)+SUM(W46:X46)),(SUM(V22:X22)+SUM(V46:X46)))))</f>
        <v>29660.799999999999</v>
      </c>
      <c r="Y69" s="39">
        <f>+IF($C69=0,0,IF($C69=30,(Y22+Y46),IF($C69=60,(SUM(X22:Y22)+SUM(X46:Y46)),(SUM(W22:Y22)+SUM(W46:Y46)))))</f>
        <v>29661.84</v>
      </c>
      <c r="Z69" s="39">
        <f>+IF($C69=0,0,IF($C69=30,(Z22+Z46),IF($C69=60,(SUM(Y22:Z22)+SUM(Y46:Z46)),(SUM(X22:Z22)+SUM(X46:Z46)))))</f>
        <v>29662.880000000001</v>
      </c>
      <c r="AA69" s="39">
        <f>+IF($C69=0,0,IF($C69=30,(AA22+AA46),IF($C69=60,(SUM(Z22:AA22)+SUM(Z46:AA46)),(SUM(Y22:AA22)+SUM(Y46:AA46)))))</f>
        <v>29663.919999999998</v>
      </c>
      <c r="AB69" s="39">
        <f>+IF($C69=0,0,IF($C69=30,(AB22+AB46),IF($C69=60,(SUM(AA22:AB22)+SUM(AA46:AB46)),(SUM(Z22:AB22)+SUM(Z46:AB46)))))</f>
        <v>29664.959999999999</v>
      </c>
      <c r="AC69" s="39">
        <f>+IF($C69=0,0,IF($C69=30,(AC22+AC46),IF($C69=60,(SUM(AB22:AC22)+SUM(AB46:AC46)),(SUM(AA22:AC22)+SUM(AA46:AC46)))))</f>
        <v>29666</v>
      </c>
      <c r="AD69" s="39">
        <f>+IF($C69=0,0,IF($C69=30,(AD22+AD46),IF($C69=60,(SUM(AC22:AD22)+SUM(AC46:AD46)),(SUM(AB22:AD22)+SUM(AB46:AD46)))))</f>
        <v>29667.040000000001</v>
      </c>
      <c r="AE69" s="39">
        <f>+IF($C69=0,0,IF($C69=30,(AE22+AE46),IF($C69=60,(SUM(AD22:AE22)+SUM(AD46:AE46)),(SUM(AC22:AE22)+SUM(AC46:AE46)))))</f>
        <v>29668.080000000002</v>
      </c>
      <c r="AF69" s="39">
        <f>+IF($C69=0,0,IF($C69=30,(AF22+AF46),IF($C69=60,(SUM(AE22:AF22)+SUM(AE46:AF46)),(SUM(AD22:AF22)+SUM(AD46:AF46)))))</f>
        <v>29669.119999999999</v>
      </c>
      <c r="AG69" s="39">
        <f>+IF($C69=0,0,IF($C69=30,(AG22+AG46),IF($C69=60,(SUM(AF22:AG22)+SUM(AF46:AG46)),(SUM(AE22:AG22)+SUM(AE46:AG46)))))</f>
        <v>29670.16</v>
      </c>
      <c r="AH69" s="39">
        <f>+IF($C69=0,0,IF($C69=30,(AH22+AH46),IF($C69=60,(SUM(AG22:AH22)+SUM(AG46:AH46)),(SUM(AF22:AH22)+SUM(AF46:AH46)))))</f>
        <v>29671.200000000001</v>
      </c>
      <c r="AI69" s="39">
        <f>+IF($C69=0,0,IF($C69=30,(AI22+AI46),IF($C69=60,(SUM(AH22:AI22)+SUM(AH46:AI46)),(SUM(AG22:AI22)+SUM(AG46:AI46)))))</f>
        <v>29672.240000000002</v>
      </c>
      <c r="AJ69" s="39">
        <f>+IF($C69=0,0,IF($C69=30,(AJ22+AJ46),IF($C69=60,(SUM(AI22:AJ22)+SUM(AI46:AJ46)),(SUM(AH22:AJ22)+SUM(AH46:AJ46)))))</f>
        <v>29673.279999999999</v>
      </c>
      <c r="AK69" s="39">
        <f>+IF($C69=0,0,IF($C69=30,(AK22+AK46),IF($C69=60,(SUM(AJ22:AK22)+SUM(AJ46:AK46)),(SUM(AI22:AK22)+SUM(AI46:AK46)))))</f>
        <v>29674.32</v>
      </c>
      <c r="AL69" s="39">
        <f>+IF($C69=0,0,IF($C69=30,(AL22+AL46),IF($C69=60,(SUM(AK22:AL22)+SUM(AK46:AL46)),(SUM(AJ22:AL22)+SUM(AJ46:AL46)))))</f>
        <v>29675.360000000001</v>
      </c>
      <c r="AM69" s="39">
        <f>+IF($C69=0,0,IF($C69=30,(AM22+AM46),IF($C69=60,(SUM(AL22:AM22)+SUM(AL46:AM46)),(SUM(AK22:AM22)+SUM(AK46:AM46)))))</f>
        <v>29676.400000000001</v>
      </c>
      <c r="AN69" s="39">
        <f>+IF($C69=0,0,IF($C69=30,(AN22+AN46),IF($C69=60,(SUM(AM22:AN22)+SUM(AM46:AN46)),(SUM(AL22:AN22)+SUM(AL46:AN46)))))</f>
        <v>29677.439999999999</v>
      </c>
      <c r="AO69" s="39">
        <f>+IF($C69=0,0,IF($C69=30,(AO22+AO46),IF($C69=60,(SUM(AN22:AO22)+SUM(AN46:AO46)),(SUM(AM22:AO22)+SUM(AM46:AO46)))))</f>
        <v>29678.48</v>
      </c>
      <c r="AP69" s="39">
        <f>+IF($C69=0,0,IF($C69=30,(AP22+AP46),IF($C69=60,(SUM(AO22:AP22)+SUM(AO46:AP46)),(SUM(AN22:AP22)+SUM(AN46:AP46)))))</f>
        <v>29679.52</v>
      </c>
      <c r="AQ69" s="39">
        <f>+IF($C69=0,0,IF($C69=30,(AQ22+AQ46),IF($C69=60,(SUM(AP22:AQ22)+SUM(AP46:AQ46)),(SUM(AO22:AQ22)+SUM(AO46:AQ46)))))</f>
        <v>29680.560000000001</v>
      </c>
      <c r="AR69" s="39">
        <f>+IF($C69=0,0,IF($C69=30,(AR22+AR46),IF($C69=60,(SUM(AQ22:AR22)+SUM(AQ46:AR46)),(SUM(AP22:AR22)+SUM(AP46:AR46)))))</f>
        <v>29681.599999999999</v>
      </c>
      <c r="AS69" s="39">
        <f>+IF($C69=0,0,IF($C69=30,(AS22+AS46),IF($C69=60,(SUM(AR22:AS22)+SUM(AR46:AS46)),(SUM(AQ22:AS22)+SUM(AQ46:AS46)))))</f>
        <v>29682.639999999999</v>
      </c>
      <c r="AT69" s="39">
        <f>+IF($C69=0,0,IF($C69=30,(AT22+AT46),IF($C69=60,(SUM(AS22:AT22)+SUM(AS46:AT46)),(SUM(AR22:AT22)+SUM(AR46:AT46)))))</f>
        <v>29683.68</v>
      </c>
      <c r="AU69" s="39">
        <f>+IF($C69=0,0,IF($C69=30,(AU22+AU46),IF($C69=60,(SUM(AT22:AU22)+SUM(AT46:AU46)),(SUM(AS22:AU22)+SUM(AS46:AU46)))))</f>
        <v>29684.720000000001</v>
      </c>
      <c r="AV69" s="39">
        <f>+IF($C69=0,0,IF($C69=30,(AV22+AV46),IF($C69=60,(SUM(AU22:AV22)+SUM(AU46:AV46)),(SUM(AT22:AV22)+SUM(AT46:AV46)))))</f>
        <v>29685.759999999998</v>
      </c>
      <c r="AW69" s="39">
        <f>+IF($C69=0,0,IF($C69=30,(AW22+AW46),IF($C69=60,(SUM(AV22:AW22)+SUM(AV46:AW46)),(SUM(AU22:AW22)+SUM(AU46:AW46)))))</f>
        <v>29686.799999999999</v>
      </c>
      <c r="AX69" s="39">
        <f>+IF($C69=0,0,IF($C69=30,(AX22+AX46),IF($C69=60,(SUM(AW22:AX22)+SUM(AW46:AX46)),(SUM(AV22:AX22)+SUM(AV46:AX46)))))</f>
        <v>29687.84</v>
      </c>
      <c r="AY69" s="39">
        <f>+IF($C69=0,0,IF($C69=30,(AY22+AY46),IF($C69=60,(SUM(AX22:AY22)+SUM(AX46:AY46)),(SUM(AW22:AY22)+SUM(AW46:AY46)))))</f>
        <v>29688.880000000001</v>
      </c>
      <c r="AZ69" s="39">
        <f>+IF($C69=0,0,IF($C69=30,(AZ22+AZ46),IF($C69=60,(SUM(AY22:AZ22)+SUM(AY46:AZ46)),(SUM(AX22:AZ22)+SUM(AX46:AZ46)))))</f>
        <v>29689.919999999998</v>
      </c>
      <c r="BA69" s="39">
        <f>+IF($C69=0,0,IF($C69=30,(BA22+BA46),IF($C69=60,(SUM(AZ22:BA22)+SUM(AZ46:BA46)),(SUM(AY22:BA22)+SUM(AY46:BA46)))))</f>
        <v>29690.959999999999</v>
      </c>
      <c r="BB69" s="39">
        <f>+IF($C69=0,0,IF($C69=30,(BB22+BB46),IF($C69=60,(SUM(BA22:BB22)+SUM(BA46:BB46)),(SUM(AZ22:BB22)+SUM(AZ46:BB46)))))</f>
        <v>29692</v>
      </c>
      <c r="BC69" s="39">
        <f>+IF($C69=0,0,IF($C69=30,(BC22+BC46),IF($C69=60,(SUM(BB22:BC22)+SUM(BB46:BC46)),(SUM(BA22:BC22)+SUM(BA46:BC46)))))</f>
        <v>29693.040000000001</v>
      </c>
      <c r="BD69" s="39">
        <f>+IF($C69=0,0,IF($C69=30,(BD22+BD46),IF($C69=60,(SUM(BC22:BD22)+SUM(BC46:BD46)),(SUM(BB22:BD22)+SUM(BB46:BD46)))))</f>
        <v>29694.080000000002</v>
      </c>
      <c r="BE69" s="39">
        <f>+IF($C69=0,0,IF($C69=30,(BE22+BE46),IF($C69=60,(SUM(BD22:BE22)+SUM(BD46:BE46)),(SUM(BC22:BE22)+SUM(BC46:BE46)))))</f>
        <v>29695.119999999999</v>
      </c>
      <c r="BF69" s="39">
        <f>+IF($C69=0,0,IF($C69=30,(BF22+BF46),IF($C69=60,(SUM(BE22:BF22)+SUM(BE46:BF46)),(SUM(BD22:BF22)+SUM(BD46:BF46)))))</f>
        <v>29696.16</v>
      </c>
      <c r="BG69" s="39">
        <f>+IF($C69=0,0,IF($C69=30,(BG22+BG46),IF($C69=60,(SUM(BF22:BG22)+SUM(BF46:BG46)),(SUM(BE22:BG22)+SUM(BE46:BG46)))))</f>
        <v>29697.200000000001</v>
      </c>
      <c r="BH69" s="39">
        <f>+IF($C69=0,0,IF($C69=30,(BH22+BH46),IF($C69=60,(SUM(BG22:BH22)+SUM(BG46:BH46)),(SUM(BF22:BH22)+SUM(BF46:BH46)))))</f>
        <v>29698.240000000002</v>
      </c>
      <c r="BI69" s="39">
        <f>+IF($C69=0,0,IF($C69=30,(BI22+BI46),IF($C69=60,(SUM(BH22:BI22)+SUM(BH46:BI46)),(SUM(BG22:BI22)+SUM(BG46:BI46)))))</f>
        <v>29699.279999999999</v>
      </c>
      <c r="BJ69" s="39">
        <f>+IF($C69=0,0,IF($C69=30,(BJ22+BJ46),IF($C69=60,(SUM(BI22:BJ22)+SUM(BI46:BJ46)),(SUM(BH22:BJ22)+SUM(BH46:BJ46)))))</f>
        <v>29700.32</v>
      </c>
      <c r="BK69" s="39">
        <f>+IF($C69=0,0,IF($C69=30,(BK22+BK46),IF($C69=60,(SUM(BJ22:BK22)+SUM(BJ46:BK46)),(SUM(BI22:BK22)+SUM(BI46:BK46)))))</f>
        <v>29701.360000000001</v>
      </c>
    </row>
    <row r="70" spans="2:63" x14ac:dyDescent="0.25">
      <c r="B70" t="str">
        <f t="shared" si="7"/>
        <v>Servizio 19</v>
      </c>
      <c r="C70" s="38">
        <v>60</v>
      </c>
      <c r="D70" s="39">
        <f>+IF($C70=0,0,(D23+D47))</f>
        <v>35090</v>
      </c>
      <c r="E70" s="39">
        <f>+IF($C70=0,0,IF($C70=30,(E23+E47),(SUM(D23:E23)+SUM(D47:E47))))</f>
        <v>70181.209999999992</v>
      </c>
      <c r="F70" s="39">
        <f>+IF($C70=0,0,IF($C70=30,(F23+F47),IF($C70=60,(SUM(E23:F23)+SUM(E47:F47)),(SUM(D23:F23)+SUM(D47:F47)))))</f>
        <v>70183.63</v>
      </c>
      <c r="G70" s="39">
        <f>+IF($C70=0,0,IF($C70=30,(G23+G47),IF($C70=60,(SUM(F23:G23)+SUM(F47:G47)),(SUM(E23:G23)+SUM(E47:G47)))))</f>
        <v>70186.05</v>
      </c>
      <c r="H70" s="39">
        <f>+IF($C70=0,0,IF($C70=30,(H23+H47),IF($C70=60,(SUM(G23:H23)+SUM(G47:H47)),(SUM(F23:H23)+SUM(F47:H47)))))</f>
        <v>70188.47</v>
      </c>
      <c r="I70" s="39">
        <f>+IF($C70=0,0,IF($C70=30,(I23+I47),IF($C70=60,(SUM(H23:I23)+SUM(H47:I47)),(SUM(G23:I23)+SUM(G47:I47)))))</f>
        <v>70190.89</v>
      </c>
      <c r="J70" s="39">
        <f>+IF($C70=0,0,IF($C70=30,(J23+J47),IF($C70=60,(SUM(I23:J23)+SUM(I47:J47)),(SUM(H23:J23)+SUM(H47:J47)))))</f>
        <v>70193.31</v>
      </c>
      <c r="K70" s="39">
        <f>+IF($C70=0,0,IF($C70=30,(K23+K47),IF($C70=60,(SUM(J23:K23)+SUM(J47:K47)),(SUM(I23:K23)+SUM(I47:K47)))))</f>
        <v>70195.73</v>
      </c>
      <c r="L70" s="39">
        <f>+IF($C70=0,0,IF($C70=30,(L23+L47),IF($C70=60,(SUM(K23:L23)+SUM(K47:L47)),(SUM(J23:L23)+SUM(J47:L47)))))</f>
        <v>70198.149999999994</v>
      </c>
      <c r="M70" s="39">
        <f>+IF($C70=0,0,IF($C70=30,(M23+M47),IF($C70=60,(SUM(L23:M23)+SUM(L47:M47)),(SUM(K23:M23)+SUM(K47:M47)))))</f>
        <v>70200.570000000007</v>
      </c>
      <c r="N70" s="39">
        <f>+IF($C70=0,0,IF($C70=30,(N23+N47),IF($C70=60,(SUM(M23:N23)+SUM(M47:N47)),(SUM(L23:N23)+SUM(L47:N47)))))</f>
        <v>70202.989999999991</v>
      </c>
      <c r="O70" s="39">
        <f>+IF($C70=0,0,IF($C70=30,(O23+O47),IF($C70=60,(SUM(N23:O23)+SUM(N47:O47)),(SUM(M23:O23)+SUM(M47:O47)))))</f>
        <v>70205.41</v>
      </c>
      <c r="P70" s="39">
        <f>+IF($C70=0,0,IF($C70=30,(P23+P47),IF($C70=60,(SUM(O23:P23)+SUM(O47:P47)),(SUM(N23:P23)+SUM(N47:P47)))))</f>
        <v>70207.83</v>
      </c>
      <c r="Q70" s="39">
        <f>+IF($C70=0,0,IF($C70=30,(Q23+Q47),IF($C70=60,(SUM(P23:Q23)+SUM(P47:Q47)),(SUM(O23:Q23)+SUM(O47:Q47)))))</f>
        <v>70210.25</v>
      </c>
      <c r="R70" s="39">
        <f>+IF($C70=0,0,IF($C70=30,(R23+R47),IF($C70=60,(SUM(Q23:R23)+SUM(Q47:R47)),(SUM(P23:R23)+SUM(P47:R47)))))</f>
        <v>70212.67</v>
      </c>
      <c r="S70" s="39">
        <f>+IF($C70=0,0,IF($C70=30,(S23+S47),IF($C70=60,(SUM(R23:S23)+SUM(R47:S47)),(SUM(Q23:S23)+SUM(Q47:S47)))))</f>
        <v>70215.09</v>
      </c>
      <c r="T70" s="39">
        <f>+IF($C70=0,0,IF($C70=30,(T23+T47),IF($C70=60,(SUM(S23:T23)+SUM(S47:T47)),(SUM(R23:T23)+SUM(R47:T47)))))</f>
        <v>70217.509999999995</v>
      </c>
      <c r="U70" s="39">
        <f>+IF($C70=0,0,IF($C70=30,(U23+U47),IF($C70=60,(SUM(T23:U23)+SUM(T47:U47)),(SUM(S23:U23)+SUM(S47:U47)))))</f>
        <v>70219.929999999993</v>
      </c>
      <c r="V70" s="39">
        <f>+IF($C70=0,0,IF($C70=30,(V23+V47),IF($C70=60,(SUM(U23:V23)+SUM(U47:V47)),(SUM(T23:V23)+SUM(T47:V47)))))</f>
        <v>70222.350000000006</v>
      </c>
      <c r="W70" s="39">
        <f>+IF($C70=0,0,IF($C70=30,(W23+W47),IF($C70=60,(SUM(V23:W23)+SUM(V47:W47)),(SUM(U23:W23)+SUM(U47:W47)))))</f>
        <v>70224.77</v>
      </c>
      <c r="X70" s="39">
        <f>+IF($C70=0,0,IF($C70=30,(X23+X47),IF($C70=60,(SUM(W23:X23)+SUM(W47:X47)),(SUM(V23:X23)+SUM(V47:X47)))))</f>
        <v>70227.19</v>
      </c>
      <c r="Y70" s="39">
        <f>+IF($C70=0,0,IF($C70=30,(Y23+Y47),IF($C70=60,(SUM(X23:Y23)+SUM(X47:Y47)),(SUM(W23:Y23)+SUM(W47:Y47)))))</f>
        <v>70229.61</v>
      </c>
      <c r="Z70" s="39">
        <f>+IF($C70=0,0,IF($C70=30,(Z23+Z47),IF($C70=60,(SUM(Y23:Z23)+SUM(Y47:Z47)),(SUM(X23:Z23)+SUM(X47:Z47)))))</f>
        <v>70232.03</v>
      </c>
      <c r="AA70" s="39">
        <f>+IF($C70=0,0,IF($C70=30,(AA23+AA47),IF($C70=60,(SUM(Z23:AA23)+SUM(Z47:AA47)),(SUM(Y23:AA23)+SUM(Y47:AA47)))))</f>
        <v>70234.45</v>
      </c>
      <c r="AB70" s="39">
        <f>+IF($C70=0,0,IF($C70=30,(AB23+AB47),IF($C70=60,(SUM(AA23:AB23)+SUM(AA47:AB47)),(SUM(Z23:AB23)+SUM(Z47:AB47)))))</f>
        <v>70236.87</v>
      </c>
      <c r="AC70" s="39">
        <f>+IF($C70=0,0,IF($C70=30,(AC23+AC47),IF($C70=60,(SUM(AB23:AC23)+SUM(AB47:AC47)),(SUM(AA23:AC23)+SUM(AA47:AC47)))))</f>
        <v>70239.290000000008</v>
      </c>
      <c r="AD70" s="39">
        <f>+IF($C70=0,0,IF($C70=30,(AD23+AD47),IF($C70=60,(SUM(AC23:AD23)+SUM(AC47:AD47)),(SUM(AB23:AD23)+SUM(AB47:AD47)))))</f>
        <v>70241.709999999992</v>
      </c>
      <c r="AE70" s="39">
        <f>+IF($C70=0,0,IF($C70=30,(AE23+AE47),IF($C70=60,(SUM(AD23:AE23)+SUM(AD47:AE47)),(SUM(AC23:AE23)+SUM(AC47:AE47)))))</f>
        <v>70244.13</v>
      </c>
      <c r="AF70" s="39">
        <f>+IF($C70=0,0,IF($C70=30,(AF23+AF47),IF($C70=60,(SUM(AE23:AF23)+SUM(AE47:AF47)),(SUM(AD23:AF23)+SUM(AD47:AF47)))))</f>
        <v>70246.55</v>
      </c>
      <c r="AG70" s="39">
        <f>+IF($C70=0,0,IF($C70=30,(AG23+AG47),IF($C70=60,(SUM(AF23:AG23)+SUM(AF47:AG47)),(SUM(AE23:AG23)+SUM(AE47:AG47)))))</f>
        <v>70248.97</v>
      </c>
      <c r="AH70" s="39">
        <f>+IF($C70=0,0,IF($C70=30,(AH23+AH47),IF($C70=60,(SUM(AG23:AH23)+SUM(AG47:AH47)),(SUM(AF23:AH23)+SUM(AF47:AH47)))))</f>
        <v>70251.39</v>
      </c>
      <c r="AI70" s="39">
        <f>+IF($C70=0,0,IF($C70=30,(AI23+AI47),IF($C70=60,(SUM(AH23:AI23)+SUM(AH47:AI47)),(SUM(AG23:AI23)+SUM(AG47:AI47)))))</f>
        <v>70253.81</v>
      </c>
      <c r="AJ70" s="39">
        <f>+IF($C70=0,0,IF($C70=30,(AJ23+AJ47),IF($C70=60,(SUM(AI23:AJ23)+SUM(AI47:AJ47)),(SUM(AH23:AJ23)+SUM(AH47:AJ47)))))</f>
        <v>70256.23</v>
      </c>
      <c r="AK70" s="39">
        <f>+IF($C70=0,0,IF($C70=30,(AK23+AK47),IF($C70=60,(SUM(AJ23:AK23)+SUM(AJ47:AK47)),(SUM(AI23:AK23)+SUM(AI47:AK47)))))</f>
        <v>70258.649999999994</v>
      </c>
      <c r="AL70" s="39">
        <f>+IF($C70=0,0,IF($C70=30,(AL23+AL47),IF($C70=60,(SUM(AK23:AL23)+SUM(AK47:AL47)),(SUM(AJ23:AL23)+SUM(AJ47:AL47)))))</f>
        <v>70261.070000000007</v>
      </c>
      <c r="AM70" s="39">
        <f>+IF($C70=0,0,IF($C70=30,(AM23+AM47),IF($C70=60,(SUM(AL23:AM23)+SUM(AL47:AM47)),(SUM(AK23:AM23)+SUM(AK47:AM47)))))</f>
        <v>70263.489999999991</v>
      </c>
      <c r="AN70" s="39">
        <f>+IF($C70=0,0,IF($C70=30,(AN23+AN47),IF($C70=60,(SUM(AM23:AN23)+SUM(AM47:AN47)),(SUM(AL23:AN23)+SUM(AL47:AN47)))))</f>
        <v>70265.91</v>
      </c>
      <c r="AO70" s="39">
        <f>+IF($C70=0,0,IF($C70=30,(AO23+AO47),IF($C70=60,(SUM(AN23:AO23)+SUM(AN47:AO47)),(SUM(AM23:AO23)+SUM(AM47:AO47)))))</f>
        <v>70268.33</v>
      </c>
      <c r="AP70" s="39">
        <f>+IF($C70=0,0,IF($C70=30,(AP23+AP47),IF($C70=60,(SUM(AO23:AP23)+SUM(AO47:AP47)),(SUM(AN23:AP23)+SUM(AN47:AP47)))))</f>
        <v>70270.75</v>
      </c>
      <c r="AQ70" s="39">
        <f>+IF($C70=0,0,IF($C70=30,(AQ23+AQ47),IF($C70=60,(SUM(AP23:AQ23)+SUM(AP47:AQ47)),(SUM(AO23:AQ23)+SUM(AO47:AQ47)))))</f>
        <v>70273.17</v>
      </c>
      <c r="AR70" s="39">
        <f>+IF($C70=0,0,IF($C70=30,(AR23+AR47),IF($C70=60,(SUM(AQ23:AR23)+SUM(AQ47:AR47)),(SUM(AP23:AR23)+SUM(AP47:AR47)))))</f>
        <v>70275.59</v>
      </c>
      <c r="AS70" s="39">
        <f>+IF($C70=0,0,IF($C70=30,(AS23+AS47),IF($C70=60,(SUM(AR23:AS23)+SUM(AR47:AS47)),(SUM(AQ23:AS23)+SUM(AQ47:AS47)))))</f>
        <v>70278.009999999995</v>
      </c>
      <c r="AT70" s="39">
        <f>+IF($C70=0,0,IF($C70=30,(AT23+AT47),IF($C70=60,(SUM(AS23:AT23)+SUM(AS47:AT47)),(SUM(AR23:AT23)+SUM(AR47:AT47)))))</f>
        <v>70280.429999999993</v>
      </c>
      <c r="AU70" s="39">
        <f>+IF($C70=0,0,IF($C70=30,(AU23+AU47),IF($C70=60,(SUM(AT23:AU23)+SUM(AT47:AU47)),(SUM(AS23:AU23)+SUM(AS47:AU47)))))</f>
        <v>70282.850000000006</v>
      </c>
      <c r="AV70" s="39">
        <f>+IF($C70=0,0,IF($C70=30,(AV23+AV47),IF($C70=60,(SUM(AU23:AV23)+SUM(AU47:AV47)),(SUM(AT23:AV23)+SUM(AT47:AV47)))))</f>
        <v>70285.27</v>
      </c>
      <c r="AW70" s="39">
        <f>+IF($C70=0,0,IF($C70=30,(AW23+AW47),IF($C70=60,(SUM(AV23:AW23)+SUM(AV47:AW47)),(SUM(AU23:AW23)+SUM(AU47:AW47)))))</f>
        <v>70287.69</v>
      </c>
      <c r="AX70" s="39">
        <f>+IF($C70=0,0,IF($C70=30,(AX23+AX47),IF($C70=60,(SUM(AW23:AX23)+SUM(AW47:AX47)),(SUM(AV23:AX23)+SUM(AV47:AX47)))))</f>
        <v>70290.11</v>
      </c>
      <c r="AY70" s="39">
        <f>+IF($C70=0,0,IF($C70=30,(AY23+AY47),IF($C70=60,(SUM(AX23:AY23)+SUM(AX47:AY47)),(SUM(AW23:AY23)+SUM(AW47:AY47)))))</f>
        <v>70292.53</v>
      </c>
      <c r="AZ70" s="39">
        <f>+IF($C70=0,0,IF($C70=30,(AZ23+AZ47),IF($C70=60,(SUM(AY23:AZ23)+SUM(AY47:AZ47)),(SUM(AX23:AZ23)+SUM(AX47:AZ47)))))</f>
        <v>70294.95</v>
      </c>
      <c r="BA70" s="39">
        <f>+IF($C70=0,0,IF($C70=30,(BA23+BA47),IF($C70=60,(SUM(AZ23:BA23)+SUM(AZ47:BA47)),(SUM(AY23:BA23)+SUM(AY47:BA47)))))</f>
        <v>70297.37</v>
      </c>
      <c r="BB70" s="39">
        <f>+IF($C70=0,0,IF($C70=30,(BB23+BB47),IF($C70=60,(SUM(BA23:BB23)+SUM(BA47:BB47)),(SUM(AZ23:BB23)+SUM(AZ47:BB47)))))</f>
        <v>70299.790000000008</v>
      </c>
      <c r="BC70" s="39">
        <f>+IF($C70=0,0,IF($C70=30,(BC23+BC47),IF($C70=60,(SUM(BB23:BC23)+SUM(BB47:BC47)),(SUM(BA23:BC23)+SUM(BA47:BC47)))))</f>
        <v>70302.209999999992</v>
      </c>
      <c r="BD70" s="39">
        <f>+IF($C70=0,0,IF($C70=30,(BD23+BD47),IF($C70=60,(SUM(BC23:BD23)+SUM(BC47:BD47)),(SUM(BB23:BD23)+SUM(BB47:BD47)))))</f>
        <v>70304.63</v>
      </c>
      <c r="BE70" s="39">
        <f>+IF($C70=0,0,IF($C70=30,(BE23+BE47),IF($C70=60,(SUM(BD23:BE23)+SUM(BD47:BE47)),(SUM(BC23:BE23)+SUM(BC47:BE47)))))</f>
        <v>70307.05</v>
      </c>
      <c r="BF70" s="39">
        <f>+IF($C70=0,0,IF($C70=30,(BF23+BF47),IF($C70=60,(SUM(BE23:BF23)+SUM(BE47:BF47)),(SUM(BD23:BF23)+SUM(BD47:BF47)))))</f>
        <v>70309.47</v>
      </c>
      <c r="BG70" s="39">
        <f>+IF($C70=0,0,IF($C70=30,(BG23+BG47),IF($C70=60,(SUM(BF23:BG23)+SUM(BF47:BG47)),(SUM(BE23:BG23)+SUM(BE47:BG47)))))</f>
        <v>70311.89</v>
      </c>
      <c r="BH70" s="39">
        <f>+IF($C70=0,0,IF($C70=30,(BH23+BH47),IF($C70=60,(SUM(BG23:BH23)+SUM(BG47:BH47)),(SUM(BF23:BH23)+SUM(BF47:BH47)))))</f>
        <v>70314.31</v>
      </c>
      <c r="BI70" s="39">
        <f>+IF($C70=0,0,IF($C70=30,(BI23+BI47),IF($C70=60,(SUM(BH23:BI23)+SUM(BH47:BI47)),(SUM(BG23:BI23)+SUM(BG47:BI47)))))</f>
        <v>70316.73</v>
      </c>
      <c r="BJ70" s="39">
        <f>+IF($C70=0,0,IF($C70=30,(BJ23+BJ47),IF($C70=60,(SUM(BI23:BJ23)+SUM(BI47:BJ47)),(SUM(BH23:BJ23)+SUM(BH47:BJ47)))))</f>
        <v>70319.149999999994</v>
      </c>
      <c r="BK70" s="39">
        <f>+IF($C70=0,0,IF($C70=30,(BK23+BK47),IF($C70=60,(SUM(BJ23:BK23)+SUM(BJ47:BK47)),(SUM(BI23:BK23)+SUM(BI47:BK47)))))</f>
        <v>70321.570000000007</v>
      </c>
    </row>
    <row r="71" spans="2:63" x14ac:dyDescent="0.25">
      <c r="B71" t="str">
        <f t="shared" si="7"/>
        <v>Servizio 20</v>
      </c>
      <c r="C71" s="38">
        <v>30</v>
      </c>
      <c r="D71" s="39">
        <f>+IF($C71=0,0,(D24+D48))</f>
        <v>35695</v>
      </c>
      <c r="E71" s="39">
        <f>+IF($C71=0,0,IF($C71=30,(E24+E48),(SUM(D24:E24)+SUM(D48:E48))))</f>
        <v>35696.21</v>
      </c>
      <c r="F71" s="39">
        <f>+IF($C71=0,0,IF($C71=30,(F24+F48),IF($C71=60,(SUM(E24:F24)+SUM(E48:F48)),(SUM(D24:F24)+SUM(D48:F48)))))</f>
        <v>35697.42</v>
      </c>
      <c r="G71" s="39">
        <f>+IF($C71=0,0,IF($C71=30,(G24+G48),IF($C71=60,(SUM(F24:G24)+SUM(F48:G48)),(SUM(E24:G24)+SUM(E48:G48)))))</f>
        <v>35698.629999999997</v>
      </c>
      <c r="H71" s="39">
        <f>+IF($C71=0,0,IF($C71=30,(H24+H48),IF($C71=60,(SUM(G24:H24)+SUM(G48:H48)),(SUM(F24:H24)+SUM(F48:H48)))))</f>
        <v>35699.839999999997</v>
      </c>
      <c r="I71" s="39">
        <f>+IF($C71=0,0,IF($C71=30,(I24+I48),IF($C71=60,(SUM(H24:I24)+SUM(H48:I48)),(SUM(G24:I24)+SUM(G48:I48)))))</f>
        <v>35701.050000000003</v>
      </c>
      <c r="J71" s="39">
        <f>+IF($C71=0,0,IF($C71=30,(J24+J48),IF($C71=60,(SUM(I24:J24)+SUM(I48:J48)),(SUM(H24:J24)+SUM(H48:J48)))))</f>
        <v>35702.26</v>
      </c>
      <c r="K71" s="39">
        <f>+IF($C71=0,0,IF($C71=30,(K24+K48),IF($C71=60,(SUM(J24:K24)+SUM(J48:K48)),(SUM(I24:K24)+SUM(I48:K48)))))</f>
        <v>35703.47</v>
      </c>
      <c r="L71" s="39">
        <f>+IF($C71=0,0,IF($C71=30,(L24+L48),IF($C71=60,(SUM(K24:L24)+SUM(K48:L48)),(SUM(J24:L24)+SUM(J48:L48)))))</f>
        <v>35704.68</v>
      </c>
      <c r="M71" s="39">
        <f>+IF($C71=0,0,IF($C71=30,(M24+M48),IF($C71=60,(SUM(L24:M24)+SUM(L48:M48)),(SUM(K24:M24)+SUM(K48:M48)))))</f>
        <v>35705.89</v>
      </c>
      <c r="N71" s="39">
        <f>+IF($C71=0,0,IF($C71=30,(N24+N48),IF($C71=60,(SUM(M24:N24)+SUM(M48:N48)),(SUM(L24:N24)+SUM(L48:N48)))))</f>
        <v>35707.1</v>
      </c>
      <c r="O71" s="39">
        <f>+IF($C71=0,0,IF($C71=30,(O24+O48),IF($C71=60,(SUM(N24:O24)+SUM(N48:O48)),(SUM(M24:O24)+SUM(M48:O48)))))</f>
        <v>35708.31</v>
      </c>
      <c r="P71" s="39">
        <f>+IF($C71=0,0,IF($C71=30,(P24+P48),IF($C71=60,(SUM(O24:P24)+SUM(O48:P48)),(SUM(N24:P24)+SUM(N48:P48)))))</f>
        <v>35709.519999999997</v>
      </c>
      <c r="Q71" s="39">
        <f>+IF($C71=0,0,IF($C71=30,(Q24+Q48),IF($C71=60,(SUM(P24:Q24)+SUM(P48:Q48)),(SUM(O24:Q24)+SUM(O48:Q48)))))</f>
        <v>35710.729999999996</v>
      </c>
      <c r="R71" s="39">
        <f>+IF($C71=0,0,IF($C71=30,(R24+R48),IF($C71=60,(SUM(Q24:R24)+SUM(Q48:R48)),(SUM(P24:R24)+SUM(P48:R48)))))</f>
        <v>35711.94</v>
      </c>
      <c r="S71" s="39">
        <f>+IF($C71=0,0,IF($C71=30,(S24+S48),IF($C71=60,(SUM(R24:S24)+SUM(R48:S48)),(SUM(Q24:S24)+SUM(Q48:S48)))))</f>
        <v>35713.15</v>
      </c>
      <c r="T71" s="39">
        <f>+IF($C71=0,0,IF($C71=30,(T24+T48),IF($C71=60,(SUM(S24:T24)+SUM(S48:T48)),(SUM(R24:T24)+SUM(R48:T48)))))</f>
        <v>35714.36</v>
      </c>
      <c r="U71" s="39">
        <f>+IF($C71=0,0,IF($C71=30,(U24+U48),IF($C71=60,(SUM(T24:U24)+SUM(T48:U48)),(SUM(S24:U24)+SUM(S48:U48)))))</f>
        <v>35715.57</v>
      </c>
      <c r="V71" s="39">
        <f>+IF($C71=0,0,IF($C71=30,(V24+V48),IF($C71=60,(SUM(U24:V24)+SUM(U48:V48)),(SUM(T24:V24)+SUM(T48:V48)))))</f>
        <v>35716.78</v>
      </c>
      <c r="W71" s="39">
        <f>+IF($C71=0,0,IF($C71=30,(W24+W48),IF($C71=60,(SUM(V24:W24)+SUM(V48:W48)),(SUM(U24:W24)+SUM(U48:W48)))))</f>
        <v>35717.99</v>
      </c>
      <c r="X71" s="39">
        <f>+IF($C71=0,0,IF($C71=30,(X24+X48),IF($C71=60,(SUM(W24:X24)+SUM(W48:X48)),(SUM(V24:X24)+SUM(V48:X48)))))</f>
        <v>35719.199999999997</v>
      </c>
      <c r="Y71" s="39">
        <f>+IF($C71=0,0,IF($C71=30,(Y24+Y48),IF($C71=60,(SUM(X24:Y24)+SUM(X48:Y48)),(SUM(W24:Y24)+SUM(W48:Y48)))))</f>
        <v>35720.410000000003</v>
      </c>
      <c r="Z71" s="39">
        <f>+IF($C71=0,0,IF($C71=30,(Z24+Z48),IF($C71=60,(SUM(Y24:Z24)+SUM(Y48:Z48)),(SUM(X24:Z24)+SUM(X48:Z48)))))</f>
        <v>35721.620000000003</v>
      </c>
      <c r="AA71" s="39">
        <f>+IF($C71=0,0,IF($C71=30,(AA24+AA48),IF($C71=60,(SUM(Z24:AA24)+SUM(Z48:AA48)),(SUM(Y24:AA24)+SUM(Y48:AA48)))))</f>
        <v>35722.83</v>
      </c>
      <c r="AB71" s="39">
        <f>+IF($C71=0,0,IF($C71=30,(AB24+AB48),IF($C71=60,(SUM(AA24:AB24)+SUM(AA48:AB48)),(SUM(Z24:AB24)+SUM(Z48:AB48)))))</f>
        <v>35724.04</v>
      </c>
      <c r="AC71" s="39">
        <f>+IF($C71=0,0,IF($C71=30,(AC24+AC48),IF($C71=60,(SUM(AB24:AC24)+SUM(AB48:AC48)),(SUM(AA24:AC24)+SUM(AA48:AC48)))))</f>
        <v>35725.25</v>
      </c>
      <c r="AD71" s="39">
        <f>+IF($C71=0,0,IF($C71=30,(AD24+AD48),IF($C71=60,(SUM(AC24:AD24)+SUM(AC48:AD48)),(SUM(AB24:AD24)+SUM(AB48:AD48)))))</f>
        <v>35726.46</v>
      </c>
      <c r="AE71" s="39">
        <f>+IF($C71=0,0,IF($C71=30,(AE24+AE48),IF($C71=60,(SUM(AD24:AE24)+SUM(AD48:AE48)),(SUM(AC24:AE24)+SUM(AC48:AE48)))))</f>
        <v>35727.67</v>
      </c>
      <c r="AF71" s="39">
        <f>+IF($C71=0,0,IF($C71=30,(AF24+AF48),IF($C71=60,(SUM(AE24:AF24)+SUM(AE48:AF48)),(SUM(AD24:AF24)+SUM(AD48:AF48)))))</f>
        <v>35728.879999999997</v>
      </c>
      <c r="AG71" s="39">
        <f>+IF($C71=0,0,IF($C71=30,(AG24+AG48),IF($C71=60,(SUM(AF24:AG24)+SUM(AF48:AG48)),(SUM(AE24:AG24)+SUM(AE48:AG48)))))</f>
        <v>35730.089999999997</v>
      </c>
      <c r="AH71" s="39">
        <f>+IF($C71=0,0,IF($C71=30,(AH24+AH48),IF($C71=60,(SUM(AG24:AH24)+SUM(AG48:AH48)),(SUM(AF24:AH24)+SUM(AF48:AH48)))))</f>
        <v>35731.300000000003</v>
      </c>
      <c r="AI71" s="39">
        <f>+IF($C71=0,0,IF($C71=30,(AI24+AI48),IF($C71=60,(SUM(AH24:AI24)+SUM(AH48:AI48)),(SUM(AG24:AI24)+SUM(AG48:AI48)))))</f>
        <v>35732.51</v>
      </c>
      <c r="AJ71" s="39">
        <f>+IF($C71=0,0,IF($C71=30,(AJ24+AJ48),IF($C71=60,(SUM(AI24:AJ24)+SUM(AI48:AJ48)),(SUM(AH24:AJ24)+SUM(AH48:AJ48)))))</f>
        <v>35733.72</v>
      </c>
      <c r="AK71" s="39">
        <f>+IF($C71=0,0,IF($C71=30,(AK24+AK48),IF($C71=60,(SUM(AJ24:AK24)+SUM(AJ48:AK48)),(SUM(AI24:AK24)+SUM(AI48:AK48)))))</f>
        <v>35734.93</v>
      </c>
      <c r="AL71" s="39">
        <f>+IF($C71=0,0,IF($C71=30,(AL24+AL48),IF($C71=60,(SUM(AK24:AL24)+SUM(AK48:AL48)),(SUM(AJ24:AL24)+SUM(AJ48:AL48)))))</f>
        <v>35736.14</v>
      </c>
      <c r="AM71" s="39">
        <f>+IF($C71=0,0,IF($C71=30,(AM24+AM48),IF($C71=60,(SUM(AL24:AM24)+SUM(AL48:AM48)),(SUM(AK24:AM24)+SUM(AK48:AM48)))))</f>
        <v>35737.35</v>
      </c>
      <c r="AN71" s="39">
        <f>+IF($C71=0,0,IF($C71=30,(AN24+AN48),IF($C71=60,(SUM(AM24:AN24)+SUM(AM48:AN48)),(SUM(AL24:AN24)+SUM(AL48:AN48)))))</f>
        <v>35738.559999999998</v>
      </c>
      <c r="AO71" s="39">
        <f>+IF($C71=0,0,IF($C71=30,(AO24+AO48),IF($C71=60,(SUM(AN24:AO24)+SUM(AN48:AO48)),(SUM(AM24:AO24)+SUM(AM48:AO48)))))</f>
        <v>35739.769999999997</v>
      </c>
      <c r="AP71" s="39">
        <f>+IF($C71=0,0,IF($C71=30,(AP24+AP48),IF($C71=60,(SUM(AO24:AP24)+SUM(AO48:AP48)),(SUM(AN24:AP24)+SUM(AN48:AP48)))))</f>
        <v>35740.979999999996</v>
      </c>
      <c r="AQ71" s="39">
        <f>+IF($C71=0,0,IF($C71=30,(AQ24+AQ48),IF($C71=60,(SUM(AP24:AQ24)+SUM(AP48:AQ48)),(SUM(AO24:AQ24)+SUM(AO48:AQ48)))))</f>
        <v>35742.19</v>
      </c>
      <c r="AR71" s="39">
        <f>+IF($C71=0,0,IF($C71=30,(AR24+AR48),IF($C71=60,(SUM(AQ24:AR24)+SUM(AQ48:AR48)),(SUM(AP24:AR24)+SUM(AP48:AR48)))))</f>
        <v>35743.4</v>
      </c>
      <c r="AS71" s="39">
        <f>+IF($C71=0,0,IF($C71=30,(AS24+AS48),IF($C71=60,(SUM(AR24:AS24)+SUM(AR48:AS48)),(SUM(AQ24:AS24)+SUM(AQ48:AS48)))))</f>
        <v>35744.61</v>
      </c>
      <c r="AT71" s="39">
        <f>+IF($C71=0,0,IF($C71=30,(AT24+AT48),IF($C71=60,(SUM(AS24:AT24)+SUM(AS48:AT48)),(SUM(AR24:AT24)+SUM(AR48:AT48)))))</f>
        <v>35745.82</v>
      </c>
      <c r="AU71" s="39">
        <f>+IF($C71=0,0,IF($C71=30,(AU24+AU48),IF($C71=60,(SUM(AT24:AU24)+SUM(AT48:AU48)),(SUM(AS24:AU24)+SUM(AS48:AU48)))))</f>
        <v>35747.03</v>
      </c>
      <c r="AV71" s="39">
        <f>+IF($C71=0,0,IF($C71=30,(AV24+AV48),IF($C71=60,(SUM(AU24:AV24)+SUM(AU48:AV48)),(SUM(AT24:AV24)+SUM(AT48:AV48)))))</f>
        <v>35748.239999999998</v>
      </c>
      <c r="AW71" s="39">
        <f>+IF($C71=0,0,IF($C71=30,(AW24+AW48),IF($C71=60,(SUM(AV24:AW24)+SUM(AV48:AW48)),(SUM(AU24:AW24)+SUM(AU48:AW48)))))</f>
        <v>35749.449999999997</v>
      </c>
      <c r="AX71" s="39">
        <f>+IF($C71=0,0,IF($C71=30,(AX24+AX48),IF($C71=60,(SUM(AW24:AX24)+SUM(AW48:AX48)),(SUM(AV24:AX24)+SUM(AV48:AX48)))))</f>
        <v>35750.660000000003</v>
      </c>
      <c r="AY71" s="39">
        <f>+IF($C71=0,0,IF($C71=30,(AY24+AY48),IF($C71=60,(SUM(AX24:AY24)+SUM(AX48:AY48)),(SUM(AW24:AY24)+SUM(AW48:AY48)))))</f>
        <v>35751.870000000003</v>
      </c>
      <c r="AZ71" s="39">
        <f>+IF($C71=0,0,IF($C71=30,(AZ24+AZ48),IF($C71=60,(SUM(AY24:AZ24)+SUM(AY48:AZ48)),(SUM(AX24:AZ24)+SUM(AX48:AZ48)))))</f>
        <v>35753.08</v>
      </c>
      <c r="BA71" s="39">
        <f>+IF($C71=0,0,IF($C71=30,(BA24+BA48),IF($C71=60,(SUM(AZ24:BA24)+SUM(AZ48:BA48)),(SUM(AY24:BA24)+SUM(AY48:BA48)))))</f>
        <v>35754.29</v>
      </c>
      <c r="BB71" s="39">
        <f>+IF($C71=0,0,IF($C71=30,(BB24+BB48),IF($C71=60,(SUM(BA24:BB24)+SUM(BA48:BB48)),(SUM(AZ24:BB24)+SUM(AZ48:BB48)))))</f>
        <v>35755.5</v>
      </c>
      <c r="BC71" s="39">
        <f>+IF($C71=0,0,IF($C71=30,(BC24+BC48),IF($C71=60,(SUM(BB24:BC24)+SUM(BB48:BC48)),(SUM(BA24:BC24)+SUM(BA48:BC48)))))</f>
        <v>35756.71</v>
      </c>
      <c r="BD71" s="39">
        <f>+IF($C71=0,0,IF($C71=30,(BD24+BD48),IF($C71=60,(SUM(BC24:BD24)+SUM(BC48:BD48)),(SUM(BB24:BD24)+SUM(BB48:BD48)))))</f>
        <v>35757.919999999998</v>
      </c>
      <c r="BE71" s="39">
        <f>+IF($C71=0,0,IF($C71=30,(BE24+BE48),IF($C71=60,(SUM(BD24:BE24)+SUM(BD48:BE48)),(SUM(BC24:BE24)+SUM(BC48:BE48)))))</f>
        <v>35759.129999999997</v>
      </c>
      <c r="BF71" s="39">
        <f>+IF($C71=0,0,IF($C71=30,(BF24+BF48),IF($C71=60,(SUM(BE24:BF24)+SUM(BE48:BF48)),(SUM(BD24:BF24)+SUM(BD48:BF48)))))</f>
        <v>35760.339999999997</v>
      </c>
      <c r="BG71" s="39">
        <f>+IF($C71=0,0,IF($C71=30,(BG24+BG48),IF($C71=60,(SUM(BF24:BG24)+SUM(BF48:BG48)),(SUM(BE24:BG24)+SUM(BE48:BG48)))))</f>
        <v>35761.550000000003</v>
      </c>
      <c r="BH71" s="39">
        <f>+IF($C71=0,0,IF($C71=30,(BH24+BH48),IF($C71=60,(SUM(BG24:BH24)+SUM(BG48:BH48)),(SUM(BF24:BH24)+SUM(BF48:BH48)))))</f>
        <v>35762.76</v>
      </c>
      <c r="BI71" s="39">
        <f>+IF($C71=0,0,IF($C71=30,(BI24+BI48),IF($C71=60,(SUM(BH24:BI24)+SUM(BH48:BI48)),(SUM(BG24:BI24)+SUM(BG48:BI48)))))</f>
        <v>35763.97</v>
      </c>
      <c r="BJ71" s="39">
        <f>+IF($C71=0,0,IF($C71=30,(BJ24+BJ48),IF($C71=60,(SUM(BI24:BJ24)+SUM(BI48:BJ48)),(SUM(BH24:BJ24)+SUM(BH48:BJ48)))))</f>
        <v>35765.18</v>
      </c>
      <c r="BK71" s="39">
        <f>+IF($C71=0,0,IF($C71=30,(BK24+BK48),IF($C71=60,(SUM(BJ24:BK24)+SUM(BJ48:BK48)),(SUM(BI24:BK24)+SUM(BI48:BK48)))))</f>
        <v>35766.39</v>
      </c>
    </row>
    <row r="72" spans="2:63" x14ac:dyDescent="0.25">
      <c r="B72" s="43" t="s">
        <v>208</v>
      </c>
      <c r="C72" s="43"/>
      <c r="D72" s="44">
        <f>SUM(D52:D71)</f>
        <v>496890</v>
      </c>
      <c r="E72" s="44">
        <f t="shared" ref="E72:AM72" si="8">SUM(E52:E71)</f>
        <v>589034.62</v>
      </c>
      <c r="F72" s="44">
        <f t="shared" si="8"/>
        <v>617657.76</v>
      </c>
      <c r="G72" s="44">
        <f t="shared" si="8"/>
        <v>617682</v>
      </c>
      <c r="H72" s="44">
        <f t="shared" si="8"/>
        <v>617706.23999999999</v>
      </c>
      <c r="I72" s="44">
        <f t="shared" si="8"/>
        <v>617730.48</v>
      </c>
      <c r="J72" s="44">
        <f t="shared" si="8"/>
        <v>617754.72</v>
      </c>
      <c r="K72" s="44">
        <f t="shared" si="8"/>
        <v>617778.96</v>
      </c>
      <c r="L72" s="44">
        <f t="shared" si="8"/>
        <v>617803.19999999995</v>
      </c>
      <c r="M72" s="44">
        <f t="shared" si="8"/>
        <v>617827.44000000006</v>
      </c>
      <c r="N72" s="44">
        <f t="shared" si="8"/>
        <v>617851.67999999993</v>
      </c>
      <c r="O72" s="44">
        <f t="shared" si="8"/>
        <v>617875.91999999993</v>
      </c>
      <c r="P72" s="44">
        <f t="shared" si="8"/>
        <v>617900.16</v>
      </c>
      <c r="Q72" s="44">
        <f t="shared" si="8"/>
        <v>617924.39999999991</v>
      </c>
      <c r="R72" s="44">
        <f t="shared" si="8"/>
        <v>617948.64000000013</v>
      </c>
      <c r="S72" s="44">
        <f t="shared" si="8"/>
        <v>617972.88000000012</v>
      </c>
      <c r="T72" s="44">
        <f t="shared" si="8"/>
        <v>617997.11999999988</v>
      </c>
      <c r="U72" s="44">
        <f t="shared" si="8"/>
        <v>618021.36</v>
      </c>
      <c r="V72" s="44">
        <f t="shared" si="8"/>
        <v>618045.6</v>
      </c>
      <c r="W72" s="44">
        <f t="shared" si="8"/>
        <v>618069.84</v>
      </c>
      <c r="X72" s="44">
        <f t="shared" si="8"/>
        <v>618094.08000000007</v>
      </c>
      <c r="Y72" s="44">
        <f t="shared" si="8"/>
        <v>618118.32000000007</v>
      </c>
      <c r="Z72" s="44">
        <f t="shared" si="8"/>
        <v>618142.55999999994</v>
      </c>
      <c r="AA72" s="44">
        <f t="shared" si="8"/>
        <v>618166.80000000005</v>
      </c>
      <c r="AB72" s="44">
        <f t="shared" si="8"/>
        <v>618191.04</v>
      </c>
      <c r="AC72" s="44">
        <f t="shared" si="8"/>
        <v>618215.28</v>
      </c>
      <c r="AD72" s="44">
        <f t="shared" si="8"/>
        <v>618239.52</v>
      </c>
      <c r="AE72" s="44">
        <f t="shared" si="8"/>
        <v>618263.76</v>
      </c>
      <c r="AF72" s="44">
        <f t="shared" si="8"/>
        <v>618288</v>
      </c>
      <c r="AG72" s="44">
        <f t="shared" si="8"/>
        <v>618312.24</v>
      </c>
      <c r="AH72" s="44">
        <f t="shared" si="8"/>
        <v>618336.48</v>
      </c>
      <c r="AI72" s="44">
        <f t="shared" si="8"/>
        <v>618360.72</v>
      </c>
      <c r="AJ72" s="44">
        <f t="shared" si="8"/>
        <v>618384.96</v>
      </c>
      <c r="AK72" s="44">
        <f t="shared" si="8"/>
        <v>618409.19999999995</v>
      </c>
      <c r="AL72" s="44">
        <f t="shared" si="8"/>
        <v>618433.44000000006</v>
      </c>
      <c r="AM72" s="44">
        <f t="shared" si="8"/>
        <v>618457.67999999993</v>
      </c>
      <c r="AN72" s="44">
        <f t="shared" ref="AN72:BK72" si="9">SUM(AN52:AN71)</f>
        <v>618481.91999999993</v>
      </c>
      <c r="AO72" s="44">
        <f t="shared" si="9"/>
        <v>618506.16</v>
      </c>
      <c r="AP72" s="44">
        <f t="shared" si="9"/>
        <v>618530.39999999991</v>
      </c>
      <c r="AQ72" s="44">
        <f t="shared" si="9"/>
        <v>618554.64000000013</v>
      </c>
      <c r="AR72" s="44">
        <f t="shared" si="9"/>
        <v>618578.88000000012</v>
      </c>
      <c r="AS72" s="44">
        <f t="shared" si="9"/>
        <v>618603.11999999988</v>
      </c>
      <c r="AT72" s="44">
        <f t="shared" si="9"/>
        <v>618627.36</v>
      </c>
      <c r="AU72" s="44">
        <f t="shared" si="9"/>
        <v>618651.6</v>
      </c>
      <c r="AV72" s="44">
        <f t="shared" si="9"/>
        <v>618675.84</v>
      </c>
      <c r="AW72" s="44">
        <f t="shared" si="9"/>
        <v>618700.08000000007</v>
      </c>
      <c r="AX72" s="44">
        <f t="shared" si="9"/>
        <v>618724.32000000007</v>
      </c>
      <c r="AY72" s="44">
        <f t="shared" si="9"/>
        <v>618748.55999999994</v>
      </c>
      <c r="AZ72" s="44">
        <f t="shared" si="9"/>
        <v>618772.80000000005</v>
      </c>
      <c r="BA72" s="44">
        <f t="shared" si="9"/>
        <v>618797.04</v>
      </c>
      <c r="BB72" s="44">
        <f t="shared" si="9"/>
        <v>618821.28</v>
      </c>
      <c r="BC72" s="44">
        <f t="shared" si="9"/>
        <v>618845.52</v>
      </c>
      <c r="BD72" s="44">
        <f t="shared" si="9"/>
        <v>618869.76000000001</v>
      </c>
      <c r="BE72" s="44">
        <f t="shared" si="9"/>
        <v>618894</v>
      </c>
      <c r="BF72" s="44">
        <f t="shared" si="9"/>
        <v>618918.24</v>
      </c>
      <c r="BG72" s="44">
        <f t="shared" si="9"/>
        <v>618942.48</v>
      </c>
      <c r="BH72" s="44">
        <f t="shared" si="9"/>
        <v>618966.72</v>
      </c>
      <c r="BI72" s="44">
        <f t="shared" si="9"/>
        <v>618990.96</v>
      </c>
      <c r="BJ72" s="44">
        <f t="shared" si="9"/>
        <v>619015.19999999995</v>
      </c>
      <c r="BK72" s="44">
        <f t="shared" si="9"/>
        <v>619039.44000000006</v>
      </c>
    </row>
    <row r="74" spans="2:63" x14ac:dyDescent="0.25">
      <c r="B74" s="26" t="s">
        <v>212</v>
      </c>
      <c r="C74" s="26"/>
      <c r="D74" s="37" t="str">
        <f>+D51</f>
        <v>A1 m1</v>
      </c>
      <c r="E74" s="37" t="str">
        <f t="shared" ref="E74:BK74" si="10">+E51</f>
        <v>A1 m2</v>
      </c>
      <c r="F74" s="37" t="str">
        <f t="shared" si="10"/>
        <v>A1 m3</v>
      </c>
      <c r="G74" s="37" t="str">
        <f t="shared" si="10"/>
        <v>A1 m4</v>
      </c>
      <c r="H74" s="37" t="str">
        <f t="shared" si="10"/>
        <v>A1 m5</v>
      </c>
      <c r="I74" s="37" t="str">
        <f t="shared" si="10"/>
        <v>A1 m6</v>
      </c>
      <c r="J74" s="37" t="str">
        <f t="shared" si="10"/>
        <v>A1 m7</v>
      </c>
      <c r="K74" s="37" t="str">
        <f t="shared" si="10"/>
        <v>A1 m8</v>
      </c>
      <c r="L74" s="37" t="str">
        <f t="shared" si="10"/>
        <v>A1 m9</v>
      </c>
      <c r="M74" s="37" t="str">
        <f t="shared" si="10"/>
        <v>A1 m10</v>
      </c>
      <c r="N74" s="37" t="str">
        <f t="shared" si="10"/>
        <v>A1 m11</v>
      </c>
      <c r="O74" s="37" t="str">
        <f t="shared" si="10"/>
        <v>A1 m12</v>
      </c>
      <c r="P74" s="37" t="str">
        <f t="shared" si="10"/>
        <v>A2 m1</v>
      </c>
      <c r="Q74" s="37" t="str">
        <f t="shared" si="10"/>
        <v>A2 m2</v>
      </c>
      <c r="R74" s="37" t="str">
        <f t="shared" si="10"/>
        <v>A2 m3</v>
      </c>
      <c r="S74" s="37" t="str">
        <f t="shared" si="10"/>
        <v>A2 m4</v>
      </c>
      <c r="T74" s="37" t="str">
        <f t="shared" si="10"/>
        <v>A2 m5</v>
      </c>
      <c r="U74" s="37" t="str">
        <f t="shared" si="10"/>
        <v>A2 m6</v>
      </c>
      <c r="V74" s="37" t="str">
        <f t="shared" si="10"/>
        <v>A2 m7</v>
      </c>
      <c r="W74" s="37" t="str">
        <f t="shared" si="10"/>
        <v>A2 m8</v>
      </c>
      <c r="X74" s="37" t="str">
        <f t="shared" si="10"/>
        <v>A2 m9</v>
      </c>
      <c r="Y74" s="37" t="str">
        <f t="shared" si="10"/>
        <v>A2 m10</v>
      </c>
      <c r="Z74" s="37" t="str">
        <f t="shared" si="10"/>
        <v>A2 m11</v>
      </c>
      <c r="AA74" s="37" t="str">
        <f t="shared" si="10"/>
        <v>A2 m12</v>
      </c>
      <c r="AB74" s="37" t="str">
        <f t="shared" si="10"/>
        <v>A3 m1</v>
      </c>
      <c r="AC74" s="37" t="str">
        <f t="shared" si="10"/>
        <v>A3 m2</v>
      </c>
      <c r="AD74" s="37" t="str">
        <f t="shared" si="10"/>
        <v>A3 m3</v>
      </c>
      <c r="AE74" s="37" t="str">
        <f t="shared" si="10"/>
        <v>A3 m4</v>
      </c>
      <c r="AF74" s="37" t="str">
        <f t="shared" si="10"/>
        <v>A3 m5</v>
      </c>
      <c r="AG74" s="37" t="str">
        <f t="shared" si="10"/>
        <v>A3 m6</v>
      </c>
      <c r="AH74" s="37" t="str">
        <f t="shared" si="10"/>
        <v>A3 m7</v>
      </c>
      <c r="AI74" s="37" t="str">
        <f t="shared" si="10"/>
        <v>A3 m8</v>
      </c>
      <c r="AJ74" s="37" t="str">
        <f t="shared" si="10"/>
        <v>A3 m9</v>
      </c>
      <c r="AK74" s="37" t="str">
        <f t="shared" si="10"/>
        <v>A3 m10</v>
      </c>
      <c r="AL74" s="37" t="str">
        <f t="shared" si="10"/>
        <v>A3 m11</v>
      </c>
      <c r="AM74" s="37" t="str">
        <f t="shared" si="10"/>
        <v>A3 m12</v>
      </c>
      <c r="AN74" s="37" t="str">
        <f t="shared" si="10"/>
        <v>A4 m1</v>
      </c>
      <c r="AO74" s="37" t="str">
        <f t="shared" si="10"/>
        <v>A4 m2</v>
      </c>
      <c r="AP74" s="37" t="str">
        <f t="shared" si="10"/>
        <v>A4 m3</v>
      </c>
      <c r="AQ74" s="37" t="str">
        <f t="shared" si="10"/>
        <v>A4 m4</v>
      </c>
      <c r="AR74" s="37" t="str">
        <f t="shared" si="10"/>
        <v>A4 m5</v>
      </c>
      <c r="AS74" s="37" t="str">
        <f t="shared" si="10"/>
        <v>A4 m6</v>
      </c>
      <c r="AT74" s="37" t="str">
        <f t="shared" si="10"/>
        <v>A4 m7</v>
      </c>
      <c r="AU74" s="37" t="str">
        <f t="shared" si="10"/>
        <v>A4 m8</v>
      </c>
      <c r="AV74" s="37" t="str">
        <f t="shared" si="10"/>
        <v>A4 m9</v>
      </c>
      <c r="AW74" s="37" t="str">
        <f t="shared" si="10"/>
        <v>A4 m10</v>
      </c>
      <c r="AX74" s="37" t="str">
        <f t="shared" si="10"/>
        <v>A4 m11</v>
      </c>
      <c r="AY74" s="37" t="str">
        <f t="shared" si="10"/>
        <v>A4 m12</v>
      </c>
      <c r="AZ74" s="37" t="str">
        <f t="shared" si="10"/>
        <v>A5 m1</v>
      </c>
      <c r="BA74" s="37" t="str">
        <f t="shared" si="10"/>
        <v>A5 m2</v>
      </c>
      <c r="BB74" s="37" t="str">
        <f t="shared" si="10"/>
        <v>A5 m3</v>
      </c>
      <c r="BC74" s="37" t="str">
        <f t="shared" si="10"/>
        <v>A5 m4</v>
      </c>
      <c r="BD74" s="37" t="str">
        <f t="shared" si="10"/>
        <v>A5 m5</v>
      </c>
      <c r="BE74" s="37" t="str">
        <f t="shared" si="10"/>
        <v>A5 m6</v>
      </c>
      <c r="BF74" s="37" t="str">
        <f t="shared" si="10"/>
        <v>A5 m7</v>
      </c>
      <c r="BG74" s="37" t="str">
        <f t="shared" si="10"/>
        <v>A5 m8</v>
      </c>
      <c r="BH74" s="37" t="str">
        <f t="shared" si="10"/>
        <v>A5 m9</v>
      </c>
      <c r="BI74" s="37" t="str">
        <f t="shared" si="10"/>
        <v>A5 m10</v>
      </c>
      <c r="BJ74" s="37" t="str">
        <f t="shared" si="10"/>
        <v>A5 m11</v>
      </c>
      <c r="BK74" s="37" t="str">
        <f t="shared" si="10"/>
        <v>A5 m12</v>
      </c>
    </row>
    <row r="75" spans="2:63" x14ac:dyDescent="0.25">
      <c r="B75" t="str">
        <f>+B52</f>
        <v>Servizio 1</v>
      </c>
      <c r="D75" s="39">
        <f>+D5+D29-D52</f>
        <v>24200</v>
      </c>
      <c r="E75" s="39">
        <f>+E5+E29-(E52-D52)</f>
        <v>24201.21</v>
      </c>
      <c r="F75" s="39">
        <f>+F5+F29-(F52-E52)</f>
        <v>24202.42</v>
      </c>
      <c r="G75" s="39">
        <f>+G5+G29-(G52-F52)</f>
        <v>24203.63</v>
      </c>
      <c r="H75" s="39">
        <f>+H5+H29-(H52-G52)</f>
        <v>24204.84</v>
      </c>
      <c r="I75" s="39">
        <f>+I5+I29-(I52-H52)</f>
        <v>24206.05</v>
      </c>
      <c r="J75" s="39">
        <f>+J5+J29-(J52-I52)</f>
        <v>24207.260000000002</v>
      </c>
      <c r="K75" s="39">
        <f>+K5+K29-(K52-J52)</f>
        <v>24208.47</v>
      </c>
      <c r="L75" s="39">
        <f>+L5+L29-(L52-K52)</f>
        <v>24209.68</v>
      </c>
      <c r="M75" s="39">
        <f>+M5+M29-(M52-L52)</f>
        <v>24210.89</v>
      </c>
      <c r="N75" s="39">
        <f>+N5+N29-(N52-M52)</f>
        <v>24212.1</v>
      </c>
      <c r="O75" s="39">
        <f>+O5+O29-(O52-N52)</f>
        <v>24213.309999999998</v>
      </c>
      <c r="P75" s="39">
        <f>+P5+P29-(P52-O52)</f>
        <v>24214.52</v>
      </c>
      <c r="Q75" s="39">
        <f>+Q5+Q29-(Q52-P52)</f>
        <v>24215.73</v>
      </c>
      <c r="R75" s="39">
        <f>+R5+R29-(R52-Q52)</f>
        <v>24216.94</v>
      </c>
      <c r="S75" s="39">
        <f>+S5+S29-(S52-R52)</f>
        <v>24218.15</v>
      </c>
      <c r="T75" s="39">
        <f>+T5+T29-(T52-S52)</f>
        <v>24219.360000000001</v>
      </c>
      <c r="U75" s="39">
        <f>+U5+U29-(U52-T52)</f>
        <v>24220.57</v>
      </c>
      <c r="V75" s="39">
        <f>+V5+V29-(V52-U52)</f>
        <v>24221.78</v>
      </c>
      <c r="W75" s="39">
        <f>+W5+W29-(W52-V52)</f>
        <v>24222.989999999998</v>
      </c>
      <c r="X75" s="39">
        <f>+X5+X29-(X52-W52)</f>
        <v>24224.2</v>
      </c>
      <c r="Y75" s="39">
        <f>+Y5+Y29-(Y52-X52)</f>
        <v>24225.41</v>
      </c>
      <c r="Z75" s="39">
        <f>+Z5+Z29-(Z52-Y52)</f>
        <v>24226.62</v>
      </c>
      <c r="AA75" s="39">
        <f>+AA5+AA29-(AA52-Z52)</f>
        <v>24227.83</v>
      </c>
      <c r="AB75" s="39">
        <f>+AB5+AB29-(AB52-AA52)</f>
        <v>24229.040000000001</v>
      </c>
      <c r="AC75" s="39">
        <f>+AC5+AC29-(AC52-AB52)</f>
        <v>24230.25</v>
      </c>
      <c r="AD75" s="39">
        <f>+AD5+AD29-(AD52-AC52)</f>
        <v>24231.46</v>
      </c>
      <c r="AE75" s="39">
        <f>+AE5+AE29-(AE52-AD52)</f>
        <v>24232.67</v>
      </c>
      <c r="AF75" s="39">
        <f>+AF5+AF29-(AF52-AE52)</f>
        <v>24233.88</v>
      </c>
      <c r="AG75" s="39">
        <f>+AG5+AG29-(AG52-AF52)</f>
        <v>24235.09</v>
      </c>
      <c r="AH75" s="39">
        <f>+AH5+AH29-(AH52-AG52)</f>
        <v>24236.3</v>
      </c>
      <c r="AI75" s="39">
        <f>+AI5+AI29-(AI52-AH52)</f>
        <v>24237.510000000002</v>
      </c>
      <c r="AJ75" s="39">
        <f>+AJ5+AJ29-(AJ52-AI52)</f>
        <v>24238.720000000001</v>
      </c>
      <c r="AK75" s="39">
        <f>+AK5+AK29-(AK52-AJ52)</f>
        <v>24239.93</v>
      </c>
      <c r="AL75" s="39">
        <f>+AL5+AL29-(AL52-AK52)</f>
        <v>24241.14</v>
      </c>
      <c r="AM75" s="39">
        <f>+AM5+AM29-(AM52-AL52)</f>
        <v>24242.35</v>
      </c>
      <c r="AN75" s="39">
        <f>+AN5+AN29-(AN52-AM52)</f>
        <v>24243.559999999998</v>
      </c>
      <c r="AO75" s="39">
        <f>+AO5+AO29-(AO52-AN52)</f>
        <v>24244.77</v>
      </c>
      <c r="AP75" s="39">
        <f>+AP5+AP29-(AP52-AO52)</f>
        <v>24245.98</v>
      </c>
      <c r="AQ75" s="39">
        <f>+AQ5+AQ29-(AQ52-AP52)</f>
        <v>24247.19</v>
      </c>
      <c r="AR75" s="39">
        <f>+AR5+AR29-(AR52-AQ52)</f>
        <v>24248.400000000001</v>
      </c>
      <c r="AS75" s="39">
        <f>+AS5+AS29-(AS52-AR52)</f>
        <v>24249.61</v>
      </c>
      <c r="AT75" s="39">
        <f>+AT5+AT29-(AT52-AS52)</f>
        <v>24250.82</v>
      </c>
      <c r="AU75" s="39">
        <f>+AU5+AU29-(AU52-AT52)</f>
        <v>24252.03</v>
      </c>
      <c r="AV75" s="39">
        <f>+AV5+AV29-(AV52-AU52)</f>
        <v>24253.239999999998</v>
      </c>
      <c r="AW75" s="39">
        <f>+AW5+AW29-(AW52-AV52)</f>
        <v>24254.45</v>
      </c>
      <c r="AX75" s="39">
        <f>+AX5+AX29-(AX52-AW52)</f>
        <v>24255.66</v>
      </c>
      <c r="AY75" s="39">
        <f>+AY5+AY29-(AY52-AX52)</f>
        <v>24256.87</v>
      </c>
      <c r="AZ75" s="39">
        <f>+AZ5+AZ29-(AZ52-AY52)</f>
        <v>24258.080000000002</v>
      </c>
      <c r="BA75" s="39">
        <f>+BA5+BA29-(BA52-AZ52)</f>
        <v>24259.29</v>
      </c>
      <c r="BB75" s="39">
        <f>+BB5+BB29-(BB52-BA52)</f>
        <v>24260.5</v>
      </c>
      <c r="BC75" s="39">
        <f>+BC5+BC29-(BC52-BB52)</f>
        <v>24261.71</v>
      </c>
      <c r="BD75" s="39">
        <f>+BD5+BD29-(BD52-BC52)</f>
        <v>24262.92</v>
      </c>
      <c r="BE75" s="39">
        <f>+BE5+BE29-(BE52-BD52)</f>
        <v>24264.13</v>
      </c>
      <c r="BF75" s="39">
        <f>+BF5+BF29-(BF52-BE52)</f>
        <v>24265.34</v>
      </c>
      <c r="BG75" s="39">
        <f>+BG5+BG29-(BG52-BF52)</f>
        <v>24266.55</v>
      </c>
      <c r="BH75" s="39">
        <f>+BH5+BH29-(BH52-BG52)</f>
        <v>24267.760000000002</v>
      </c>
      <c r="BI75" s="39">
        <f>+BI5+BI29-(BI52-BH52)</f>
        <v>24268.97</v>
      </c>
      <c r="BJ75" s="39">
        <f>+BJ5+BJ29-(BJ52-BI52)</f>
        <v>24270.18</v>
      </c>
      <c r="BK75" s="39">
        <f>+BK5+BK29-(BK52-BJ52)</f>
        <v>24271.39</v>
      </c>
    </row>
    <row r="76" spans="2:63" x14ac:dyDescent="0.25">
      <c r="B76" t="str">
        <f t="shared" ref="B76:B93" si="11">+B53</f>
        <v>Servizio 2</v>
      </c>
      <c r="D76" s="39">
        <f>+D6+D30-D53</f>
        <v>0</v>
      </c>
      <c r="E76" s="39">
        <f>+E6+E30-(E53-D53)</f>
        <v>24805</v>
      </c>
      <c r="F76" s="39">
        <f>+F6+F30-(F53-E53)</f>
        <v>24806.21</v>
      </c>
      <c r="G76" s="39">
        <f>+G6+G30-(G53-F53)</f>
        <v>24807.42</v>
      </c>
      <c r="H76" s="39">
        <f>+H6+H30-(H53-G53)</f>
        <v>24808.63</v>
      </c>
      <c r="I76" s="39">
        <f>+I6+I30-(I53-H53)</f>
        <v>24809.84</v>
      </c>
      <c r="J76" s="39">
        <f>+J6+J30-(J53-I53)</f>
        <v>24811.05</v>
      </c>
      <c r="K76" s="39">
        <f>+K6+K30-(K53-J53)</f>
        <v>24812.260000000002</v>
      </c>
      <c r="L76" s="39">
        <f>+L6+L30-(L53-K53)</f>
        <v>24813.47</v>
      </c>
      <c r="M76" s="39">
        <f>+M6+M30-(M53-L53)</f>
        <v>24814.68</v>
      </c>
      <c r="N76" s="39">
        <f>+N6+N30-(N53-M53)</f>
        <v>24815.89</v>
      </c>
      <c r="O76" s="39">
        <f>+O6+O30-(O53-N53)</f>
        <v>24817.1</v>
      </c>
      <c r="P76" s="39">
        <f>+P6+P30-(P53-O53)</f>
        <v>24818.309999999998</v>
      </c>
      <c r="Q76" s="39">
        <f>+Q6+Q30-(Q53-P53)</f>
        <v>24819.52</v>
      </c>
      <c r="R76" s="39">
        <f>+R6+R30-(R53-Q53)</f>
        <v>24820.73</v>
      </c>
      <c r="S76" s="39">
        <f>+S6+S30-(S53-R53)</f>
        <v>24821.94</v>
      </c>
      <c r="T76" s="39">
        <f>+T6+T30-(T53-S53)</f>
        <v>24823.15</v>
      </c>
      <c r="U76" s="39">
        <f>+U6+U30-(U53-T53)</f>
        <v>24824.36</v>
      </c>
      <c r="V76" s="39">
        <f>+V6+V30-(V53-U53)</f>
        <v>24825.57</v>
      </c>
      <c r="W76" s="39">
        <f>+W6+W30-(W53-V53)</f>
        <v>24826.78</v>
      </c>
      <c r="X76" s="39">
        <f>+X6+X30-(X53-W53)</f>
        <v>24827.989999999998</v>
      </c>
      <c r="Y76" s="39">
        <f>+Y6+Y30-(Y53-X53)</f>
        <v>24829.200000000001</v>
      </c>
      <c r="Z76" s="39">
        <f>+Z6+Z30-(Z53-Y53)</f>
        <v>24830.41</v>
      </c>
      <c r="AA76" s="39">
        <f>+AA6+AA30-(AA53-Z53)</f>
        <v>24831.62</v>
      </c>
      <c r="AB76" s="39">
        <f>+AB6+AB30-(AB53-AA53)</f>
        <v>24832.83</v>
      </c>
      <c r="AC76" s="39">
        <f>+AC6+AC30-(AC53-AB53)</f>
        <v>24834.04</v>
      </c>
      <c r="AD76" s="39">
        <f>+AD6+AD30-(AD53-AC53)</f>
        <v>24835.25</v>
      </c>
      <c r="AE76" s="39">
        <f>+AE6+AE30-(AE53-AD53)</f>
        <v>24836.46</v>
      </c>
      <c r="AF76" s="39">
        <f>+AF6+AF30-(AF53-AE53)</f>
        <v>24837.67</v>
      </c>
      <c r="AG76" s="39">
        <f>+AG6+AG30-(AG53-AF53)</f>
        <v>24838.880000000001</v>
      </c>
      <c r="AH76" s="39">
        <f>+AH6+AH30-(AH53-AG53)</f>
        <v>24840.09</v>
      </c>
      <c r="AI76" s="39">
        <f>+AI6+AI30-(AI53-AH53)</f>
        <v>24841.3</v>
      </c>
      <c r="AJ76" s="39">
        <f>+AJ6+AJ30-(AJ53-AI53)</f>
        <v>24842.510000000002</v>
      </c>
      <c r="AK76" s="39">
        <f>+AK6+AK30-(AK53-AJ53)</f>
        <v>24843.72</v>
      </c>
      <c r="AL76" s="39">
        <f>+AL6+AL30-(AL53-AK53)</f>
        <v>24844.93</v>
      </c>
      <c r="AM76" s="39">
        <f>+AM6+AM30-(AM53-AL53)</f>
        <v>24846.14</v>
      </c>
      <c r="AN76" s="39">
        <f>+AN6+AN30-(AN53-AM53)</f>
        <v>24847.35</v>
      </c>
      <c r="AO76" s="39">
        <f>+AO6+AO30-(AO53-AN53)</f>
        <v>24848.559999999998</v>
      </c>
      <c r="AP76" s="39">
        <f>+AP6+AP30-(AP53-AO53)</f>
        <v>24849.77</v>
      </c>
      <c r="AQ76" s="39">
        <f>+AQ6+AQ30-(AQ53-AP53)</f>
        <v>24850.98</v>
      </c>
      <c r="AR76" s="39">
        <f>+AR6+AR30-(AR53-AQ53)</f>
        <v>24852.19</v>
      </c>
      <c r="AS76" s="39">
        <f>+AS6+AS30-(AS53-AR53)</f>
        <v>24853.4</v>
      </c>
      <c r="AT76" s="39">
        <f>+AT6+AT30-(AT53-AS53)</f>
        <v>24854.61</v>
      </c>
      <c r="AU76" s="39">
        <f>+AU6+AU30-(AU53-AT53)</f>
        <v>24855.82</v>
      </c>
      <c r="AV76" s="39">
        <f>+AV6+AV30-(AV53-AU53)</f>
        <v>24857.03</v>
      </c>
      <c r="AW76" s="39">
        <f>+AW6+AW30-(AW53-AV53)</f>
        <v>24858.239999999998</v>
      </c>
      <c r="AX76" s="39">
        <f>+AX6+AX30-(AX53-AW53)</f>
        <v>24859.45</v>
      </c>
      <c r="AY76" s="39">
        <f>+AY6+AY30-(AY53-AX53)</f>
        <v>24860.66</v>
      </c>
      <c r="AZ76" s="39">
        <f>+AZ6+AZ30-(AZ53-AY53)</f>
        <v>24861.87</v>
      </c>
      <c r="BA76" s="39">
        <f>+BA6+BA30-(BA53-AZ53)</f>
        <v>24863.08</v>
      </c>
      <c r="BB76" s="39">
        <f>+BB6+BB30-(BB53-BA53)</f>
        <v>24864.29</v>
      </c>
      <c r="BC76" s="39">
        <f>+BC6+BC30-(BC53-BB53)</f>
        <v>24865.5</v>
      </c>
      <c r="BD76" s="39">
        <f>+BD6+BD30-(BD53-BC53)</f>
        <v>24866.71</v>
      </c>
      <c r="BE76" s="39">
        <f>+BE6+BE30-(BE53-BD53)</f>
        <v>24867.919999999998</v>
      </c>
      <c r="BF76" s="39">
        <f>+BF6+BF30-(BF53-BE53)</f>
        <v>24869.13</v>
      </c>
      <c r="BG76" s="39">
        <f>+BG6+BG30-(BG53-BF53)</f>
        <v>24870.34</v>
      </c>
      <c r="BH76" s="39">
        <f>+BH6+BH30-(BH53-BG53)</f>
        <v>24871.55</v>
      </c>
      <c r="BI76" s="39">
        <f>+BI6+BI30-(BI53-BH53)</f>
        <v>24872.760000000002</v>
      </c>
      <c r="BJ76" s="39">
        <f>+BJ6+BJ30-(BJ53-BI53)</f>
        <v>24873.97</v>
      </c>
      <c r="BK76" s="39">
        <f>+BK6+BK30-(BK53-BJ53)</f>
        <v>24875.18</v>
      </c>
    </row>
    <row r="77" spans="2:63" x14ac:dyDescent="0.25">
      <c r="B77" t="str">
        <f t="shared" si="11"/>
        <v>Servizio 3</v>
      </c>
      <c r="D77" s="39">
        <f>+D7+D31-D54</f>
        <v>23100</v>
      </c>
      <c r="E77" s="39">
        <f>+E7+E31-(E54-D54)</f>
        <v>23101.1</v>
      </c>
      <c r="F77" s="39">
        <f>+F7+F31-(F54-E54)</f>
        <v>23102.2</v>
      </c>
      <c r="G77" s="39">
        <f>+G7+G31-(G54-F54)</f>
        <v>23103.3</v>
      </c>
      <c r="H77" s="39">
        <f>+H7+H31-(H54-G54)</f>
        <v>23104.400000000001</v>
      </c>
      <c r="I77" s="39">
        <f>+I7+I31-(I54-H54)</f>
        <v>23105.5</v>
      </c>
      <c r="J77" s="39">
        <f>+J7+J31-(J54-I54)</f>
        <v>23106.6</v>
      </c>
      <c r="K77" s="39">
        <f>+K7+K31-(K54-J54)</f>
        <v>23107.7</v>
      </c>
      <c r="L77" s="39">
        <f>+L7+L31-(L54-K54)</f>
        <v>23108.799999999999</v>
      </c>
      <c r="M77" s="39">
        <f>+M7+M31-(M54-L54)</f>
        <v>23109.9</v>
      </c>
      <c r="N77" s="39">
        <f>+N7+N31-(N54-M54)</f>
        <v>23111</v>
      </c>
      <c r="O77" s="39">
        <f>+O7+O31-(O54-N54)</f>
        <v>23112.1</v>
      </c>
      <c r="P77" s="39">
        <f>+P7+P31-(P54-O54)</f>
        <v>23113.200000000001</v>
      </c>
      <c r="Q77" s="39">
        <f>+Q7+Q31-(Q54-P54)</f>
        <v>23114.3</v>
      </c>
      <c r="R77" s="39">
        <f>+R7+R31-(R54-Q54)</f>
        <v>23115.4</v>
      </c>
      <c r="S77" s="39">
        <f>+S7+S31-(S54-R54)</f>
        <v>23116.5</v>
      </c>
      <c r="T77" s="39">
        <f>+T7+T31-(T54-S54)</f>
        <v>23117.599999999999</v>
      </c>
      <c r="U77" s="39">
        <f>+U7+U31-(U54-T54)</f>
        <v>23118.7</v>
      </c>
      <c r="V77" s="39">
        <f>+V7+V31-(V54-U54)</f>
        <v>23119.8</v>
      </c>
      <c r="W77" s="39">
        <f>+W7+W31-(W54-V54)</f>
        <v>23120.9</v>
      </c>
      <c r="X77" s="39">
        <f>+X7+X31-(X54-W54)</f>
        <v>23122</v>
      </c>
      <c r="Y77" s="39">
        <f>+Y7+Y31-(Y54-X54)</f>
        <v>23123.1</v>
      </c>
      <c r="Z77" s="39">
        <f>+Z7+Z31-(Z54-Y54)</f>
        <v>23124.2</v>
      </c>
      <c r="AA77" s="39">
        <f>+AA7+AA31-(AA54-Z54)</f>
        <v>23125.3</v>
      </c>
      <c r="AB77" s="39">
        <f>+AB7+AB31-(AB54-AA54)</f>
        <v>23126.400000000001</v>
      </c>
      <c r="AC77" s="39">
        <f>+AC7+AC31-(AC54-AB54)</f>
        <v>23127.5</v>
      </c>
      <c r="AD77" s="39">
        <f>+AD7+AD31-(AD54-AC54)</f>
        <v>23128.6</v>
      </c>
      <c r="AE77" s="39">
        <f>+AE7+AE31-(AE54-AD54)</f>
        <v>23129.7</v>
      </c>
      <c r="AF77" s="39">
        <f>+AF7+AF31-(AF54-AE54)</f>
        <v>23130.799999999999</v>
      </c>
      <c r="AG77" s="39">
        <f>+AG7+AG31-(AG54-AF54)</f>
        <v>23131.9</v>
      </c>
      <c r="AH77" s="39">
        <f>+AH7+AH31-(AH54-AG54)</f>
        <v>23133</v>
      </c>
      <c r="AI77" s="39">
        <f>+AI7+AI31-(AI54-AH54)</f>
        <v>23134.1</v>
      </c>
      <c r="AJ77" s="39">
        <f>+AJ7+AJ31-(AJ54-AI54)</f>
        <v>23135.200000000001</v>
      </c>
      <c r="AK77" s="39">
        <f>+AK7+AK31-(AK54-AJ54)</f>
        <v>23136.3</v>
      </c>
      <c r="AL77" s="39">
        <f>+AL7+AL31-(AL54-AK54)</f>
        <v>23137.4</v>
      </c>
      <c r="AM77" s="39">
        <f>+AM7+AM31-(AM54-AL54)</f>
        <v>23138.5</v>
      </c>
      <c r="AN77" s="39">
        <f>+AN7+AN31-(AN54-AM54)</f>
        <v>23139.599999999999</v>
      </c>
      <c r="AO77" s="39">
        <f>+AO7+AO31-(AO54-AN54)</f>
        <v>23140.7</v>
      </c>
      <c r="AP77" s="39">
        <f>+AP7+AP31-(AP54-AO54)</f>
        <v>23141.8</v>
      </c>
      <c r="AQ77" s="39">
        <f>+AQ7+AQ31-(AQ54-AP54)</f>
        <v>23142.9</v>
      </c>
      <c r="AR77" s="39">
        <f>+AR7+AR31-(AR54-AQ54)</f>
        <v>23144</v>
      </c>
      <c r="AS77" s="39">
        <f>+AS7+AS31-(AS54-AR54)</f>
        <v>23145.1</v>
      </c>
      <c r="AT77" s="39">
        <f>+AT7+AT31-(AT54-AS54)</f>
        <v>23146.2</v>
      </c>
      <c r="AU77" s="39">
        <f>+AU7+AU31-(AU54-AT54)</f>
        <v>23147.3</v>
      </c>
      <c r="AV77" s="39">
        <f>+AV7+AV31-(AV54-AU54)</f>
        <v>23148.400000000001</v>
      </c>
      <c r="AW77" s="39">
        <f>+AW7+AW31-(AW54-AV54)</f>
        <v>23149.5</v>
      </c>
      <c r="AX77" s="39">
        <f>+AX7+AX31-(AX54-AW54)</f>
        <v>23150.6</v>
      </c>
      <c r="AY77" s="39">
        <f>+AY7+AY31-(AY54-AX54)</f>
        <v>23151.7</v>
      </c>
      <c r="AZ77" s="39">
        <f>+AZ7+AZ31-(AZ54-AY54)</f>
        <v>23152.799999999999</v>
      </c>
      <c r="BA77" s="39">
        <f>+BA7+BA31-(BA54-AZ54)</f>
        <v>23153.9</v>
      </c>
      <c r="BB77" s="39">
        <f>+BB7+BB31-(BB54-BA54)</f>
        <v>23155</v>
      </c>
      <c r="BC77" s="39">
        <f>+BC7+BC31-(BC54-BB54)</f>
        <v>23156.1</v>
      </c>
      <c r="BD77" s="39">
        <f>+BD7+BD31-(BD54-BC54)</f>
        <v>23157.200000000001</v>
      </c>
      <c r="BE77" s="39">
        <f>+BE7+BE31-(BE54-BD54)</f>
        <v>23158.3</v>
      </c>
      <c r="BF77" s="39">
        <f>+BF7+BF31-(BF54-BE54)</f>
        <v>23159.4</v>
      </c>
      <c r="BG77" s="39">
        <f>+BG7+BG31-(BG54-BF54)</f>
        <v>23160.5</v>
      </c>
      <c r="BH77" s="39">
        <f>+BH7+BH31-(BH54-BG54)</f>
        <v>23161.599999999999</v>
      </c>
      <c r="BI77" s="39">
        <f>+BI7+BI31-(BI54-BH54)</f>
        <v>23162.7</v>
      </c>
      <c r="BJ77" s="39">
        <f>+BJ7+BJ31-(BJ54-BI54)</f>
        <v>23163.8</v>
      </c>
      <c r="BK77" s="39">
        <f>+BK7+BK31-(BK54-BJ54)</f>
        <v>23164.9</v>
      </c>
    </row>
    <row r="78" spans="2:63" x14ac:dyDescent="0.25">
      <c r="B78" t="str">
        <f t="shared" si="11"/>
        <v>Servizio 4</v>
      </c>
      <c r="D78" s="39">
        <f>+D8+D32-D55</f>
        <v>0</v>
      </c>
      <c r="E78" s="39">
        <f>+E8+E32-(E55-D55)</f>
        <v>22360</v>
      </c>
      <c r="F78" s="39">
        <f>+F8+F32-(F55-E55)</f>
        <v>22361.040000000001</v>
      </c>
      <c r="G78" s="39">
        <f>+G8+G32-(G55-F55)</f>
        <v>22362.080000000002</v>
      </c>
      <c r="H78" s="39">
        <f>+H8+H32-(H55-G55)</f>
        <v>22363.119999999999</v>
      </c>
      <c r="I78" s="39">
        <f>+I8+I32-(I55-H55)</f>
        <v>22364.16</v>
      </c>
      <c r="J78" s="39">
        <f>+J8+J32-(J55-I55)</f>
        <v>22365.200000000001</v>
      </c>
      <c r="K78" s="39">
        <f>+K8+K32-(K55-J55)</f>
        <v>22366.240000000002</v>
      </c>
      <c r="L78" s="39">
        <f>+L8+L32-(L55-K55)</f>
        <v>22367.279999999999</v>
      </c>
      <c r="M78" s="39">
        <f>+M8+M32-(M55-L55)</f>
        <v>22368.32</v>
      </c>
      <c r="N78" s="39">
        <f>+N8+N32-(N55-M55)</f>
        <v>22369.360000000001</v>
      </c>
      <c r="O78" s="39">
        <f>+O8+O32-(O55-N55)</f>
        <v>22370.400000000001</v>
      </c>
      <c r="P78" s="39">
        <f>+P8+P32-(P55-O55)</f>
        <v>22371.439999999999</v>
      </c>
      <c r="Q78" s="39">
        <f>+Q8+Q32-(Q55-P55)</f>
        <v>22372.48</v>
      </c>
      <c r="R78" s="39">
        <f>+R8+R32-(R55-Q55)</f>
        <v>22373.52</v>
      </c>
      <c r="S78" s="39">
        <f>+S8+S32-(S55-R55)</f>
        <v>22374.560000000001</v>
      </c>
      <c r="T78" s="39">
        <f>+T8+T32-(T55-S55)</f>
        <v>22375.599999999999</v>
      </c>
      <c r="U78" s="39">
        <f>+U8+U32-(U55-T55)</f>
        <v>22376.639999999999</v>
      </c>
      <c r="V78" s="39">
        <f>+V8+V32-(V55-U55)</f>
        <v>22377.68</v>
      </c>
      <c r="W78" s="39">
        <f>+W8+W32-(W55-V55)</f>
        <v>22378.720000000001</v>
      </c>
      <c r="X78" s="39">
        <f>+X8+X32-(X55-W55)</f>
        <v>22379.759999999998</v>
      </c>
      <c r="Y78" s="39">
        <f>+Y8+Y32-(Y55-X55)</f>
        <v>22380.799999999999</v>
      </c>
      <c r="Z78" s="39">
        <f>+Z8+Z32-(Z55-Y55)</f>
        <v>22381.84</v>
      </c>
      <c r="AA78" s="39">
        <f>+AA8+AA32-(AA55-Z55)</f>
        <v>22382.880000000001</v>
      </c>
      <c r="AB78" s="39">
        <f>+AB8+AB32-(AB55-AA55)</f>
        <v>22383.919999999998</v>
      </c>
      <c r="AC78" s="39">
        <f>+AC8+AC32-(AC55-AB55)</f>
        <v>22384.959999999999</v>
      </c>
      <c r="AD78" s="39">
        <f>+AD8+AD32-(AD55-AC55)</f>
        <v>22386</v>
      </c>
      <c r="AE78" s="39">
        <f>+AE8+AE32-(AE55-AD55)</f>
        <v>22387.040000000001</v>
      </c>
      <c r="AF78" s="39">
        <f>+AF8+AF32-(AF55-AE55)</f>
        <v>22388.080000000002</v>
      </c>
      <c r="AG78" s="39">
        <f>+AG8+AG32-(AG55-AF55)</f>
        <v>22389.119999999999</v>
      </c>
      <c r="AH78" s="39">
        <f>+AH8+AH32-(AH55-AG55)</f>
        <v>22390.16</v>
      </c>
      <c r="AI78" s="39">
        <f>+AI8+AI32-(AI55-AH55)</f>
        <v>22391.200000000001</v>
      </c>
      <c r="AJ78" s="39">
        <f>+AJ8+AJ32-(AJ55-AI55)</f>
        <v>22392.240000000002</v>
      </c>
      <c r="AK78" s="39">
        <f>+AK8+AK32-(AK55-AJ55)</f>
        <v>22393.279999999999</v>
      </c>
      <c r="AL78" s="39">
        <f>+AL8+AL32-(AL55-AK55)</f>
        <v>22394.32</v>
      </c>
      <c r="AM78" s="39">
        <f>+AM8+AM32-(AM55-AL55)</f>
        <v>22395.360000000001</v>
      </c>
      <c r="AN78" s="39">
        <f>+AN8+AN32-(AN55-AM55)</f>
        <v>22396.400000000001</v>
      </c>
      <c r="AO78" s="39">
        <f>+AO8+AO32-(AO55-AN55)</f>
        <v>22397.439999999999</v>
      </c>
      <c r="AP78" s="39">
        <f>+AP8+AP32-(AP55-AO55)</f>
        <v>22398.48</v>
      </c>
      <c r="AQ78" s="39">
        <f>+AQ8+AQ32-(AQ55-AP55)</f>
        <v>22399.52</v>
      </c>
      <c r="AR78" s="39">
        <f>+AR8+AR32-(AR55-AQ55)</f>
        <v>22400.560000000001</v>
      </c>
      <c r="AS78" s="39">
        <f>+AS8+AS32-(AS55-AR55)</f>
        <v>22401.599999999999</v>
      </c>
      <c r="AT78" s="39">
        <f>+AT8+AT32-(AT55-AS55)</f>
        <v>22402.639999999999</v>
      </c>
      <c r="AU78" s="39">
        <f>+AU8+AU32-(AU55-AT55)</f>
        <v>22403.68</v>
      </c>
      <c r="AV78" s="39">
        <f>+AV8+AV32-(AV55-AU55)</f>
        <v>22404.720000000001</v>
      </c>
      <c r="AW78" s="39">
        <f>+AW8+AW32-(AW55-AV55)</f>
        <v>22405.759999999998</v>
      </c>
      <c r="AX78" s="39">
        <f>+AX8+AX32-(AX55-AW55)</f>
        <v>22406.799999999999</v>
      </c>
      <c r="AY78" s="39">
        <f>+AY8+AY32-(AY55-AX55)</f>
        <v>22407.84</v>
      </c>
      <c r="AZ78" s="39">
        <f>+AZ8+AZ32-(AZ55-AY55)</f>
        <v>22408.880000000001</v>
      </c>
      <c r="BA78" s="39">
        <f>+BA8+BA32-(BA55-AZ55)</f>
        <v>22409.919999999998</v>
      </c>
      <c r="BB78" s="39">
        <f>+BB8+BB32-(BB55-BA55)</f>
        <v>22410.959999999999</v>
      </c>
      <c r="BC78" s="39">
        <f>+BC8+BC32-(BC55-BB55)</f>
        <v>22412</v>
      </c>
      <c r="BD78" s="39">
        <f>+BD8+BD32-(BD55-BC55)</f>
        <v>22413.040000000001</v>
      </c>
      <c r="BE78" s="39">
        <f>+BE8+BE32-(BE55-BD55)</f>
        <v>22414.080000000002</v>
      </c>
      <c r="BF78" s="39">
        <f>+BF8+BF32-(BF55-BE55)</f>
        <v>22415.119999999999</v>
      </c>
      <c r="BG78" s="39">
        <f>+BG8+BG32-(BG55-BF55)</f>
        <v>22416.16</v>
      </c>
      <c r="BH78" s="39">
        <f>+BH8+BH32-(BH55-BG55)</f>
        <v>22417.200000000001</v>
      </c>
      <c r="BI78" s="39">
        <f>+BI8+BI32-(BI55-BH55)</f>
        <v>22418.240000000002</v>
      </c>
      <c r="BJ78" s="39">
        <f>+BJ8+BJ32-(BJ55-BI55)</f>
        <v>22419.279999999999</v>
      </c>
      <c r="BK78" s="39">
        <f>+BK8+BK32-(BK55-BJ55)</f>
        <v>22420.32</v>
      </c>
    </row>
    <row r="79" spans="2:63" x14ac:dyDescent="0.25">
      <c r="B79" t="str">
        <f t="shared" si="11"/>
        <v>Servizio 5</v>
      </c>
      <c r="D79" s="39">
        <f>+D9+D33-D56</f>
        <v>0</v>
      </c>
      <c r="E79" s="39">
        <f>+E9+E33-(E56-D56)</f>
        <v>26620</v>
      </c>
      <c r="F79" s="39">
        <f>+F9+F33-(F56-E56)</f>
        <v>26621.21</v>
      </c>
      <c r="G79" s="39">
        <f>+G9+G33-(G56-F56)</f>
        <v>26622.42</v>
      </c>
      <c r="H79" s="39">
        <f>+H9+H33-(H56-G56)</f>
        <v>26623.63</v>
      </c>
      <c r="I79" s="39">
        <f>+I9+I33-(I56-H56)</f>
        <v>26624.84</v>
      </c>
      <c r="J79" s="39">
        <f>+J9+J33-(J56-I56)</f>
        <v>26626.05</v>
      </c>
      <c r="K79" s="39">
        <f>+K9+K33-(K56-J56)</f>
        <v>26627.260000000002</v>
      </c>
      <c r="L79" s="39">
        <f>+L9+L33-(L56-K56)</f>
        <v>26628.47</v>
      </c>
      <c r="M79" s="39">
        <f>+M9+M33-(M56-L56)</f>
        <v>26629.68</v>
      </c>
      <c r="N79" s="39">
        <f>+N9+N33-(N56-M56)</f>
        <v>26630.89</v>
      </c>
      <c r="O79" s="39">
        <f>+O9+O33-(O56-N56)</f>
        <v>26632.1</v>
      </c>
      <c r="P79" s="39">
        <f>+P9+P33-(P56-O56)</f>
        <v>26633.309999999998</v>
      </c>
      <c r="Q79" s="39">
        <f>+Q9+Q33-(Q56-P56)</f>
        <v>26634.52</v>
      </c>
      <c r="R79" s="39">
        <f>+R9+R33-(R56-Q56)</f>
        <v>26635.73</v>
      </c>
      <c r="S79" s="39">
        <f>+S9+S33-(S56-R56)</f>
        <v>26636.94</v>
      </c>
      <c r="T79" s="39">
        <f>+T9+T33-(T56-S56)</f>
        <v>26638.15</v>
      </c>
      <c r="U79" s="39">
        <f>+U9+U33-(U56-T56)</f>
        <v>26639.360000000001</v>
      </c>
      <c r="V79" s="39">
        <f>+V9+V33-(V56-U56)</f>
        <v>26640.57</v>
      </c>
      <c r="W79" s="39">
        <f>+W9+W33-(W56-V56)</f>
        <v>26641.78</v>
      </c>
      <c r="X79" s="39">
        <f>+X9+X33-(X56-W56)</f>
        <v>26642.989999999998</v>
      </c>
      <c r="Y79" s="39">
        <f>+Y9+Y33-(Y56-X56)</f>
        <v>26644.2</v>
      </c>
      <c r="Z79" s="39">
        <f>+Z9+Z33-(Z56-Y56)</f>
        <v>26645.41</v>
      </c>
      <c r="AA79" s="39">
        <f>+AA9+AA33-(AA56-Z56)</f>
        <v>26646.62</v>
      </c>
      <c r="AB79" s="39">
        <f>+AB9+AB33-(AB56-AA56)</f>
        <v>26647.83</v>
      </c>
      <c r="AC79" s="39">
        <f>+AC9+AC33-(AC56-AB56)</f>
        <v>26649.040000000001</v>
      </c>
      <c r="AD79" s="39">
        <f>+AD9+AD33-(AD56-AC56)</f>
        <v>26650.25</v>
      </c>
      <c r="AE79" s="39">
        <f>+AE9+AE33-(AE56-AD56)</f>
        <v>26651.46</v>
      </c>
      <c r="AF79" s="39">
        <f>+AF9+AF33-(AF56-AE56)</f>
        <v>26652.67</v>
      </c>
      <c r="AG79" s="39">
        <f>+AG9+AG33-(AG56-AF56)</f>
        <v>26653.88</v>
      </c>
      <c r="AH79" s="39">
        <f>+AH9+AH33-(AH56-AG56)</f>
        <v>26655.09</v>
      </c>
      <c r="AI79" s="39">
        <f>+AI9+AI33-(AI56-AH56)</f>
        <v>26656.3</v>
      </c>
      <c r="AJ79" s="39">
        <f>+AJ9+AJ33-(AJ56-AI56)</f>
        <v>26657.510000000002</v>
      </c>
      <c r="AK79" s="39">
        <f>+AK9+AK33-(AK56-AJ56)</f>
        <v>26658.720000000001</v>
      </c>
      <c r="AL79" s="39">
        <f>+AL9+AL33-(AL56-AK56)</f>
        <v>26659.93</v>
      </c>
      <c r="AM79" s="39">
        <f>+AM9+AM33-(AM56-AL56)</f>
        <v>26661.14</v>
      </c>
      <c r="AN79" s="39">
        <f>+AN9+AN33-(AN56-AM56)</f>
        <v>26662.35</v>
      </c>
      <c r="AO79" s="39">
        <f>+AO9+AO33-(AO56-AN56)</f>
        <v>26663.559999999998</v>
      </c>
      <c r="AP79" s="39">
        <f>+AP9+AP33-(AP56-AO56)</f>
        <v>26664.77</v>
      </c>
      <c r="AQ79" s="39">
        <f>+AQ9+AQ33-(AQ56-AP56)</f>
        <v>26665.98</v>
      </c>
      <c r="AR79" s="39">
        <f>+AR9+AR33-(AR56-AQ56)</f>
        <v>26667.19</v>
      </c>
      <c r="AS79" s="39">
        <f>+AS9+AS33-(AS56-AR56)</f>
        <v>26668.400000000001</v>
      </c>
      <c r="AT79" s="39">
        <f>+AT9+AT33-(AT56-AS56)</f>
        <v>26669.61</v>
      </c>
      <c r="AU79" s="39">
        <f>+AU9+AU33-(AU56-AT56)</f>
        <v>26670.82</v>
      </c>
      <c r="AV79" s="39">
        <f>+AV9+AV33-(AV56-AU56)</f>
        <v>26672.03</v>
      </c>
      <c r="AW79" s="39">
        <f>+AW9+AW33-(AW56-AV56)</f>
        <v>26673.239999999998</v>
      </c>
      <c r="AX79" s="39">
        <f>+AX9+AX33-(AX56-AW56)</f>
        <v>26674.45</v>
      </c>
      <c r="AY79" s="39">
        <f>+AY9+AY33-(AY56-AX56)</f>
        <v>26675.66</v>
      </c>
      <c r="AZ79" s="39">
        <f>+AZ9+AZ33-(AZ56-AY56)</f>
        <v>26676.87</v>
      </c>
      <c r="BA79" s="39">
        <f>+BA9+BA33-(BA56-AZ56)</f>
        <v>26678.080000000002</v>
      </c>
      <c r="BB79" s="39">
        <f>+BB9+BB33-(BB56-BA56)</f>
        <v>26679.29</v>
      </c>
      <c r="BC79" s="39">
        <f>+BC9+BC33-(BC56-BB56)</f>
        <v>26680.5</v>
      </c>
      <c r="BD79" s="39">
        <f>+BD9+BD33-(BD56-BC56)</f>
        <v>26681.71</v>
      </c>
      <c r="BE79" s="39">
        <f>+BE9+BE33-(BE56-BD56)</f>
        <v>26682.92</v>
      </c>
      <c r="BF79" s="39">
        <f>+BF9+BF33-(BF56-BE56)</f>
        <v>26684.13</v>
      </c>
      <c r="BG79" s="39">
        <f>+BG9+BG33-(BG56-BF56)</f>
        <v>26685.34</v>
      </c>
      <c r="BH79" s="39">
        <f>+BH9+BH33-(BH56-BG56)</f>
        <v>26686.55</v>
      </c>
      <c r="BI79" s="39">
        <f>+BI9+BI33-(BI56-BH56)</f>
        <v>26687.760000000002</v>
      </c>
      <c r="BJ79" s="39">
        <f>+BJ9+BJ33-(BJ56-BI56)</f>
        <v>26688.97</v>
      </c>
      <c r="BK79" s="39">
        <f>+BK9+BK33-(BK56-BJ56)</f>
        <v>26690.18</v>
      </c>
    </row>
    <row r="80" spans="2:63" x14ac:dyDescent="0.25">
      <c r="B80" t="str">
        <f t="shared" si="11"/>
        <v>Servizio 6</v>
      </c>
      <c r="D80" s="39">
        <f>+D10+D34-D57</f>
        <v>0</v>
      </c>
      <c r="E80" s="39">
        <f>+E10+E34-(E57-D57)</f>
        <v>24750</v>
      </c>
      <c r="F80" s="39">
        <f>+F10+F34-(F57-E57)</f>
        <v>24751.1</v>
      </c>
      <c r="G80" s="39">
        <f>+G10+G34-(G57-F57)</f>
        <v>24752.2</v>
      </c>
      <c r="H80" s="39">
        <f>+H10+H34-(H57-G57)</f>
        <v>24753.3</v>
      </c>
      <c r="I80" s="39">
        <f>+I10+I34-(I57-H57)</f>
        <v>24754.400000000001</v>
      </c>
      <c r="J80" s="39">
        <f>+J10+J34-(J57-I57)</f>
        <v>24755.5</v>
      </c>
      <c r="K80" s="39">
        <f>+K10+K34-(K57-J57)</f>
        <v>24756.6</v>
      </c>
      <c r="L80" s="39">
        <f>+L10+L34-(L57-K57)</f>
        <v>24757.7</v>
      </c>
      <c r="M80" s="39">
        <f>+M10+M34-(M57-L57)</f>
        <v>24758.799999999999</v>
      </c>
      <c r="N80" s="39">
        <f>+N10+N34-(N57-M57)</f>
        <v>24759.9</v>
      </c>
      <c r="O80" s="39">
        <f>+O10+O34-(O57-N57)</f>
        <v>24761</v>
      </c>
      <c r="P80" s="39">
        <f>+P10+P34-(P57-O57)</f>
        <v>24762.1</v>
      </c>
      <c r="Q80" s="39">
        <f>+Q10+Q34-(Q57-P57)</f>
        <v>24763.200000000001</v>
      </c>
      <c r="R80" s="39">
        <f>+R10+R34-(R57-Q57)</f>
        <v>24764.3</v>
      </c>
      <c r="S80" s="39">
        <f>+S10+S34-(S57-R57)</f>
        <v>24765.4</v>
      </c>
      <c r="T80" s="39">
        <f>+T10+T34-(T57-S57)</f>
        <v>24766.5</v>
      </c>
      <c r="U80" s="39">
        <f>+U10+U34-(U57-T57)</f>
        <v>24767.599999999999</v>
      </c>
      <c r="V80" s="39">
        <f>+V10+V34-(V57-U57)</f>
        <v>24768.7</v>
      </c>
      <c r="W80" s="39">
        <f>+W10+W34-(W57-V57)</f>
        <v>24769.8</v>
      </c>
      <c r="X80" s="39">
        <f>+X10+X34-(X57-W57)</f>
        <v>24770.9</v>
      </c>
      <c r="Y80" s="39">
        <f>+Y10+Y34-(Y57-X57)</f>
        <v>24772</v>
      </c>
      <c r="Z80" s="39">
        <f>+Z10+Z34-(Z57-Y57)</f>
        <v>24773.1</v>
      </c>
      <c r="AA80" s="39">
        <f>+AA10+AA34-(AA57-Z57)</f>
        <v>24774.2</v>
      </c>
      <c r="AB80" s="39">
        <f>+AB10+AB34-(AB57-AA57)</f>
        <v>24775.3</v>
      </c>
      <c r="AC80" s="39">
        <f>+AC10+AC34-(AC57-AB57)</f>
        <v>24776.400000000001</v>
      </c>
      <c r="AD80" s="39">
        <f>+AD10+AD34-(AD57-AC57)</f>
        <v>24777.5</v>
      </c>
      <c r="AE80" s="39">
        <f>+AE10+AE34-(AE57-AD57)</f>
        <v>24778.6</v>
      </c>
      <c r="AF80" s="39">
        <f>+AF10+AF34-(AF57-AE57)</f>
        <v>24779.7</v>
      </c>
      <c r="AG80" s="39">
        <f>+AG10+AG34-(AG57-AF57)</f>
        <v>24780.799999999999</v>
      </c>
      <c r="AH80" s="39">
        <f>+AH10+AH34-(AH57-AG57)</f>
        <v>24781.9</v>
      </c>
      <c r="AI80" s="39">
        <f>+AI10+AI34-(AI57-AH57)</f>
        <v>24783</v>
      </c>
      <c r="AJ80" s="39">
        <f>+AJ10+AJ34-(AJ57-AI57)</f>
        <v>24784.1</v>
      </c>
      <c r="AK80" s="39">
        <f>+AK10+AK34-(AK57-AJ57)</f>
        <v>24785.200000000001</v>
      </c>
      <c r="AL80" s="39">
        <f>+AL10+AL34-(AL57-AK57)</f>
        <v>24786.3</v>
      </c>
      <c r="AM80" s="39">
        <f>+AM10+AM34-(AM57-AL57)</f>
        <v>24787.4</v>
      </c>
      <c r="AN80" s="39">
        <f>+AN10+AN34-(AN57-AM57)</f>
        <v>24788.5</v>
      </c>
      <c r="AO80" s="39">
        <f>+AO10+AO34-(AO57-AN57)</f>
        <v>24789.599999999999</v>
      </c>
      <c r="AP80" s="39">
        <f>+AP10+AP34-(AP57-AO57)</f>
        <v>24790.7</v>
      </c>
      <c r="AQ80" s="39">
        <f>+AQ10+AQ34-(AQ57-AP57)</f>
        <v>24791.8</v>
      </c>
      <c r="AR80" s="39">
        <f>+AR10+AR34-(AR57-AQ57)</f>
        <v>24792.9</v>
      </c>
      <c r="AS80" s="39">
        <f>+AS10+AS34-(AS57-AR57)</f>
        <v>24794</v>
      </c>
      <c r="AT80" s="39">
        <f>+AT10+AT34-(AT57-AS57)</f>
        <v>24795.1</v>
      </c>
      <c r="AU80" s="39">
        <f>+AU10+AU34-(AU57-AT57)</f>
        <v>24796.2</v>
      </c>
      <c r="AV80" s="39">
        <f>+AV10+AV34-(AV57-AU57)</f>
        <v>24797.3</v>
      </c>
      <c r="AW80" s="39">
        <f>+AW10+AW34-(AW57-AV57)</f>
        <v>24798.400000000001</v>
      </c>
      <c r="AX80" s="39">
        <f>+AX10+AX34-(AX57-AW57)</f>
        <v>24799.5</v>
      </c>
      <c r="AY80" s="39">
        <f>+AY10+AY34-(AY57-AX57)</f>
        <v>24800.6</v>
      </c>
      <c r="AZ80" s="39">
        <f>+AZ10+AZ34-(AZ57-AY57)</f>
        <v>24801.7</v>
      </c>
      <c r="BA80" s="39">
        <f>+BA10+BA34-(BA57-AZ57)</f>
        <v>24802.799999999999</v>
      </c>
      <c r="BB80" s="39">
        <f>+BB10+BB34-(BB57-BA57)</f>
        <v>24803.9</v>
      </c>
      <c r="BC80" s="39">
        <f>+BC10+BC34-(BC57-BB57)</f>
        <v>24805</v>
      </c>
      <c r="BD80" s="39">
        <f>+BD10+BD34-(BD57-BC57)</f>
        <v>24806.1</v>
      </c>
      <c r="BE80" s="39">
        <f>+BE10+BE34-(BE57-BD57)</f>
        <v>24807.200000000001</v>
      </c>
      <c r="BF80" s="39">
        <f>+BF10+BF34-(BF57-BE57)</f>
        <v>24808.3</v>
      </c>
      <c r="BG80" s="39">
        <f>+BG10+BG34-(BG57-BF57)</f>
        <v>24809.4</v>
      </c>
      <c r="BH80" s="39">
        <f>+BH10+BH34-(BH57-BG57)</f>
        <v>24810.5</v>
      </c>
      <c r="BI80" s="39">
        <f>+BI10+BI34-(BI57-BH57)</f>
        <v>24811.599999999999</v>
      </c>
      <c r="BJ80" s="39">
        <f>+BJ10+BJ34-(BJ57-BI57)</f>
        <v>24812.7</v>
      </c>
      <c r="BK80" s="39">
        <f>+BK10+BK34-(BK57-BJ57)</f>
        <v>24813.8</v>
      </c>
    </row>
    <row r="81" spans="2:63" x14ac:dyDescent="0.25">
      <c r="B81" t="str">
        <f t="shared" si="11"/>
        <v>Servizio 7</v>
      </c>
      <c r="D81" s="39">
        <f>+D11+D35-D58</f>
        <v>0</v>
      </c>
      <c r="E81" s="39">
        <f>+E11+E35-(E58-D58)</f>
        <v>23920</v>
      </c>
      <c r="F81" s="39">
        <f>+F11+F35-(F58-E58)</f>
        <v>23921.040000000001</v>
      </c>
      <c r="G81" s="39">
        <f>+G11+G35-(G58-F58)</f>
        <v>23922.080000000002</v>
      </c>
      <c r="H81" s="39">
        <f>+H11+H35-(H58-G58)</f>
        <v>23923.119999999999</v>
      </c>
      <c r="I81" s="39">
        <f>+I11+I35-(I58-H58)</f>
        <v>23924.16</v>
      </c>
      <c r="J81" s="39">
        <f>+J11+J35-(J58-I58)</f>
        <v>23925.200000000001</v>
      </c>
      <c r="K81" s="39">
        <f>+K11+K35-(K58-J58)</f>
        <v>23926.240000000002</v>
      </c>
      <c r="L81" s="39">
        <f>+L11+L35-(L58-K58)</f>
        <v>23927.279999999999</v>
      </c>
      <c r="M81" s="39">
        <f>+M11+M35-(M58-L58)</f>
        <v>23928.32</v>
      </c>
      <c r="N81" s="39">
        <f>+N11+N35-(N58-M58)</f>
        <v>23929.360000000001</v>
      </c>
      <c r="O81" s="39">
        <f>+O11+O35-(O58-N58)</f>
        <v>23930.400000000001</v>
      </c>
      <c r="P81" s="39">
        <f>+P11+P35-(P58-O58)</f>
        <v>23931.439999999999</v>
      </c>
      <c r="Q81" s="39">
        <f>+Q11+Q35-(Q58-P58)</f>
        <v>23932.48</v>
      </c>
      <c r="R81" s="39">
        <f>+R11+R35-(R58-Q58)</f>
        <v>23933.52</v>
      </c>
      <c r="S81" s="39">
        <f>+S11+S35-(S58-R58)</f>
        <v>23934.560000000001</v>
      </c>
      <c r="T81" s="39">
        <f>+T11+T35-(T58-S58)</f>
        <v>23935.599999999999</v>
      </c>
      <c r="U81" s="39">
        <f>+U11+U35-(U58-T58)</f>
        <v>23936.639999999999</v>
      </c>
      <c r="V81" s="39">
        <f>+V11+V35-(V58-U58)</f>
        <v>23937.68</v>
      </c>
      <c r="W81" s="39">
        <f>+W11+W35-(W58-V58)</f>
        <v>23938.720000000001</v>
      </c>
      <c r="X81" s="39">
        <f>+X11+X35-(X58-W58)</f>
        <v>23939.759999999998</v>
      </c>
      <c r="Y81" s="39">
        <f>+Y11+Y35-(Y58-X58)</f>
        <v>23940.799999999999</v>
      </c>
      <c r="Z81" s="39">
        <f>+Z11+Z35-(Z58-Y58)</f>
        <v>23941.84</v>
      </c>
      <c r="AA81" s="39">
        <f>+AA11+AA35-(AA58-Z58)</f>
        <v>23942.880000000001</v>
      </c>
      <c r="AB81" s="39">
        <f>+AB11+AB35-(AB58-AA58)</f>
        <v>23943.919999999998</v>
      </c>
      <c r="AC81" s="39">
        <f>+AC11+AC35-(AC58-AB58)</f>
        <v>23944.959999999999</v>
      </c>
      <c r="AD81" s="39">
        <f>+AD11+AD35-(AD58-AC58)</f>
        <v>23946</v>
      </c>
      <c r="AE81" s="39">
        <f>+AE11+AE35-(AE58-AD58)</f>
        <v>23947.040000000001</v>
      </c>
      <c r="AF81" s="39">
        <f>+AF11+AF35-(AF58-AE58)</f>
        <v>23948.080000000002</v>
      </c>
      <c r="AG81" s="39">
        <f>+AG11+AG35-(AG58-AF58)</f>
        <v>23949.119999999999</v>
      </c>
      <c r="AH81" s="39">
        <f>+AH11+AH35-(AH58-AG58)</f>
        <v>23950.16</v>
      </c>
      <c r="AI81" s="39">
        <f>+AI11+AI35-(AI58-AH58)</f>
        <v>23951.200000000001</v>
      </c>
      <c r="AJ81" s="39">
        <f>+AJ11+AJ35-(AJ58-AI58)</f>
        <v>23952.240000000002</v>
      </c>
      <c r="AK81" s="39">
        <f>+AK11+AK35-(AK58-AJ58)</f>
        <v>23953.279999999999</v>
      </c>
      <c r="AL81" s="39">
        <f>+AL11+AL35-(AL58-AK58)</f>
        <v>23954.32</v>
      </c>
      <c r="AM81" s="39">
        <f>+AM11+AM35-(AM58-AL58)</f>
        <v>23955.360000000001</v>
      </c>
      <c r="AN81" s="39">
        <f>+AN11+AN35-(AN58-AM58)</f>
        <v>23956.400000000001</v>
      </c>
      <c r="AO81" s="39">
        <f>+AO11+AO35-(AO58-AN58)</f>
        <v>23957.439999999999</v>
      </c>
      <c r="AP81" s="39">
        <f>+AP11+AP35-(AP58-AO58)</f>
        <v>23958.48</v>
      </c>
      <c r="AQ81" s="39">
        <f>+AQ11+AQ35-(AQ58-AP58)</f>
        <v>23959.52</v>
      </c>
      <c r="AR81" s="39">
        <f>+AR11+AR35-(AR58-AQ58)</f>
        <v>23960.560000000001</v>
      </c>
      <c r="AS81" s="39">
        <f>+AS11+AS35-(AS58-AR58)</f>
        <v>23961.599999999999</v>
      </c>
      <c r="AT81" s="39">
        <f>+AT11+AT35-(AT58-AS58)</f>
        <v>23962.639999999999</v>
      </c>
      <c r="AU81" s="39">
        <f>+AU11+AU35-(AU58-AT58)</f>
        <v>23963.68</v>
      </c>
      <c r="AV81" s="39">
        <f>+AV11+AV35-(AV58-AU58)</f>
        <v>23964.720000000001</v>
      </c>
      <c r="AW81" s="39">
        <f>+AW11+AW35-(AW58-AV58)</f>
        <v>23965.759999999998</v>
      </c>
      <c r="AX81" s="39">
        <f>+AX11+AX35-(AX58-AW58)</f>
        <v>23966.799999999999</v>
      </c>
      <c r="AY81" s="39">
        <f>+AY11+AY35-(AY58-AX58)</f>
        <v>23967.84</v>
      </c>
      <c r="AZ81" s="39">
        <f>+AZ11+AZ35-(AZ58-AY58)</f>
        <v>23968.880000000001</v>
      </c>
      <c r="BA81" s="39">
        <f>+BA11+BA35-(BA58-AZ58)</f>
        <v>23969.919999999998</v>
      </c>
      <c r="BB81" s="39">
        <f>+BB11+BB35-(BB58-BA58)</f>
        <v>23970.959999999999</v>
      </c>
      <c r="BC81" s="39">
        <f>+BC11+BC35-(BC58-BB58)</f>
        <v>23972</v>
      </c>
      <c r="BD81" s="39">
        <f>+BD11+BD35-(BD58-BC58)</f>
        <v>23973.040000000001</v>
      </c>
      <c r="BE81" s="39">
        <f>+BE11+BE35-(BE58-BD58)</f>
        <v>23974.080000000002</v>
      </c>
      <c r="BF81" s="39">
        <f>+BF11+BF35-(BF58-BE58)</f>
        <v>23975.119999999999</v>
      </c>
      <c r="BG81" s="39">
        <f>+BG11+BG35-(BG58-BF58)</f>
        <v>23976.16</v>
      </c>
      <c r="BH81" s="39">
        <f>+BH11+BH35-(BH58-BG58)</f>
        <v>23977.200000000001</v>
      </c>
      <c r="BI81" s="39">
        <f>+BI11+BI35-(BI58-BH58)</f>
        <v>23978.240000000002</v>
      </c>
      <c r="BJ81" s="39">
        <f>+BJ11+BJ35-(BJ58-BI58)</f>
        <v>23979.279999999999</v>
      </c>
      <c r="BK81" s="39">
        <f>+BK11+BK35-(BK58-BJ58)</f>
        <v>23980.32</v>
      </c>
    </row>
    <row r="82" spans="2:63" x14ac:dyDescent="0.25">
      <c r="B82" t="str">
        <f t="shared" si="11"/>
        <v>Servizio 8</v>
      </c>
      <c r="D82" s="39">
        <f>+D12+D36-D59</f>
        <v>0</v>
      </c>
      <c r="E82" s="39">
        <f>+E12+E36-(E59-D59)</f>
        <v>0</v>
      </c>
      <c r="F82" s="39">
        <f>+F12+F36-(F59-E59)</f>
        <v>28434.999999999993</v>
      </c>
      <c r="G82" s="39">
        <f>+G12+G36-(G59-F59)</f>
        <v>28436.210000000003</v>
      </c>
      <c r="H82" s="39">
        <f>+H12+H36-(H59-G59)</f>
        <v>28437.420000000002</v>
      </c>
      <c r="I82" s="39">
        <f>+I12+I36-(I59-H59)</f>
        <v>28438.63</v>
      </c>
      <c r="J82" s="39">
        <f>+J12+J36-(J59-I59)</f>
        <v>28439.840000000004</v>
      </c>
      <c r="K82" s="39">
        <f>+K12+K36-(K59-J59)</f>
        <v>28441.050000000003</v>
      </c>
      <c r="L82" s="39">
        <f>+L12+L36-(L59-K59)</f>
        <v>28442.259999999995</v>
      </c>
      <c r="M82" s="39">
        <f>+M12+M36-(M59-L59)</f>
        <v>28443.47</v>
      </c>
      <c r="N82" s="39">
        <f>+N12+N36-(N59-M59)</f>
        <v>28444.68</v>
      </c>
      <c r="O82" s="39">
        <f>+O12+O36-(O59-N59)</f>
        <v>28445.889999999992</v>
      </c>
      <c r="P82" s="39">
        <f>+P12+P36-(P59-O59)</f>
        <v>28447.100000000002</v>
      </c>
      <c r="Q82" s="39">
        <f>+Q12+Q36-(Q59-P59)</f>
        <v>28448.31</v>
      </c>
      <c r="R82" s="39">
        <f>+R12+R36-(R59-Q59)</f>
        <v>28449.52</v>
      </c>
      <c r="S82" s="39">
        <f>+S12+S36-(S59-R59)</f>
        <v>28450.730000000003</v>
      </c>
      <c r="T82" s="39">
        <f>+T12+T36-(T59-S59)</f>
        <v>28451.940000000002</v>
      </c>
      <c r="U82" s="39">
        <f>+U12+U36-(U59-T59)</f>
        <v>28453.149999999994</v>
      </c>
      <c r="V82" s="39">
        <f>+V12+V36-(V59-U59)</f>
        <v>28454.36</v>
      </c>
      <c r="W82" s="39">
        <f>+W12+W36-(W59-V59)</f>
        <v>28455.569999999992</v>
      </c>
      <c r="X82" s="39">
        <f>+X12+X36-(X59-W59)</f>
        <v>28456.780000000002</v>
      </c>
      <c r="Y82" s="39">
        <f>+Y12+Y36-(Y59-X59)</f>
        <v>28457.99</v>
      </c>
      <c r="Z82" s="39">
        <f>+Z12+Z36-(Z59-Y59)</f>
        <v>28459.200000000001</v>
      </c>
      <c r="AA82" s="39">
        <f>+AA12+AA36-(AA59-Z59)</f>
        <v>28460.410000000003</v>
      </c>
      <c r="AB82" s="39">
        <f>+AB12+AB36-(AB59-AA59)</f>
        <v>28461.620000000003</v>
      </c>
      <c r="AC82" s="39">
        <f>+AC12+AC36-(AC59-AB59)</f>
        <v>28462.829999999994</v>
      </c>
      <c r="AD82" s="39">
        <f>+AD12+AD36-(AD59-AC59)</f>
        <v>28464.04</v>
      </c>
      <c r="AE82" s="39">
        <f>+AE12+AE36-(AE59-AD59)</f>
        <v>28465.249999999993</v>
      </c>
      <c r="AF82" s="39">
        <f>+AF12+AF36-(AF59-AE59)</f>
        <v>28466.460000000003</v>
      </c>
      <c r="AG82" s="39">
        <f>+AG12+AG36-(AG59-AF59)</f>
        <v>28467.670000000002</v>
      </c>
      <c r="AH82" s="39">
        <f>+AH12+AH36-(AH59-AG59)</f>
        <v>28468.880000000001</v>
      </c>
      <c r="AI82" s="39">
        <f>+AI12+AI36-(AI59-AH59)</f>
        <v>28470.090000000004</v>
      </c>
      <c r="AJ82" s="39">
        <f>+AJ12+AJ36-(AJ59-AI59)</f>
        <v>28471.300000000003</v>
      </c>
      <c r="AK82" s="39">
        <f>+AK12+AK36-(AK59-AJ59)</f>
        <v>28472.509999999995</v>
      </c>
      <c r="AL82" s="39">
        <f>+AL12+AL36-(AL59-AK59)</f>
        <v>28473.72</v>
      </c>
      <c r="AM82" s="39">
        <f>+AM12+AM36-(AM59-AL59)</f>
        <v>28474.93</v>
      </c>
      <c r="AN82" s="39">
        <f>+AN12+AN36-(AN59-AM59)</f>
        <v>28476.139999999992</v>
      </c>
      <c r="AO82" s="39">
        <f>+AO12+AO36-(AO59-AN59)</f>
        <v>28477.350000000002</v>
      </c>
      <c r="AP82" s="39">
        <f>+AP12+AP36-(AP59-AO59)</f>
        <v>28478.560000000001</v>
      </c>
      <c r="AQ82" s="39">
        <f>+AQ12+AQ36-(AQ59-AP59)</f>
        <v>28479.77</v>
      </c>
      <c r="AR82" s="39">
        <f>+AR12+AR36-(AR59-AQ59)</f>
        <v>28480.980000000003</v>
      </c>
      <c r="AS82" s="39">
        <f>+AS12+AS36-(AS59-AR59)</f>
        <v>28482.190000000002</v>
      </c>
      <c r="AT82" s="39">
        <f>+AT12+AT36-(AT59-AS59)</f>
        <v>28483.399999999994</v>
      </c>
      <c r="AU82" s="39">
        <f>+AU12+AU36-(AU59-AT59)</f>
        <v>28484.61</v>
      </c>
      <c r="AV82" s="39">
        <f>+AV12+AV36-(AV59-AU59)</f>
        <v>28485.819999999992</v>
      </c>
      <c r="AW82" s="39">
        <f>+AW12+AW36-(AW59-AV59)</f>
        <v>28487.030000000002</v>
      </c>
      <c r="AX82" s="39">
        <f>+AX12+AX36-(AX59-AW59)</f>
        <v>28488.240000000002</v>
      </c>
      <c r="AY82" s="39">
        <f>+AY12+AY36-(AY59-AX59)</f>
        <v>28489.45</v>
      </c>
      <c r="AZ82" s="39">
        <f>+AZ12+AZ36-(AZ59-AY59)</f>
        <v>28490.660000000003</v>
      </c>
      <c r="BA82" s="39">
        <f>+BA12+BA36-(BA59-AZ59)</f>
        <v>28491.870000000003</v>
      </c>
      <c r="BB82" s="39">
        <f>+BB12+BB36-(BB59-BA59)</f>
        <v>28493.079999999994</v>
      </c>
      <c r="BC82" s="39">
        <f>+BC12+BC36-(BC59-BB59)</f>
        <v>28494.29</v>
      </c>
      <c r="BD82" s="39">
        <f>+BD12+BD36-(BD59-BC59)</f>
        <v>28495.499999999993</v>
      </c>
      <c r="BE82" s="39">
        <f>+BE12+BE36-(BE59-BD59)</f>
        <v>28496.710000000003</v>
      </c>
      <c r="BF82" s="39">
        <f>+BF12+BF36-(BF59-BE59)</f>
        <v>28497.920000000002</v>
      </c>
      <c r="BG82" s="39">
        <f>+BG12+BG36-(BG59-BF59)</f>
        <v>28499.13</v>
      </c>
      <c r="BH82" s="39">
        <f>+BH12+BH36-(BH59-BG59)</f>
        <v>28500.340000000004</v>
      </c>
      <c r="BI82" s="39">
        <f>+BI12+BI36-(BI59-BH59)</f>
        <v>28501.550000000003</v>
      </c>
      <c r="BJ82" s="39">
        <f>+BJ12+BJ36-(BJ59-BI59)</f>
        <v>28502.759999999995</v>
      </c>
      <c r="BK82" s="39">
        <f>+BK12+BK36-(BK59-BJ59)</f>
        <v>28503.97</v>
      </c>
    </row>
    <row r="83" spans="2:63" x14ac:dyDescent="0.25">
      <c r="B83" t="str">
        <f t="shared" si="11"/>
        <v>Servizio 9</v>
      </c>
      <c r="D83" s="39">
        <f>+D13+D37-D60</f>
        <v>29040</v>
      </c>
      <c r="E83" s="39">
        <f>+E13+E37-(E60-D60)</f>
        <v>29041.21</v>
      </c>
      <c r="F83" s="39">
        <f>+F13+F37-(F60-E60)</f>
        <v>29042.42</v>
      </c>
      <c r="G83" s="39">
        <f>+G13+G37-(G60-F60)</f>
        <v>29043.63</v>
      </c>
      <c r="H83" s="39">
        <f>+H13+H37-(H60-G60)</f>
        <v>29044.84</v>
      </c>
      <c r="I83" s="39">
        <f>+I13+I37-(I60-H60)</f>
        <v>29046.05</v>
      </c>
      <c r="J83" s="39">
        <f>+J13+J37-(J60-I60)</f>
        <v>29047.260000000002</v>
      </c>
      <c r="K83" s="39">
        <f>+K13+K37-(K60-J60)</f>
        <v>29048.47</v>
      </c>
      <c r="L83" s="39">
        <f>+L13+L37-(L60-K60)</f>
        <v>29049.68</v>
      </c>
      <c r="M83" s="39">
        <f>+M13+M37-(M60-L60)</f>
        <v>29050.89</v>
      </c>
      <c r="N83" s="39">
        <f>+N13+N37-(N60-M60)</f>
        <v>29052.1</v>
      </c>
      <c r="O83" s="39">
        <f>+O13+O37-(O60-N60)</f>
        <v>29053.309999999998</v>
      </c>
      <c r="P83" s="39">
        <f>+P13+P37-(P60-O60)</f>
        <v>29054.52</v>
      </c>
      <c r="Q83" s="39">
        <f>+Q13+Q37-(Q60-P60)</f>
        <v>29055.73</v>
      </c>
      <c r="R83" s="39">
        <f>+R13+R37-(R60-Q60)</f>
        <v>29056.94</v>
      </c>
      <c r="S83" s="39">
        <f>+S13+S37-(S60-R60)</f>
        <v>29058.15</v>
      </c>
      <c r="T83" s="39">
        <f>+T13+T37-(T60-S60)</f>
        <v>29059.360000000001</v>
      </c>
      <c r="U83" s="39">
        <f>+U13+U37-(U60-T60)</f>
        <v>29060.57</v>
      </c>
      <c r="V83" s="39">
        <f>+V13+V37-(V60-U60)</f>
        <v>29061.78</v>
      </c>
      <c r="W83" s="39">
        <f>+W13+W37-(W60-V60)</f>
        <v>29062.989999999998</v>
      </c>
      <c r="X83" s="39">
        <f>+X13+X37-(X60-W60)</f>
        <v>29064.2</v>
      </c>
      <c r="Y83" s="39">
        <f>+Y13+Y37-(Y60-X60)</f>
        <v>29065.41</v>
      </c>
      <c r="Z83" s="39">
        <f>+Z13+Z37-(Z60-Y60)</f>
        <v>29066.62</v>
      </c>
      <c r="AA83" s="39">
        <f>+AA13+AA37-(AA60-Z60)</f>
        <v>29067.83</v>
      </c>
      <c r="AB83" s="39">
        <f>+AB13+AB37-(AB60-AA60)</f>
        <v>29069.040000000001</v>
      </c>
      <c r="AC83" s="39">
        <f>+AC13+AC37-(AC60-AB60)</f>
        <v>29070.25</v>
      </c>
      <c r="AD83" s="39">
        <f>+AD13+AD37-(AD60-AC60)</f>
        <v>29071.46</v>
      </c>
      <c r="AE83" s="39">
        <f>+AE13+AE37-(AE60-AD60)</f>
        <v>29072.67</v>
      </c>
      <c r="AF83" s="39">
        <f>+AF13+AF37-(AF60-AE60)</f>
        <v>29073.88</v>
      </c>
      <c r="AG83" s="39">
        <f>+AG13+AG37-(AG60-AF60)</f>
        <v>29075.09</v>
      </c>
      <c r="AH83" s="39">
        <f>+AH13+AH37-(AH60-AG60)</f>
        <v>29076.3</v>
      </c>
      <c r="AI83" s="39">
        <f>+AI13+AI37-(AI60-AH60)</f>
        <v>29077.510000000002</v>
      </c>
      <c r="AJ83" s="39">
        <f>+AJ13+AJ37-(AJ60-AI60)</f>
        <v>29078.720000000001</v>
      </c>
      <c r="AK83" s="39">
        <f>+AK13+AK37-(AK60-AJ60)</f>
        <v>29079.93</v>
      </c>
      <c r="AL83" s="39">
        <f>+AL13+AL37-(AL60-AK60)</f>
        <v>29081.14</v>
      </c>
      <c r="AM83" s="39">
        <f>+AM13+AM37-(AM60-AL60)</f>
        <v>29082.35</v>
      </c>
      <c r="AN83" s="39">
        <f>+AN13+AN37-(AN60-AM60)</f>
        <v>29083.559999999998</v>
      </c>
      <c r="AO83" s="39">
        <f>+AO13+AO37-(AO60-AN60)</f>
        <v>29084.77</v>
      </c>
      <c r="AP83" s="39">
        <f>+AP13+AP37-(AP60-AO60)</f>
        <v>29085.98</v>
      </c>
      <c r="AQ83" s="39">
        <f>+AQ13+AQ37-(AQ60-AP60)</f>
        <v>29087.19</v>
      </c>
      <c r="AR83" s="39">
        <f>+AR13+AR37-(AR60-AQ60)</f>
        <v>29088.400000000001</v>
      </c>
      <c r="AS83" s="39">
        <f>+AS13+AS37-(AS60-AR60)</f>
        <v>29089.61</v>
      </c>
      <c r="AT83" s="39">
        <f>+AT13+AT37-(AT60-AS60)</f>
        <v>29090.82</v>
      </c>
      <c r="AU83" s="39">
        <f>+AU13+AU37-(AU60-AT60)</f>
        <v>29092.03</v>
      </c>
      <c r="AV83" s="39">
        <f>+AV13+AV37-(AV60-AU60)</f>
        <v>29093.239999999998</v>
      </c>
      <c r="AW83" s="39">
        <f>+AW13+AW37-(AW60-AV60)</f>
        <v>29094.45</v>
      </c>
      <c r="AX83" s="39">
        <f>+AX13+AX37-(AX60-AW60)</f>
        <v>29095.66</v>
      </c>
      <c r="AY83" s="39">
        <f>+AY13+AY37-(AY60-AX60)</f>
        <v>29096.87</v>
      </c>
      <c r="AZ83" s="39">
        <f>+AZ13+AZ37-(AZ60-AY60)</f>
        <v>29098.080000000002</v>
      </c>
      <c r="BA83" s="39">
        <f>+BA13+BA37-(BA60-AZ60)</f>
        <v>29099.29</v>
      </c>
      <c r="BB83" s="39">
        <f>+BB13+BB37-(BB60-BA60)</f>
        <v>29100.5</v>
      </c>
      <c r="BC83" s="39">
        <f>+BC13+BC37-(BC60-BB60)</f>
        <v>29101.71</v>
      </c>
      <c r="BD83" s="39">
        <f>+BD13+BD37-(BD60-BC60)</f>
        <v>29102.92</v>
      </c>
      <c r="BE83" s="39">
        <f>+BE13+BE37-(BE60-BD60)</f>
        <v>29104.13</v>
      </c>
      <c r="BF83" s="39">
        <f>+BF13+BF37-(BF60-BE60)</f>
        <v>29105.34</v>
      </c>
      <c r="BG83" s="39">
        <f>+BG13+BG37-(BG60-BF60)</f>
        <v>29106.55</v>
      </c>
      <c r="BH83" s="39">
        <f>+BH13+BH37-(BH60-BG60)</f>
        <v>29107.760000000002</v>
      </c>
      <c r="BI83" s="39">
        <f>+BI13+BI37-(BI60-BH60)</f>
        <v>29108.97</v>
      </c>
      <c r="BJ83" s="39">
        <f>+BJ13+BJ37-(BJ60-BI60)</f>
        <v>29110.18</v>
      </c>
      <c r="BK83" s="39">
        <f>+BK13+BK37-(BK60-BJ60)</f>
        <v>29111.39</v>
      </c>
    </row>
    <row r="84" spans="2:63" x14ac:dyDescent="0.25">
      <c r="B84" t="str">
        <f t="shared" si="11"/>
        <v>Servizio 10</v>
      </c>
      <c r="D84" s="39">
        <f>+D14+D38-D61</f>
        <v>0</v>
      </c>
      <c r="E84" s="39">
        <f>+E14+E38-(E61-D61)</f>
        <v>29645</v>
      </c>
      <c r="F84" s="39">
        <f>+F14+F38-(F61-E61)</f>
        <v>29646.21</v>
      </c>
      <c r="G84" s="39">
        <f>+G14+G38-(G61-F61)</f>
        <v>29647.42</v>
      </c>
      <c r="H84" s="39">
        <f>+H14+H38-(H61-G61)</f>
        <v>29648.63</v>
      </c>
      <c r="I84" s="39">
        <f>+I14+I38-(I61-H61)</f>
        <v>29649.84</v>
      </c>
      <c r="J84" s="39">
        <f>+J14+J38-(J61-I61)</f>
        <v>29651.05</v>
      </c>
      <c r="K84" s="39">
        <f>+K14+K38-(K61-J61)</f>
        <v>29652.260000000002</v>
      </c>
      <c r="L84" s="39">
        <f>+L14+L38-(L61-K61)</f>
        <v>29653.47</v>
      </c>
      <c r="M84" s="39">
        <f>+M14+M38-(M61-L61)</f>
        <v>29654.68</v>
      </c>
      <c r="N84" s="39">
        <f>+N14+N38-(N61-M61)</f>
        <v>29655.89</v>
      </c>
      <c r="O84" s="39">
        <f>+O14+O38-(O61-N61)</f>
        <v>29657.1</v>
      </c>
      <c r="P84" s="39">
        <f>+P14+P38-(P61-O61)</f>
        <v>29658.309999999998</v>
      </c>
      <c r="Q84" s="39">
        <f>+Q14+Q38-(Q61-P61)</f>
        <v>29659.52</v>
      </c>
      <c r="R84" s="39">
        <f>+R14+R38-(R61-Q61)</f>
        <v>29660.73</v>
      </c>
      <c r="S84" s="39">
        <f>+S14+S38-(S61-R61)</f>
        <v>29661.94</v>
      </c>
      <c r="T84" s="39">
        <f>+T14+T38-(T61-S61)</f>
        <v>29663.15</v>
      </c>
      <c r="U84" s="39">
        <f>+U14+U38-(U61-T61)</f>
        <v>29664.36</v>
      </c>
      <c r="V84" s="39">
        <f>+V14+V38-(V61-U61)</f>
        <v>29665.57</v>
      </c>
      <c r="W84" s="39">
        <f>+W14+W38-(W61-V61)</f>
        <v>29666.78</v>
      </c>
      <c r="X84" s="39">
        <f>+X14+X38-(X61-W61)</f>
        <v>29667.989999999998</v>
      </c>
      <c r="Y84" s="39">
        <f>+Y14+Y38-(Y61-X61)</f>
        <v>29669.200000000001</v>
      </c>
      <c r="Z84" s="39">
        <f>+Z14+Z38-(Z61-Y61)</f>
        <v>29670.41</v>
      </c>
      <c r="AA84" s="39">
        <f>+AA14+AA38-(AA61-Z61)</f>
        <v>29671.62</v>
      </c>
      <c r="AB84" s="39">
        <f>+AB14+AB38-(AB61-AA61)</f>
        <v>29672.83</v>
      </c>
      <c r="AC84" s="39">
        <f>+AC14+AC38-(AC61-AB61)</f>
        <v>29674.04</v>
      </c>
      <c r="AD84" s="39">
        <f>+AD14+AD38-(AD61-AC61)</f>
        <v>29675.25</v>
      </c>
      <c r="AE84" s="39">
        <f>+AE14+AE38-(AE61-AD61)</f>
        <v>29676.46</v>
      </c>
      <c r="AF84" s="39">
        <f>+AF14+AF38-(AF61-AE61)</f>
        <v>29677.67</v>
      </c>
      <c r="AG84" s="39">
        <f>+AG14+AG38-(AG61-AF61)</f>
        <v>29678.880000000001</v>
      </c>
      <c r="AH84" s="39">
        <f>+AH14+AH38-(AH61-AG61)</f>
        <v>29680.09</v>
      </c>
      <c r="AI84" s="39">
        <f>+AI14+AI38-(AI61-AH61)</f>
        <v>29681.3</v>
      </c>
      <c r="AJ84" s="39">
        <f>+AJ14+AJ38-(AJ61-AI61)</f>
        <v>29682.510000000002</v>
      </c>
      <c r="AK84" s="39">
        <f>+AK14+AK38-(AK61-AJ61)</f>
        <v>29683.72</v>
      </c>
      <c r="AL84" s="39">
        <f>+AL14+AL38-(AL61-AK61)</f>
        <v>29684.93</v>
      </c>
      <c r="AM84" s="39">
        <f>+AM14+AM38-(AM61-AL61)</f>
        <v>29686.14</v>
      </c>
      <c r="AN84" s="39">
        <f>+AN14+AN38-(AN61-AM61)</f>
        <v>29687.35</v>
      </c>
      <c r="AO84" s="39">
        <f>+AO14+AO38-(AO61-AN61)</f>
        <v>29688.559999999998</v>
      </c>
      <c r="AP84" s="39">
        <f>+AP14+AP38-(AP61-AO61)</f>
        <v>29689.77</v>
      </c>
      <c r="AQ84" s="39">
        <f>+AQ14+AQ38-(AQ61-AP61)</f>
        <v>29690.98</v>
      </c>
      <c r="AR84" s="39">
        <f>+AR14+AR38-(AR61-AQ61)</f>
        <v>29692.19</v>
      </c>
      <c r="AS84" s="39">
        <f>+AS14+AS38-(AS61-AR61)</f>
        <v>29693.4</v>
      </c>
      <c r="AT84" s="39">
        <f>+AT14+AT38-(AT61-AS61)</f>
        <v>29694.61</v>
      </c>
      <c r="AU84" s="39">
        <f>+AU14+AU38-(AU61-AT61)</f>
        <v>29695.82</v>
      </c>
      <c r="AV84" s="39">
        <f>+AV14+AV38-(AV61-AU61)</f>
        <v>29697.03</v>
      </c>
      <c r="AW84" s="39">
        <f>+AW14+AW38-(AW61-AV61)</f>
        <v>29698.239999999998</v>
      </c>
      <c r="AX84" s="39">
        <f>+AX14+AX38-(AX61-AW61)</f>
        <v>29699.45</v>
      </c>
      <c r="AY84" s="39">
        <f>+AY14+AY38-(AY61-AX61)</f>
        <v>29700.66</v>
      </c>
      <c r="AZ84" s="39">
        <f>+AZ14+AZ38-(AZ61-AY61)</f>
        <v>29701.87</v>
      </c>
      <c r="BA84" s="39">
        <f>+BA14+BA38-(BA61-AZ61)</f>
        <v>29703.08</v>
      </c>
      <c r="BB84" s="39">
        <f>+BB14+BB38-(BB61-BA61)</f>
        <v>29704.29</v>
      </c>
      <c r="BC84" s="39">
        <f>+BC14+BC38-(BC61-BB61)</f>
        <v>29705.5</v>
      </c>
      <c r="BD84" s="39">
        <f>+BD14+BD38-(BD61-BC61)</f>
        <v>29706.71</v>
      </c>
      <c r="BE84" s="39">
        <f>+BE14+BE38-(BE61-BD61)</f>
        <v>29707.919999999998</v>
      </c>
      <c r="BF84" s="39">
        <f>+BF14+BF38-(BF61-BE61)</f>
        <v>29709.13</v>
      </c>
      <c r="BG84" s="39">
        <f>+BG14+BG38-(BG61-BF61)</f>
        <v>29710.34</v>
      </c>
      <c r="BH84" s="39">
        <f>+BH14+BH38-(BH61-BG61)</f>
        <v>29711.55</v>
      </c>
      <c r="BI84" s="39">
        <f>+BI14+BI38-(BI61-BH61)</f>
        <v>29712.760000000002</v>
      </c>
      <c r="BJ84" s="39">
        <f>+BJ14+BJ38-(BJ61-BI61)</f>
        <v>29713.97</v>
      </c>
      <c r="BK84" s="39">
        <f>+BK14+BK38-(BK61-BJ61)</f>
        <v>29715.18</v>
      </c>
    </row>
    <row r="85" spans="2:63" x14ac:dyDescent="0.25">
      <c r="B85" t="str">
        <f t="shared" si="11"/>
        <v>Servizio 11</v>
      </c>
      <c r="D85" s="39">
        <f>+D15+D39-D62</f>
        <v>0</v>
      </c>
      <c r="E85" s="39">
        <f>+E15+E39-(E62-D62)</f>
        <v>27500</v>
      </c>
      <c r="F85" s="39">
        <f>+F15+F39-(F62-E62)</f>
        <v>27501.1</v>
      </c>
      <c r="G85" s="39">
        <f>+G15+G39-(G62-F62)</f>
        <v>27502.2</v>
      </c>
      <c r="H85" s="39">
        <f>+H15+H39-(H62-G62)</f>
        <v>27503.3</v>
      </c>
      <c r="I85" s="39">
        <f>+I15+I39-(I62-H62)</f>
        <v>27504.400000000001</v>
      </c>
      <c r="J85" s="39">
        <f>+J15+J39-(J62-I62)</f>
        <v>27505.5</v>
      </c>
      <c r="K85" s="39">
        <f>+K15+K39-(K62-J62)</f>
        <v>27506.6</v>
      </c>
      <c r="L85" s="39">
        <f>+L15+L39-(L62-K62)</f>
        <v>27507.7</v>
      </c>
      <c r="M85" s="39">
        <f>+M15+M39-(M62-L62)</f>
        <v>27508.799999999999</v>
      </c>
      <c r="N85" s="39">
        <f>+N15+N39-(N62-M62)</f>
        <v>27509.9</v>
      </c>
      <c r="O85" s="39">
        <f>+O15+O39-(O62-N62)</f>
        <v>27511</v>
      </c>
      <c r="P85" s="39">
        <f>+P15+P39-(P62-O62)</f>
        <v>27512.1</v>
      </c>
      <c r="Q85" s="39">
        <f>+Q15+Q39-(Q62-P62)</f>
        <v>27513.200000000001</v>
      </c>
      <c r="R85" s="39">
        <f>+R15+R39-(R62-Q62)</f>
        <v>27514.3</v>
      </c>
      <c r="S85" s="39">
        <f>+S15+S39-(S62-R62)</f>
        <v>27515.4</v>
      </c>
      <c r="T85" s="39">
        <f>+T15+T39-(T62-S62)</f>
        <v>27516.5</v>
      </c>
      <c r="U85" s="39">
        <f>+U15+U39-(U62-T62)</f>
        <v>27517.599999999999</v>
      </c>
      <c r="V85" s="39">
        <f>+V15+V39-(V62-U62)</f>
        <v>27518.7</v>
      </c>
      <c r="W85" s="39">
        <f>+W15+W39-(W62-V62)</f>
        <v>27519.8</v>
      </c>
      <c r="X85" s="39">
        <f>+X15+X39-(X62-W62)</f>
        <v>27520.9</v>
      </c>
      <c r="Y85" s="39">
        <f>+Y15+Y39-(Y62-X62)</f>
        <v>27522</v>
      </c>
      <c r="Z85" s="39">
        <f>+Z15+Z39-(Z62-Y62)</f>
        <v>27523.1</v>
      </c>
      <c r="AA85" s="39">
        <f>+AA15+AA39-(AA62-Z62)</f>
        <v>27524.2</v>
      </c>
      <c r="AB85" s="39">
        <f>+AB15+AB39-(AB62-AA62)</f>
        <v>27525.3</v>
      </c>
      <c r="AC85" s="39">
        <f>+AC15+AC39-(AC62-AB62)</f>
        <v>27526.400000000001</v>
      </c>
      <c r="AD85" s="39">
        <f>+AD15+AD39-(AD62-AC62)</f>
        <v>27527.5</v>
      </c>
      <c r="AE85" s="39">
        <f>+AE15+AE39-(AE62-AD62)</f>
        <v>27528.6</v>
      </c>
      <c r="AF85" s="39">
        <f>+AF15+AF39-(AF62-AE62)</f>
        <v>27529.7</v>
      </c>
      <c r="AG85" s="39">
        <f>+AG15+AG39-(AG62-AF62)</f>
        <v>27530.799999999999</v>
      </c>
      <c r="AH85" s="39">
        <f>+AH15+AH39-(AH62-AG62)</f>
        <v>27531.9</v>
      </c>
      <c r="AI85" s="39">
        <f>+AI15+AI39-(AI62-AH62)</f>
        <v>27533</v>
      </c>
      <c r="AJ85" s="39">
        <f>+AJ15+AJ39-(AJ62-AI62)</f>
        <v>27534.1</v>
      </c>
      <c r="AK85" s="39">
        <f>+AK15+AK39-(AK62-AJ62)</f>
        <v>27535.200000000001</v>
      </c>
      <c r="AL85" s="39">
        <f>+AL15+AL39-(AL62-AK62)</f>
        <v>27536.3</v>
      </c>
      <c r="AM85" s="39">
        <f>+AM15+AM39-(AM62-AL62)</f>
        <v>27537.4</v>
      </c>
      <c r="AN85" s="39">
        <f>+AN15+AN39-(AN62-AM62)</f>
        <v>27538.5</v>
      </c>
      <c r="AO85" s="39">
        <f>+AO15+AO39-(AO62-AN62)</f>
        <v>27539.599999999999</v>
      </c>
      <c r="AP85" s="39">
        <f>+AP15+AP39-(AP62-AO62)</f>
        <v>27540.7</v>
      </c>
      <c r="AQ85" s="39">
        <f>+AQ15+AQ39-(AQ62-AP62)</f>
        <v>27541.8</v>
      </c>
      <c r="AR85" s="39">
        <f>+AR15+AR39-(AR62-AQ62)</f>
        <v>27542.9</v>
      </c>
      <c r="AS85" s="39">
        <f>+AS15+AS39-(AS62-AR62)</f>
        <v>27544</v>
      </c>
      <c r="AT85" s="39">
        <f>+AT15+AT39-(AT62-AS62)</f>
        <v>27545.1</v>
      </c>
      <c r="AU85" s="39">
        <f>+AU15+AU39-(AU62-AT62)</f>
        <v>27546.2</v>
      </c>
      <c r="AV85" s="39">
        <f>+AV15+AV39-(AV62-AU62)</f>
        <v>27547.3</v>
      </c>
      <c r="AW85" s="39">
        <f>+AW15+AW39-(AW62-AV62)</f>
        <v>27548.400000000001</v>
      </c>
      <c r="AX85" s="39">
        <f>+AX15+AX39-(AX62-AW62)</f>
        <v>27549.5</v>
      </c>
      <c r="AY85" s="39">
        <f>+AY15+AY39-(AY62-AX62)</f>
        <v>27550.6</v>
      </c>
      <c r="AZ85" s="39">
        <f>+AZ15+AZ39-(AZ62-AY62)</f>
        <v>27551.7</v>
      </c>
      <c r="BA85" s="39">
        <f>+BA15+BA39-(BA62-AZ62)</f>
        <v>27552.799999999999</v>
      </c>
      <c r="BB85" s="39">
        <f>+BB15+BB39-(BB62-BA62)</f>
        <v>27553.9</v>
      </c>
      <c r="BC85" s="39">
        <f>+BC15+BC39-(BC62-BB62)</f>
        <v>27555</v>
      </c>
      <c r="BD85" s="39">
        <f>+BD15+BD39-(BD62-BC62)</f>
        <v>27556.1</v>
      </c>
      <c r="BE85" s="39">
        <f>+BE15+BE39-(BE62-BD62)</f>
        <v>27557.200000000001</v>
      </c>
      <c r="BF85" s="39">
        <f>+BF15+BF39-(BF62-BE62)</f>
        <v>27558.3</v>
      </c>
      <c r="BG85" s="39">
        <f>+BG15+BG39-(BG62-BF62)</f>
        <v>27559.4</v>
      </c>
      <c r="BH85" s="39">
        <f>+BH15+BH39-(BH62-BG62)</f>
        <v>27560.5</v>
      </c>
      <c r="BI85" s="39">
        <f>+BI15+BI39-(BI62-BH62)</f>
        <v>27561.599999999999</v>
      </c>
      <c r="BJ85" s="39">
        <f>+BJ15+BJ39-(BJ62-BI62)</f>
        <v>27562.7</v>
      </c>
      <c r="BK85" s="39">
        <f>+BK15+BK39-(BK62-BJ62)</f>
        <v>27563.8</v>
      </c>
    </row>
    <row r="86" spans="2:63" x14ac:dyDescent="0.25">
      <c r="B86" t="str">
        <f t="shared" si="11"/>
        <v>Servizio 12</v>
      </c>
      <c r="D86" s="39">
        <f>+D16+D40-D63</f>
        <v>0</v>
      </c>
      <c r="E86" s="39">
        <f>+E16+E40-(E63-D63)</f>
        <v>30855</v>
      </c>
      <c r="F86" s="39">
        <f>+F16+F40-(F63-E63)</f>
        <v>30856.21</v>
      </c>
      <c r="G86" s="39">
        <f>+G16+G40-(G63-F63)</f>
        <v>30857.42</v>
      </c>
      <c r="H86" s="39">
        <f>+H16+H40-(H63-G63)</f>
        <v>30858.63</v>
      </c>
      <c r="I86" s="39">
        <f>+I16+I40-(I63-H63)</f>
        <v>30859.84</v>
      </c>
      <c r="J86" s="39">
        <f>+J16+J40-(J63-I63)</f>
        <v>30861.05</v>
      </c>
      <c r="K86" s="39">
        <f>+K16+K40-(K63-J63)</f>
        <v>30862.260000000002</v>
      </c>
      <c r="L86" s="39">
        <f>+L16+L40-(L63-K63)</f>
        <v>30863.47</v>
      </c>
      <c r="M86" s="39">
        <f>+M16+M40-(M63-L63)</f>
        <v>30864.68</v>
      </c>
      <c r="N86" s="39">
        <f>+N16+N40-(N63-M63)</f>
        <v>30865.89</v>
      </c>
      <c r="O86" s="39">
        <f>+O16+O40-(O63-N63)</f>
        <v>30867.1</v>
      </c>
      <c r="P86" s="39">
        <f>+P16+P40-(P63-O63)</f>
        <v>30868.309999999998</v>
      </c>
      <c r="Q86" s="39">
        <f>+Q16+Q40-(Q63-P63)</f>
        <v>30869.52</v>
      </c>
      <c r="R86" s="39">
        <f>+R16+R40-(R63-Q63)</f>
        <v>30870.73</v>
      </c>
      <c r="S86" s="39">
        <f>+S16+S40-(S63-R63)</f>
        <v>30871.94</v>
      </c>
      <c r="T86" s="39">
        <f>+T16+T40-(T63-S63)</f>
        <v>30873.15</v>
      </c>
      <c r="U86" s="39">
        <f>+U16+U40-(U63-T63)</f>
        <v>30874.36</v>
      </c>
      <c r="V86" s="39">
        <f>+V16+V40-(V63-U63)</f>
        <v>30875.57</v>
      </c>
      <c r="W86" s="39">
        <f>+W16+W40-(W63-V63)</f>
        <v>30876.78</v>
      </c>
      <c r="X86" s="39">
        <f>+X16+X40-(X63-W63)</f>
        <v>30877.989999999998</v>
      </c>
      <c r="Y86" s="39">
        <f>+Y16+Y40-(Y63-X63)</f>
        <v>30879.200000000001</v>
      </c>
      <c r="Z86" s="39">
        <f>+Z16+Z40-(Z63-Y63)</f>
        <v>30880.41</v>
      </c>
      <c r="AA86" s="39">
        <f>+AA16+AA40-(AA63-Z63)</f>
        <v>30881.62</v>
      </c>
      <c r="AB86" s="39">
        <f>+AB16+AB40-(AB63-AA63)</f>
        <v>30882.83</v>
      </c>
      <c r="AC86" s="39">
        <f>+AC16+AC40-(AC63-AB63)</f>
        <v>30884.04</v>
      </c>
      <c r="AD86" s="39">
        <f>+AD16+AD40-(AD63-AC63)</f>
        <v>30885.25</v>
      </c>
      <c r="AE86" s="39">
        <f>+AE16+AE40-(AE63-AD63)</f>
        <v>30886.46</v>
      </c>
      <c r="AF86" s="39">
        <f>+AF16+AF40-(AF63-AE63)</f>
        <v>30887.67</v>
      </c>
      <c r="AG86" s="39">
        <f>+AG16+AG40-(AG63-AF63)</f>
        <v>30888.880000000001</v>
      </c>
      <c r="AH86" s="39">
        <f>+AH16+AH40-(AH63-AG63)</f>
        <v>30890.09</v>
      </c>
      <c r="AI86" s="39">
        <f>+AI16+AI40-(AI63-AH63)</f>
        <v>30891.3</v>
      </c>
      <c r="AJ86" s="39">
        <f>+AJ16+AJ40-(AJ63-AI63)</f>
        <v>30892.510000000002</v>
      </c>
      <c r="AK86" s="39">
        <f>+AK16+AK40-(AK63-AJ63)</f>
        <v>30893.72</v>
      </c>
      <c r="AL86" s="39">
        <f>+AL16+AL40-(AL63-AK63)</f>
        <v>30894.93</v>
      </c>
      <c r="AM86" s="39">
        <f>+AM16+AM40-(AM63-AL63)</f>
        <v>30896.14</v>
      </c>
      <c r="AN86" s="39">
        <f>+AN16+AN40-(AN63-AM63)</f>
        <v>30897.35</v>
      </c>
      <c r="AO86" s="39">
        <f>+AO16+AO40-(AO63-AN63)</f>
        <v>30898.559999999998</v>
      </c>
      <c r="AP86" s="39">
        <f>+AP16+AP40-(AP63-AO63)</f>
        <v>30899.77</v>
      </c>
      <c r="AQ86" s="39">
        <f>+AQ16+AQ40-(AQ63-AP63)</f>
        <v>30900.98</v>
      </c>
      <c r="AR86" s="39">
        <f>+AR16+AR40-(AR63-AQ63)</f>
        <v>30902.19</v>
      </c>
      <c r="AS86" s="39">
        <f>+AS16+AS40-(AS63-AR63)</f>
        <v>30903.4</v>
      </c>
      <c r="AT86" s="39">
        <f>+AT16+AT40-(AT63-AS63)</f>
        <v>30904.61</v>
      </c>
      <c r="AU86" s="39">
        <f>+AU16+AU40-(AU63-AT63)</f>
        <v>30905.82</v>
      </c>
      <c r="AV86" s="39">
        <f>+AV16+AV40-(AV63-AU63)</f>
        <v>30907.03</v>
      </c>
      <c r="AW86" s="39">
        <f>+AW16+AW40-(AW63-AV63)</f>
        <v>30908.239999999998</v>
      </c>
      <c r="AX86" s="39">
        <f>+AX16+AX40-(AX63-AW63)</f>
        <v>30909.45</v>
      </c>
      <c r="AY86" s="39">
        <f>+AY16+AY40-(AY63-AX63)</f>
        <v>30910.66</v>
      </c>
      <c r="AZ86" s="39">
        <f>+AZ16+AZ40-(AZ63-AY63)</f>
        <v>30911.87</v>
      </c>
      <c r="BA86" s="39">
        <f>+BA16+BA40-(BA63-AZ63)</f>
        <v>30913.08</v>
      </c>
      <c r="BB86" s="39">
        <f>+BB16+BB40-(BB63-BA63)</f>
        <v>30914.29</v>
      </c>
      <c r="BC86" s="39">
        <f>+BC16+BC40-(BC63-BB63)</f>
        <v>30915.5</v>
      </c>
      <c r="BD86" s="39">
        <f>+BD16+BD40-(BD63-BC63)</f>
        <v>30916.71</v>
      </c>
      <c r="BE86" s="39">
        <f>+BE16+BE40-(BE63-BD63)</f>
        <v>30917.919999999998</v>
      </c>
      <c r="BF86" s="39">
        <f>+BF16+BF40-(BF63-BE63)</f>
        <v>30919.13</v>
      </c>
      <c r="BG86" s="39">
        <f>+BG16+BG40-(BG63-BF63)</f>
        <v>30920.34</v>
      </c>
      <c r="BH86" s="39">
        <f>+BH16+BH40-(BH63-BG63)</f>
        <v>30921.55</v>
      </c>
      <c r="BI86" s="39">
        <f>+BI16+BI40-(BI63-BH63)</f>
        <v>30922.760000000002</v>
      </c>
      <c r="BJ86" s="39">
        <f>+BJ16+BJ40-(BJ63-BI63)</f>
        <v>30923.97</v>
      </c>
      <c r="BK86" s="39">
        <f>+BK16+BK40-(BK63-BJ63)</f>
        <v>30925.18</v>
      </c>
    </row>
    <row r="87" spans="2:63" x14ac:dyDescent="0.25">
      <c r="B87" t="str">
        <f t="shared" si="11"/>
        <v>Servizio 13</v>
      </c>
      <c r="D87" s="39">
        <f>+D17+D41-D64</f>
        <v>0</v>
      </c>
      <c r="E87" s="39">
        <f>+E17+E41-(E64-D64)</f>
        <v>0</v>
      </c>
      <c r="F87" s="39">
        <f>+F17+F41-(F64-E64)</f>
        <v>0</v>
      </c>
      <c r="G87" s="39">
        <f>+G17+G41-(G64-F64)</f>
        <v>28599.999999999996</v>
      </c>
      <c r="H87" s="39">
        <f>+H17+H41-(H64-G64)</f>
        <v>28601.100000000013</v>
      </c>
      <c r="I87" s="39">
        <f>+I17+I41-(I64-H64)</f>
        <v>28602.199999999997</v>
      </c>
      <c r="J87" s="39">
        <f>+J17+J41-(J64-I64)</f>
        <v>28603.299999999996</v>
      </c>
      <c r="K87" s="39">
        <f>+K17+K41-(K64-J64)</f>
        <v>28604.399999999998</v>
      </c>
      <c r="L87" s="39">
        <f>+L17+L41-(L64-K64)</f>
        <v>28605.499999999996</v>
      </c>
      <c r="M87" s="39">
        <f>+M17+M41-(M64-L64)</f>
        <v>28606.600000000013</v>
      </c>
      <c r="N87" s="39">
        <f>+N17+N41-(N64-M64)</f>
        <v>28607.699999999997</v>
      </c>
      <c r="O87" s="39">
        <f>+O17+O41-(O64-N64)</f>
        <v>28608.799999999996</v>
      </c>
      <c r="P87" s="39">
        <f>+P17+P41-(P64-O64)</f>
        <v>28609.899999999998</v>
      </c>
      <c r="Q87" s="39">
        <f>+Q17+Q41-(Q64-P64)</f>
        <v>28610.999999999996</v>
      </c>
      <c r="R87" s="39">
        <f>+R17+R41-(R64-Q64)</f>
        <v>28612.100000000013</v>
      </c>
      <c r="S87" s="39">
        <f>+S17+S41-(S64-R64)</f>
        <v>28613.199999999997</v>
      </c>
      <c r="T87" s="39">
        <f>+T17+T41-(T64-S64)</f>
        <v>28614.299999999996</v>
      </c>
      <c r="U87" s="39">
        <f>+U17+U41-(U64-T64)</f>
        <v>28615.399999999998</v>
      </c>
      <c r="V87" s="39">
        <f>+V17+V41-(V64-U64)</f>
        <v>28616.499999999996</v>
      </c>
      <c r="W87" s="39">
        <f>+W17+W41-(W64-V64)</f>
        <v>28617.600000000013</v>
      </c>
      <c r="X87" s="39">
        <f>+X17+X41-(X64-W64)</f>
        <v>28618.699999999997</v>
      </c>
      <c r="Y87" s="39">
        <f>+Y17+Y41-(Y64-X64)</f>
        <v>28619.799999999996</v>
      </c>
      <c r="Z87" s="39">
        <f>+Z17+Z41-(Z64-Y64)</f>
        <v>28620.899999999998</v>
      </c>
      <c r="AA87" s="39">
        <f>+AA17+AA41-(AA64-Z64)</f>
        <v>28621.999999999996</v>
      </c>
      <c r="AB87" s="39">
        <f>+AB17+AB41-(AB64-AA64)</f>
        <v>28623.100000000013</v>
      </c>
      <c r="AC87" s="39">
        <f>+AC17+AC41-(AC64-AB64)</f>
        <v>28624.199999999997</v>
      </c>
      <c r="AD87" s="39">
        <f>+AD17+AD41-(AD64-AC64)</f>
        <v>28625.299999999996</v>
      </c>
      <c r="AE87" s="39">
        <f>+AE17+AE41-(AE64-AD64)</f>
        <v>28626.399999999998</v>
      </c>
      <c r="AF87" s="39">
        <f>+AF17+AF41-(AF64-AE64)</f>
        <v>28627.499999999996</v>
      </c>
      <c r="AG87" s="39">
        <f>+AG17+AG41-(AG64-AF64)</f>
        <v>28628.600000000013</v>
      </c>
      <c r="AH87" s="39">
        <f>+AH17+AH41-(AH64-AG64)</f>
        <v>28629.699999999997</v>
      </c>
      <c r="AI87" s="39">
        <f>+AI17+AI41-(AI64-AH64)</f>
        <v>28630.799999999996</v>
      </c>
      <c r="AJ87" s="39">
        <f>+AJ17+AJ41-(AJ64-AI64)</f>
        <v>28631.899999999998</v>
      </c>
      <c r="AK87" s="39">
        <f>+AK17+AK41-(AK64-AJ64)</f>
        <v>28632.999999999996</v>
      </c>
      <c r="AL87" s="39">
        <f>+AL17+AL41-(AL64-AK64)</f>
        <v>28634.100000000013</v>
      </c>
      <c r="AM87" s="39">
        <f>+AM17+AM41-(AM64-AL64)</f>
        <v>28635.199999999997</v>
      </c>
      <c r="AN87" s="39">
        <f>+AN17+AN41-(AN64-AM64)</f>
        <v>28636.299999999996</v>
      </c>
      <c r="AO87" s="39">
        <f>+AO17+AO41-(AO64-AN64)</f>
        <v>28637.399999999998</v>
      </c>
      <c r="AP87" s="39">
        <f>+AP17+AP41-(AP64-AO64)</f>
        <v>28638.499999999996</v>
      </c>
      <c r="AQ87" s="39">
        <f>+AQ17+AQ41-(AQ64-AP64)</f>
        <v>28639.600000000013</v>
      </c>
      <c r="AR87" s="39">
        <f>+AR17+AR41-(AR64-AQ64)</f>
        <v>28640.699999999997</v>
      </c>
      <c r="AS87" s="39">
        <f>+AS17+AS41-(AS64-AR64)</f>
        <v>28641.799999999996</v>
      </c>
      <c r="AT87" s="39">
        <f>+AT17+AT41-(AT64-AS64)</f>
        <v>28642.899999999998</v>
      </c>
      <c r="AU87" s="39">
        <f>+AU17+AU41-(AU64-AT64)</f>
        <v>28643.999999999996</v>
      </c>
      <c r="AV87" s="39">
        <f>+AV17+AV41-(AV64-AU64)</f>
        <v>28645.100000000013</v>
      </c>
      <c r="AW87" s="39">
        <f>+AW17+AW41-(AW64-AV64)</f>
        <v>28646.199999999997</v>
      </c>
      <c r="AX87" s="39">
        <f>+AX17+AX41-(AX64-AW64)</f>
        <v>28647.299999999996</v>
      </c>
      <c r="AY87" s="39">
        <f>+AY17+AY41-(AY64-AX64)</f>
        <v>28648.399999999998</v>
      </c>
      <c r="AZ87" s="39">
        <f>+AZ17+AZ41-(AZ64-AY64)</f>
        <v>28649.499999999996</v>
      </c>
      <c r="BA87" s="39">
        <f>+BA17+BA41-(BA64-AZ64)</f>
        <v>28650.600000000013</v>
      </c>
      <c r="BB87" s="39">
        <f>+BB17+BB41-(BB64-BA64)</f>
        <v>28651.699999999997</v>
      </c>
      <c r="BC87" s="39">
        <f>+BC17+BC41-(BC64-BB64)</f>
        <v>28652.799999999996</v>
      </c>
      <c r="BD87" s="39">
        <f>+BD17+BD41-(BD64-BC64)</f>
        <v>28653.899999999998</v>
      </c>
      <c r="BE87" s="39">
        <f>+BE17+BE41-(BE64-BD64)</f>
        <v>28654.999999999996</v>
      </c>
      <c r="BF87" s="39">
        <f>+BF17+BF41-(BF64-BE64)</f>
        <v>28656.100000000013</v>
      </c>
      <c r="BG87" s="39">
        <f>+BG17+BG41-(BG64-BF64)</f>
        <v>28657.199999999997</v>
      </c>
      <c r="BH87" s="39">
        <f>+BH17+BH41-(BH64-BG64)</f>
        <v>28658.299999999996</v>
      </c>
      <c r="BI87" s="39">
        <f>+BI17+BI41-(BI64-BH64)</f>
        <v>28659.399999999998</v>
      </c>
      <c r="BJ87" s="39">
        <f>+BJ17+BJ41-(BJ64-BI64)</f>
        <v>28660.499999999996</v>
      </c>
      <c r="BK87" s="39">
        <f>+BK17+BK41-(BK64-BJ64)</f>
        <v>28661.600000000013</v>
      </c>
    </row>
    <row r="88" spans="2:63" x14ac:dyDescent="0.25">
      <c r="B88" t="str">
        <f t="shared" si="11"/>
        <v>Servizio 14</v>
      </c>
      <c r="D88" s="39">
        <f>+D18+D42-D65</f>
        <v>0</v>
      </c>
      <c r="E88" s="39">
        <f>+E18+E42-(E65-D65)</f>
        <v>29150</v>
      </c>
      <c r="F88" s="39">
        <f>+F18+F42-(F65-E65)</f>
        <v>29151.1</v>
      </c>
      <c r="G88" s="39">
        <f>+G18+G42-(G65-F65)</f>
        <v>29152.2</v>
      </c>
      <c r="H88" s="39">
        <f>+H18+H42-(H65-G65)</f>
        <v>29153.3</v>
      </c>
      <c r="I88" s="39">
        <f>+I18+I42-(I65-H65)</f>
        <v>29154.400000000001</v>
      </c>
      <c r="J88" s="39">
        <f>+J18+J42-(J65-I65)</f>
        <v>29155.5</v>
      </c>
      <c r="K88" s="39">
        <f>+K18+K42-(K65-J65)</f>
        <v>29156.6</v>
      </c>
      <c r="L88" s="39">
        <f>+L18+L42-(L65-K65)</f>
        <v>29157.7</v>
      </c>
      <c r="M88" s="39">
        <f>+M18+M42-(M65-L65)</f>
        <v>29158.799999999999</v>
      </c>
      <c r="N88" s="39">
        <f>+N18+N42-(N65-M65)</f>
        <v>29159.9</v>
      </c>
      <c r="O88" s="39">
        <f>+O18+O42-(O65-N65)</f>
        <v>29161</v>
      </c>
      <c r="P88" s="39">
        <f>+P18+P42-(P65-O65)</f>
        <v>29162.1</v>
      </c>
      <c r="Q88" s="39">
        <f>+Q18+Q42-(Q65-P65)</f>
        <v>29163.200000000001</v>
      </c>
      <c r="R88" s="39">
        <f>+R18+R42-(R65-Q65)</f>
        <v>29164.3</v>
      </c>
      <c r="S88" s="39">
        <f>+S18+S42-(S65-R65)</f>
        <v>29165.4</v>
      </c>
      <c r="T88" s="39">
        <f>+T18+T42-(T65-S65)</f>
        <v>29166.5</v>
      </c>
      <c r="U88" s="39">
        <f>+U18+U42-(U65-T65)</f>
        <v>29167.599999999999</v>
      </c>
      <c r="V88" s="39">
        <f>+V18+V42-(V65-U65)</f>
        <v>29168.7</v>
      </c>
      <c r="W88" s="39">
        <f>+W18+W42-(W65-V65)</f>
        <v>29169.8</v>
      </c>
      <c r="X88" s="39">
        <f>+X18+X42-(X65-W65)</f>
        <v>29170.9</v>
      </c>
      <c r="Y88" s="39">
        <f>+Y18+Y42-(Y65-X65)</f>
        <v>29172</v>
      </c>
      <c r="Z88" s="39">
        <f>+Z18+Z42-(Z65-Y65)</f>
        <v>29173.1</v>
      </c>
      <c r="AA88" s="39">
        <f>+AA18+AA42-(AA65-Z65)</f>
        <v>29174.2</v>
      </c>
      <c r="AB88" s="39">
        <f>+AB18+AB42-(AB65-AA65)</f>
        <v>29175.3</v>
      </c>
      <c r="AC88" s="39">
        <f>+AC18+AC42-(AC65-AB65)</f>
        <v>29176.400000000001</v>
      </c>
      <c r="AD88" s="39">
        <f>+AD18+AD42-(AD65-AC65)</f>
        <v>29177.5</v>
      </c>
      <c r="AE88" s="39">
        <f>+AE18+AE42-(AE65-AD65)</f>
        <v>29178.6</v>
      </c>
      <c r="AF88" s="39">
        <f>+AF18+AF42-(AF65-AE65)</f>
        <v>29179.7</v>
      </c>
      <c r="AG88" s="39">
        <f>+AG18+AG42-(AG65-AF65)</f>
        <v>29180.799999999999</v>
      </c>
      <c r="AH88" s="39">
        <f>+AH18+AH42-(AH65-AG65)</f>
        <v>29181.9</v>
      </c>
      <c r="AI88" s="39">
        <f>+AI18+AI42-(AI65-AH65)</f>
        <v>29183</v>
      </c>
      <c r="AJ88" s="39">
        <f>+AJ18+AJ42-(AJ65-AI65)</f>
        <v>29184.1</v>
      </c>
      <c r="AK88" s="39">
        <f>+AK18+AK42-(AK65-AJ65)</f>
        <v>29185.200000000001</v>
      </c>
      <c r="AL88" s="39">
        <f>+AL18+AL42-(AL65-AK65)</f>
        <v>29186.3</v>
      </c>
      <c r="AM88" s="39">
        <f>+AM18+AM42-(AM65-AL65)</f>
        <v>29187.4</v>
      </c>
      <c r="AN88" s="39">
        <f>+AN18+AN42-(AN65-AM65)</f>
        <v>29188.5</v>
      </c>
      <c r="AO88" s="39">
        <f>+AO18+AO42-(AO65-AN65)</f>
        <v>29189.599999999999</v>
      </c>
      <c r="AP88" s="39">
        <f>+AP18+AP42-(AP65-AO65)</f>
        <v>29190.7</v>
      </c>
      <c r="AQ88" s="39">
        <f>+AQ18+AQ42-(AQ65-AP65)</f>
        <v>29191.8</v>
      </c>
      <c r="AR88" s="39">
        <f>+AR18+AR42-(AR65-AQ65)</f>
        <v>29192.9</v>
      </c>
      <c r="AS88" s="39">
        <f>+AS18+AS42-(AS65-AR65)</f>
        <v>29194</v>
      </c>
      <c r="AT88" s="39">
        <f>+AT18+AT42-(AT65-AS65)</f>
        <v>29195.1</v>
      </c>
      <c r="AU88" s="39">
        <f>+AU18+AU42-(AU65-AT65)</f>
        <v>29196.2</v>
      </c>
      <c r="AV88" s="39">
        <f>+AV18+AV42-(AV65-AU65)</f>
        <v>29197.3</v>
      </c>
      <c r="AW88" s="39">
        <f>+AW18+AW42-(AW65-AV65)</f>
        <v>29198.400000000001</v>
      </c>
      <c r="AX88" s="39">
        <f>+AX18+AX42-(AX65-AW65)</f>
        <v>29199.5</v>
      </c>
      <c r="AY88" s="39">
        <f>+AY18+AY42-(AY65-AX65)</f>
        <v>29200.6</v>
      </c>
      <c r="AZ88" s="39">
        <f>+AZ18+AZ42-(AZ65-AY65)</f>
        <v>29201.7</v>
      </c>
      <c r="BA88" s="39">
        <f>+BA18+BA42-(BA65-AZ65)</f>
        <v>29202.799999999999</v>
      </c>
      <c r="BB88" s="39">
        <f>+BB18+BB42-(BB65-BA65)</f>
        <v>29203.9</v>
      </c>
      <c r="BC88" s="39">
        <f>+BC18+BC42-(BC65-BB65)</f>
        <v>29205</v>
      </c>
      <c r="BD88" s="39">
        <f>+BD18+BD42-(BD65-BC65)</f>
        <v>29206.1</v>
      </c>
      <c r="BE88" s="39">
        <f>+BE18+BE42-(BE65-BD65)</f>
        <v>29207.200000000001</v>
      </c>
      <c r="BF88" s="39">
        <f>+BF18+BF42-(BF65-BE65)</f>
        <v>29208.3</v>
      </c>
      <c r="BG88" s="39">
        <f>+BG18+BG42-(BG65-BF65)</f>
        <v>29209.4</v>
      </c>
      <c r="BH88" s="39">
        <f>+BH18+BH42-(BH65-BG65)</f>
        <v>29210.5</v>
      </c>
      <c r="BI88" s="39">
        <f>+BI18+BI42-(BI65-BH65)</f>
        <v>29211.599999999999</v>
      </c>
      <c r="BJ88" s="39">
        <f>+BJ18+BJ42-(BJ65-BI65)</f>
        <v>29212.7</v>
      </c>
      <c r="BK88" s="39">
        <f>+BK18+BK42-(BK65-BJ65)</f>
        <v>29213.8</v>
      </c>
    </row>
    <row r="89" spans="2:63" x14ac:dyDescent="0.25">
      <c r="B89" t="str">
        <f t="shared" si="11"/>
        <v>Servizio 15</v>
      </c>
      <c r="D89" s="39">
        <f>+D19+D43-D66</f>
        <v>0</v>
      </c>
      <c r="E89" s="39">
        <f>+E19+E43-(E66-D66)</f>
        <v>32670</v>
      </c>
      <c r="F89" s="39">
        <f>+F19+F43-(F66-E66)</f>
        <v>32671.21</v>
      </c>
      <c r="G89" s="39">
        <f>+G19+G43-(G66-F66)</f>
        <v>32672.42</v>
      </c>
      <c r="H89" s="39">
        <f>+H19+H43-(H66-G66)</f>
        <v>32673.63</v>
      </c>
      <c r="I89" s="39">
        <f>+I19+I43-(I66-H66)</f>
        <v>32674.84</v>
      </c>
      <c r="J89" s="39">
        <f>+J19+J43-(J66-I66)</f>
        <v>32676.05</v>
      </c>
      <c r="K89" s="39">
        <f>+K19+K43-(K66-J66)</f>
        <v>32677.260000000002</v>
      </c>
      <c r="L89" s="39">
        <f>+L19+L43-(L66-K66)</f>
        <v>32678.47</v>
      </c>
      <c r="M89" s="39">
        <f>+M19+M43-(M66-L66)</f>
        <v>32679.68</v>
      </c>
      <c r="N89" s="39">
        <f>+N19+N43-(N66-M66)</f>
        <v>32680.89</v>
      </c>
      <c r="O89" s="39">
        <f>+O19+O43-(O66-N66)</f>
        <v>32682.1</v>
      </c>
      <c r="P89" s="39">
        <f>+P19+P43-(P66-O66)</f>
        <v>32683.309999999998</v>
      </c>
      <c r="Q89" s="39">
        <f>+Q19+Q43-(Q66-P66)</f>
        <v>32684.52</v>
      </c>
      <c r="R89" s="39">
        <f>+R19+R43-(R66-Q66)</f>
        <v>32685.73</v>
      </c>
      <c r="S89" s="39">
        <f>+S19+S43-(S66-R66)</f>
        <v>32686.94</v>
      </c>
      <c r="T89" s="39">
        <f>+T19+T43-(T66-S66)</f>
        <v>32688.15</v>
      </c>
      <c r="U89" s="39">
        <f>+U19+U43-(U66-T66)</f>
        <v>32689.360000000001</v>
      </c>
      <c r="V89" s="39">
        <f>+V19+V43-(V66-U66)</f>
        <v>32690.57</v>
      </c>
      <c r="W89" s="39">
        <f>+W19+W43-(W66-V66)</f>
        <v>32691.78</v>
      </c>
      <c r="X89" s="39">
        <f>+X19+X43-(X66-W66)</f>
        <v>32692.989999999998</v>
      </c>
      <c r="Y89" s="39">
        <f>+Y19+Y43-(Y66-X66)</f>
        <v>32694.2</v>
      </c>
      <c r="Z89" s="39">
        <f>+Z19+Z43-(Z66-Y66)</f>
        <v>32695.41</v>
      </c>
      <c r="AA89" s="39">
        <f>+AA19+AA43-(AA66-Z66)</f>
        <v>32696.62</v>
      </c>
      <c r="AB89" s="39">
        <f>+AB19+AB43-(AB66-AA66)</f>
        <v>32697.83</v>
      </c>
      <c r="AC89" s="39">
        <f>+AC19+AC43-(AC66-AB66)</f>
        <v>32699.040000000001</v>
      </c>
      <c r="AD89" s="39">
        <f>+AD19+AD43-(AD66-AC66)</f>
        <v>32700.25</v>
      </c>
      <c r="AE89" s="39">
        <f>+AE19+AE43-(AE66-AD66)</f>
        <v>32701.46</v>
      </c>
      <c r="AF89" s="39">
        <f>+AF19+AF43-(AF66-AE66)</f>
        <v>32702.67</v>
      </c>
      <c r="AG89" s="39">
        <f>+AG19+AG43-(AG66-AF66)</f>
        <v>32703.88</v>
      </c>
      <c r="AH89" s="39">
        <f>+AH19+AH43-(AH66-AG66)</f>
        <v>32705.09</v>
      </c>
      <c r="AI89" s="39">
        <f>+AI19+AI43-(AI66-AH66)</f>
        <v>32706.3</v>
      </c>
      <c r="AJ89" s="39">
        <f>+AJ19+AJ43-(AJ66-AI66)</f>
        <v>32707.510000000002</v>
      </c>
      <c r="AK89" s="39">
        <f>+AK19+AK43-(AK66-AJ66)</f>
        <v>32708.720000000001</v>
      </c>
      <c r="AL89" s="39">
        <f>+AL19+AL43-(AL66-AK66)</f>
        <v>32709.93</v>
      </c>
      <c r="AM89" s="39">
        <f>+AM19+AM43-(AM66-AL66)</f>
        <v>32711.14</v>
      </c>
      <c r="AN89" s="39">
        <f>+AN19+AN43-(AN66-AM66)</f>
        <v>32712.35</v>
      </c>
      <c r="AO89" s="39">
        <f>+AO19+AO43-(AO66-AN66)</f>
        <v>32713.559999999998</v>
      </c>
      <c r="AP89" s="39">
        <f>+AP19+AP43-(AP66-AO66)</f>
        <v>32714.77</v>
      </c>
      <c r="AQ89" s="39">
        <f>+AQ19+AQ43-(AQ66-AP66)</f>
        <v>32715.98</v>
      </c>
      <c r="AR89" s="39">
        <f>+AR19+AR43-(AR66-AQ66)</f>
        <v>32717.19</v>
      </c>
      <c r="AS89" s="39">
        <f>+AS19+AS43-(AS66-AR66)</f>
        <v>32718.400000000001</v>
      </c>
      <c r="AT89" s="39">
        <f>+AT19+AT43-(AT66-AS66)</f>
        <v>32719.61</v>
      </c>
      <c r="AU89" s="39">
        <f>+AU19+AU43-(AU66-AT66)</f>
        <v>32720.82</v>
      </c>
      <c r="AV89" s="39">
        <f>+AV19+AV43-(AV66-AU66)</f>
        <v>32722.03</v>
      </c>
      <c r="AW89" s="39">
        <f>+AW19+AW43-(AW66-AV66)</f>
        <v>32723.239999999998</v>
      </c>
      <c r="AX89" s="39">
        <f>+AX19+AX43-(AX66-AW66)</f>
        <v>32724.45</v>
      </c>
      <c r="AY89" s="39">
        <f>+AY19+AY43-(AY66-AX66)</f>
        <v>32725.66</v>
      </c>
      <c r="AZ89" s="39">
        <f>+AZ19+AZ43-(AZ66-AY66)</f>
        <v>32726.87</v>
      </c>
      <c r="BA89" s="39">
        <f>+BA19+BA43-(BA66-AZ66)</f>
        <v>32728.080000000002</v>
      </c>
      <c r="BB89" s="39">
        <f>+BB19+BB43-(BB66-BA66)</f>
        <v>32729.29</v>
      </c>
      <c r="BC89" s="39">
        <f>+BC19+BC43-(BC66-BB66)</f>
        <v>32730.5</v>
      </c>
      <c r="BD89" s="39">
        <f>+BD19+BD43-(BD66-BC66)</f>
        <v>32731.71</v>
      </c>
      <c r="BE89" s="39">
        <f>+BE19+BE43-(BE66-BD66)</f>
        <v>32732.92</v>
      </c>
      <c r="BF89" s="39">
        <f>+BF19+BF43-(BF66-BE66)</f>
        <v>32734.13</v>
      </c>
      <c r="BG89" s="39">
        <f>+BG19+BG43-(BG66-BF66)</f>
        <v>32735.34</v>
      </c>
      <c r="BH89" s="39">
        <f>+BH19+BH43-(BH66-BG66)</f>
        <v>32736.55</v>
      </c>
      <c r="BI89" s="39">
        <f>+BI19+BI43-(BI66-BH66)</f>
        <v>32737.760000000002</v>
      </c>
      <c r="BJ89" s="39">
        <f>+BJ19+BJ43-(BJ66-BI66)</f>
        <v>32738.97</v>
      </c>
      <c r="BK89" s="39">
        <f>+BK19+BK43-(BK66-BJ66)</f>
        <v>32740.18</v>
      </c>
    </row>
    <row r="90" spans="2:63" x14ac:dyDescent="0.25">
      <c r="B90" t="str">
        <f t="shared" si="11"/>
        <v>Servizio 16</v>
      </c>
      <c r="D90" s="39">
        <f>+D20+D44-D67</f>
        <v>0</v>
      </c>
      <c r="E90" s="39">
        <f>+E20+E44-(E67-D67)</f>
        <v>33275</v>
      </c>
      <c r="F90" s="39">
        <f>+F20+F44-(F67-E67)</f>
        <v>33276.21</v>
      </c>
      <c r="G90" s="39">
        <f>+G20+G44-(G67-F67)</f>
        <v>33277.42</v>
      </c>
      <c r="H90" s="39">
        <f>+H20+H44-(H67-G67)</f>
        <v>33278.629999999997</v>
      </c>
      <c r="I90" s="39">
        <f>+I20+I44-(I67-H67)</f>
        <v>33279.839999999997</v>
      </c>
      <c r="J90" s="39">
        <f>+J20+J44-(J67-I67)</f>
        <v>33281.050000000003</v>
      </c>
      <c r="K90" s="39">
        <f>+K20+K44-(K67-J67)</f>
        <v>33282.26</v>
      </c>
      <c r="L90" s="39">
        <f>+L20+L44-(L67-K67)</f>
        <v>33283.47</v>
      </c>
      <c r="M90" s="39">
        <f>+M20+M44-(M67-L67)</f>
        <v>33284.68</v>
      </c>
      <c r="N90" s="39">
        <f>+N20+N44-(N67-M67)</f>
        <v>33285.89</v>
      </c>
      <c r="O90" s="39">
        <f>+O20+O44-(O67-N67)</f>
        <v>33287.1</v>
      </c>
      <c r="P90" s="39">
        <f>+P20+P44-(P67-O67)</f>
        <v>33288.31</v>
      </c>
      <c r="Q90" s="39">
        <f>+Q20+Q44-(Q67-P67)</f>
        <v>33289.519999999997</v>
      </c>
      <c r="R90" s="39">
        <f>+R20+R44-(R67-Q67)</f>
        <v>33290.729999999996</v>
      </c>
      <c r="S90" s="39">
        <f>+S20+S44-(S67-R67)</f>
        <v>33291.94</v>
      </c>
      <c r="T90" s="39">
        <f>+T20+T44-(T67-S67)</f>
        <v>33293.15</v>
      </c>
      <c r="U90" s="39">
        <f>+U20+U44-(U67-T67)</f>
        <v>33294.36</v>
      </c>
      <c r="V90" s="39">
        <f>+V20+V44-(V67-U67)</f>
        <v>33295.57</v>
      </c>
      <c r="W90" s="39">
        <f>+W20+W44-(W67-V67)</f>
        <v>33296.78</v>
      </c>
      <c r="X90" s="39">
        <f>+X20+X44-(X67-W67)</f>
        <v>33297.99</v>
      </c>
      <c r="Y90" s="39">
        <f>+Y20+Y44-(Y67-X67)</f>
        <v>33299.199999999997</v>
      </c>
      <c r="Z90" s="39">
        <f>+Z20+Z44-(Z67-Y67)</f>
        <v>33300.410000000003</v>
      </c>
      <c r="AA90" s="39">
        <f>+AA20+AA44-(AA67-Z67)</f>
        <v>33301.620000000003</v>
      </c>
      <c r="AB90" s="39">
        <f>+AB20+AB44-(AB67-AA67)</f>
        <v>33302.83</v>
      </c>
      <c r="AC90" s="39">
        <f>+AC20+AC44-(AC67-AB67)</f>
        <v>33304.04</v>
      </c>
      <c r="AD90" s="39">
        <f>+AD20+AD44-(AD67-AC67)</f>
        <v>33305.25</v>
      </c>
      <c r="AE90" s="39">
        <f>+AE20+AE44-(AE67-AD67)</f>
        <v>33306.46</v>
      </c>
      <c r="AF90" s="39">
        <f>+AF20+AF44-(AF67-AE67)</f>
        <v>33307.67</v>
      </c>
      <c r="AG90" s="39">
        <f>+AG20+AG44-(AG67-AF67)</f>
        <v>33308.879999999997</v>
      </c>
      <c r="AH90" s="39">
        <f>+AH20+AH44-(AH67-AG67)</f>
        <v>33310.089999999997</v>
      </c>
      <c r="AI90" s="39">
        <f>+AI20+AI44-(AI67-AH67)</f>
        <v>33311.300000000003</v>
      </c>
      <c r="AJ90" s="39">
        <f>+AJ20+AJ44-(AJ67-AI67)</f>
        <v>33312.51</v>
      </c>
      <c r="AK90" s="39">
        <f>+AK20+AK44-(AK67-AJ67)</f>
        <v>33313.72</v>
      </c>
      <c r="AL90" s="39">
        <f>+AL20+AL44-(AL67-AK67)</f>
        <v>33314.93</v>
      </c>
      <c r="AM90" s="39">
        <f>+AM20+AM44-(AM67-AL67)</f>
        <v>33316.14</v>
      </c>
      <c r="AN90" s="39">
        <f>+AN20+AN44-(AN67-AM67)</f>
        <v>33317.35</v>
      </c>
      <c r="AO90" s="39">
        <f>+AO20+AO44-(AO67-AN67)</f>
        <v>33318.559999999998</v>
      </c>
      <c r="AP90" s="39">
        <f>+AP20+AP44-(AP67-AO67)</f>
        <v>33319.769999999997</v>
      </c>
      <c r="AQ90" s="39">
        <f>+AQ20+AQ44-(AQ67-AP67)</f>
        <v>33320.979999999996</v>
      </c>
      <c r="AR90" s="39">
        <f>+AR20+AR44-(AR67-AQ67)</f>
        <v>33322.19</v>
      </c>
      <c r="AS90" s="39">
        <f>+AS20+AS44-(AS67-AR67)</f>
        <v>33323.4</v>
      </c>
      <c r="AT90" s="39">
        <f>+AT20+AT44-(AT67-AS67)</f>
        <v>33324.61</v>
      </c>
      <c r="AU90" s="39">
        <f>+AU20+AU44-(AU67-AT67)</f>
        <v>33325.82</v>
      </c>
      <c r="AV90" s="39">
        <f>+AV20+AV44-(AV67-AU67)</f>
        <v>33327.03</v>
      </c>
      <c r="AW90" s="39">
        <f>+AW20+AW44-(AW67-AV67)</f>
        <v>33328.239999999998</v>
      </c>
      <c r="AX90" s="39">
        <f>+AX20+AX44-(AX67-AW67)</f>
        <v>33329.449999999997</v>
      </c>
      <c r="AY90" s="39">
        <f>+AY20+AY44-(AY67-AX67)</f>
        <v>33330.660000000003</v>
      </c>
      <c r="AZ90" s="39">
        <f>+AZ20+AZ44-(AZ67-AY67)</f>
        <v>33331.870000000003</v>
      </c>
      <c r="BA90" s="39">
        <f>+BA20+BA44-(BA67-AZ67)</f>
        <v>33333.08</v>
      </c>
      <c r="BB90" s="39">
        <f>+BB20+BB44-(BB67-BA67)</f>
        <v>33334.29</v>
      </c>
      <c r="BC90" s="39">
        <f>+BC20+BC44-(BC67-BB67)</f>
        <v>33335.5</v>
      </c>
      <c r="BD90" s="39">
        <f>+BD20+BD44-(BD67-BC67)</f>
        <v>33336.71</v>
      </c>
      <c r="BE90" s="39">
        <f>+BE20+BE44-(BE67-BD67)</f>
        <v>33337.919999999998</v>
      </c>
      <c r="BF90" s="39">
        <f>+BF20+BF44-(BF67-BE67)</f>
        <v>33339.129999999997</v>
      </c>
      <c r="BG90" s="39">
        <f>+BG20+BG44-(BG67-BF67)</f>
        <v>33340.339999999997</v>
      </c>
      <c r="BH90" s="39">
        <f>+BH20+BH44-(BH67-BG67)</f>
        <v>33341.550000000003</v>
      </c>
      <c r="BI90" s="39">
        <f>+BI20+BI44-(BI67-BH67)</f>
        <v>33342.76</v>
      </c>
      <c r="BJ90" s="39">
        <f>+BJ20+BJ44-(BJ67-BI67)</f>
        <v>33343.97</v>
      </c>
      <c r="BK90" s="39">
        <f>+BK20+BK44-(BK67-BJ67)</f>
        <v>33345.18</v>
      </c>
    </row>
    <row r="91" spans="2:63" x14ac:dyDescent="0.25">
      <c r="B91" t="str">
        <f t="shared" si="11"/>
        <v>Servizio 17</v>
      </c>
      <c r="D91" s="39">
        <f>+D21+D45-D68</f>
        <v>0</v>
      </c>
      <c r="E91" s="39">
        <f>+E21+E45-(E68-D68)</f>
        <v>33880</v>
      </c>
      <c r="F91" s="39">
        <f>+F21+F45-(F68-E68)</f>
        <v>33881.21</v>
      </c>
      <c r="G91" s="39">
        <f>+G21+G45-(G68-F68)</f>
        <v>33882.42</v>
      </c>
      <c r="H91" s="39">
        <f>+H21+H45-(H68-G68)</f>
        <v>33883.629999999997</v>
      </c>
      <c r="I91" s="39">
        <f>+I21+I45-(I68-H68)</f>
        <v>33884.839999999997</v>
      </c>
      <c r="J91" s="39">
        <f>+J21+J45-(J68-I68)</f>
        <v>33886.050000000003</v>
      </c>
      <c r="K91" s="39">
        <f>+K21+K45-(K68-J68)</f>
        <v>33887.26</v>
      </c>
      <c r="L91" s="39">
        <f>+L21+L45-(L68-K68)</f>
        <v>33888.47</v>
      </c>
      <c r="M91" s="39">
        <f>+M21+M45-(M68-L68)</f>
        <v>33889.68</v>
      </c>
      <c r="N91" s="39">
        <f>+N21+N45-(N68-M68)</f>
        <v>33890.89</v>
      </c>
      <c r="O91" s="39">
        <f>+O21+O45-(O68-N68)</f>
        <v>33892.1</v>
      </c>
      <c r="P91" s="39">
        <f>+P21+P45-(P68-O68)</f>
        <v>33893.31</v>
      </c>
      <c r="Q91" s="39">
        <f>+Q21+Q45-(Q68-P68)</f>
        <v>33894.519999999997</v>
      </c>
      <c r="R91" s="39">
        <f>+R21+R45-(R68-Q68)</f>
        <v>33895.729999999996</v>
      </c>
      <c r="S91" s="39">
        <f>+S21+S45-(S68-R68)</f>
        <v>33896.94</v>
      </c>
      <c r="T91" s="39">
        <f>+T21+T45-(T68-S68)</f>
        <v>33898.15</v>
      </c>
      <c r="U91" s="39">
        <f>+U21+U45-(U68-T68)</f>
        <v>33899.360000000001</v>
      </c>
      <c r="V91" s="39">
        <f>+V21+V45-(V68-U68)</f>
        <v>33900.57</v>
      </c>
      <c r="W91" s="39">
        <f>+W21+W45-(W68-V68)</f>
        <v>33901.78</v>
      </c>
      <c r="X91" s="39">
        <f>+X21+X45-(X68-W68)</f>
        <v>33902.99</v>
      </c>
      <c r="Y91" s="39">
        <f>+Y21+Y45-(Y68-X68)</f>
        <v>33904.199999999997</v>
      </c>
      <c r="Z91" s="39">
        <f>+Z21+Z45-(Z68-Y68)</f>
        <v>33905.410000000003</v>
      </c>
      <c r="AA91" s="39">
        <f>+AA21+AA45-(AA68-Z68)</f>
        <v>33906.620000000003</v>
      </c>
      <c r="AB91" s="39">
        <f>+AB21+AB45-(AB68-AA68)</f>
        <v>33907.83</v>
      </c>
      <c r="AC91" s="39">
        <f>+AC21+AC45-(AC68-AB68)</f>
        <v>33909.040000000001</v>
      </c>
      <c r="AD91" s="39">
        <f>+AD21+AD45-(AD68-AC68)</f>
        <v>33910.25</v>
      </c>
      <c r="AE91" s="39">
        <f>+AE21+AE45-(AE68-AD68)</f>
        <v>33911.46</v>
      </c>
      <c r="AF91" s="39">
        <f>+AF21+AF45-(AF68-AE68)</f>
        <v>33912.67</v>
      </c>
      <c r="AG91" s="39">
        <f>+AG21+AG45-(AG68-AF68)</f>
        <v>33913.879999999997</v>
      </c>
      <c r="AH91" s="39">
        <f>+AH21+AH45-(AH68-AG68)</f>
        <v>33915.089999999997</v>
      </c>
      <c r="AI91" s="39">
        <f>+AI21+AI45-(AI68-AH68)</f>
        <v>33916.300000000003</v>
      </c>
      <c r="AJ91" s="39">
        <f>+AJ21+AJ45-(AJ68-AI68)</f>
        <v>33917.51</v>
      </c>
      <c r="AK91" s="39">
        <f>+AK21+AK45-(AK68-AJ68)</f>
        <v>33918.720000000001</v>
      </c>
      <c r="AL91" s="39">
        <f>+AL21+AL45-(AL68-AK68)</f>
        <v>33919.93</v>
      </c>
      <c r="AM91" s="39">
        <f>+AM21+AM45-(AM68-AL68)</f>
        <v>33921.14</v>
      </c>
      <c r="AN91" s="39">
        <f>+AN21+AN45-(AN68-AM68)</f>
        <v>33922.35</v>
      </c>
      <c r="AO91" s="39">
        <f>+AO21+AO45-(AO68-AN68)</f>
        <v>33923.56</v>
      </c>
      <c r="AP91" s="39">
        <f>+AP21+AP45-(AP68-AO68)</f>
        <v>33924.769999999997</v>
      </c>
      <c r="AQ91" s="39">
        <f>+AQ21+AQ45-(AQ68-AP68)</f>
        <v>33925.979999999996</v>
      </c>
      <c r="AR91" s="39">
        <f>+AR21+AR45-(AR68-AQ68)</f>
        <v>33927.19</v>
      </c>
      <c r="AS91" s="39">
        <f>+AS21+AS45-(AS68-AR68)</f>
        <v>33928.400000000001</v>
      </c>
      <c r="AT91" s="39">
        <f>+AT21+AT45-(AT68-AS68)</f>
        <v>33929.61</v>
      </c>
      <c r="AU91" s="39">
        <f>+AU21+AU45-(AU68-AT68)</f>
        <v>33930.82</v>
      </c>
      <c r="AV91" s="39">
        <f>+AV21+AV45-(AV68-AU68)</f>
        <v>33932.03</v>
      </c>
      <c r="AW91" s="39">
        <f>+AW21+AW45-(AW68-AV68)</f>
        <v>33933.24</v>
      </c>
      <c r="AX91" s="39">
        <f>+AX21+AX45-(AX68-AW68)</f>
        <v>33934.449999999997</v>
      </c>
      <c r="AY91" s="39">
        <f>+AY21+AY45-(AY68-AX68)</f>
        <v>33935.660000000003</v>
      </c>
      <c r="AZ91" s="39">
        <f>+AZ21+AZ45-(AZ68-AY68)</f>
        <v>33936.870000000003</v>
      </c>
      <c r="BA91" s="39">
        <f>+BA21+BA45-(BA68-AZ68)</f>
        <v>33938.080000000002</v>
      </c>
      <c r="BB91" s="39">
        <f>+BB21+BB45-(BB68-BA68)</f>
        <v>33939.29</v>
      </c>
      <c r="BC91" s="39">
        <f>+BC21+BC45-(BC68-BB68)</f>
        <v>33940.5</v>
      </c>
      <c r="BD91" s="39">
        <f>+BD21+BD45-(BD68-BC68)</f>
        <v>33941.71</v>
      </c>
      <c r="BE91" s="39">
        <f>+BE21+BE45-(BE68-BD68)</f>
        <v>33942.92</v>
      </c>
      <c r="BF91" s="39">
        <f>+BF21+BF45-(BF68-BE68)</f>
        <v>33944.129999999997</v>
      </c>
      <c r="BG91" s="39">
        <f>+BG21+BG45-(BG68-BF68)</f>
        <v>33945.339999999997</v>
      </c>
      <c r="BH91" s="39">
        <f>+BH21+BH45-(BH68-BG68)</f>
        <v>33946.550000000003</v>
      </c>
      <c r="BI91" s="39">
        <f>+BI21+BI45-(BI68-BH68)</f>
        <v>33947.760000000002</v>
      </c>
      <c r="BJ91" s="39">
        <f>+BJ21+BJ45-(BJ68-BI68)</f>
        <v>33948.97</v>
      </c>
      <c r="BK91" s="39">
        <f>+BK21+BK45-(BK68-BJ68)</f>
        <v>33950.18</v>
      </c>
    </row>
    <row r="92" spans="2:63" x14ac:dyDescent="0.25">
      <c r="B92" t="str">
        <f t="shared" si="11"/>
        <v>Servizio 18</v>
      </c>
      <c r="D92" s="39">
        <f>+D22+D46-D69</f>
        <v>0</v>
      </c>
      <c r="E92" s="39">
        <f>+E22+E46-(E69-D69)</f>
        <v>29640</v>
      </c>
      <c r="F92" s="39">
        <f>+F22+F46-(F69-E69)</f>
        <v>29641.040000000001</v>
      </c>
      <c r="G92" s="39">
        <f>+G22+G46-(G69-F69)</f>
        <v>29642.080000000002</v>
      </c>
      <c r="H92" s="39">
        <f>+H22+H46-(H69-G69)</f>
        <v>29643.119999999999</v>
      </c>
      <c r="I92" s="39">
        <f>+I22+I46-(I69-H69)</f>
        <v>29644.16</v>
      </c>
      <c r="J92" s="39">
        <f>+J22+J46-(J69-I69)</f>
        <v>29645.200000000001</v>
      </c>
      <c r="K92" s="39">
        <f>+K22+K46-(K69-J69)</f>
        <v>29646.240000000002</v>
      </c>
      <c r="L92" s="39">
        <f>+L22+L46-(L69-K69)</f>
        <v>29647.279999999999</v>
      </c>
      <c r="M92" s="39">
        <f>+M22+M46-(M69-L69)</f>
        <v>29648.32</v>
      </c>
      <c r="N92" s="39">
        <f>+N22+N46-(N69-M69)</f>
        <v>29649.360000000001</v>
      </c>
      <c r="O92" s="39">
        <f>+O22+O46-(O69-N69)</f>
        <v>29650.400000000001</v>
      </c>
      <c r="P92" s="39">
        <f>+P22+P46-(P69-O69)</f>
        <v>29651.439999999999</v>
      </c>
      <c r="Q92" s="39">
        <f>+Q22+Q46-(Q69-P69)</f>
        <v>29652.48</v>
      </c>
      <c r="R92" s="39">
        <f>+R22+R46-(R69-Q69)</f>
        <v>29653.52</v>
      </c>
      <c r="S92" s="39">
        <f>+S22+S46-(S69-R69)</f>
        <v>29654.560000000001</v>
      </c>
      <c r="T92" s="39">
        <f>+T22+T46-(T69-S69)</f>
        <v>29655.599999999999</v>
      </c>
      <c r="U92" s="39">
        <f>+U22+U46-(U69-T69)</f>
        <v>29656.639999999999</v>
      </c>
      <c r="V92" s="39">
        <f>+V22+V46-(V69-U69)</f>
        <v>29657.68</v>
      </c>
      <c r="W92" s="39">
        <f>+W22+W46-(W69-V69)</f>
        <v>29658.720000000001</v>
      </c>
      <c r="X92" s="39">
        <f>+X22+X46-(X69-W69)</f>
        <v>29659.759999999998</v>
      </c>
      <c r="Y92" s="39">
        <f>+Y22+Y46-(Y69-X69)</f>
        <v>29660.799999999999</v>
      </c>
      <c r="Z92" s="39">
        <f>+Z22+Z46-(Z69-Y69)</f>
        <v>29661.84</v>
      </c>
      <c r="AA92" s="39">
        <f>+AA22+AA46-(AA69-Z69)</f>
        <v>29662.880000000001</v>
      </c>
      <c r="AB92" s="39">
        <f>+AB22+AB46-(AB69-AA69)</f>
        <v>29663.919999999998</v>
      </c>
      <c r="AC92" s="39">
        <f>+AC22+AC46-(AC69-AB69)</f>
        <v>29664.959999999999</v>
      </c>
      <c r="AD92" s="39">
        <f>+AD22+AD46-(AD69-AC69)</f>
        <v>29666</v>
      </c>
      <c r="AE92" s="39">
        <f>+AE22+AE46-(AE69-AD69)</f>
        <v>29667.040000000001</v>
      </c>
      <c r="AF92" s="39">
        <f>+AF22+AF46-(AF69-AE69)</f>
        <v>29668.080000000002</v>
      </c>
      <c r="AG92" s="39">
        <f>+AG22+AG46-(AG69-AF69)</f>
        <v>29669.119999999999</v>
      </c>
      <c r="AH92" s="39">
        <f>+AH22+AH46-(AH69-AG69)</f>
        <v>29670.16</v>
      </c>
      <c r="AI92" s="39">
        <f>+AI22+AI46-(AI69-AH69)</f>
        <v>29671.200000000001</v>
      </c>
      <c r="AJ92" s="39">
        <f>+AJ22+AJ46-(AJ69-AI69)</f>
        <v>29672.240000000002</v>
      </c>
      <c r="AK92" s="39">
        <f>+AK22+AK46-(AK69-AJ69)</f>
        <v>29673.279999999999</v>
      </c>
      <c r="AL92" s="39">
        <f>+AL22+AL46-(AL69-AK69)</f>
        <v>29674.32</v>
      </c>
      <c r="AM92" s="39">
        <f>+AM22+AM46-(AM69-AL69)</f>
        <v>29675.360000000001</v>
      </c>
      <c r="AN92" s="39">
        <f>+AN22+AN46-(AN69-AM69)</f>
        <v>29676.400000000001</v>
      </c>
      <c r="AO92" s="39">
        <f>+AO22+AO46-(AO69-AN69)</f>
        <v>29677.439999999999</v>
      </c>
      <c r="AP92" s="39">
        <f>+AP22+AP46-(AP69-AO69)</f>
        <v>29678.48</v>
      </c>
      <c r="AQ92" s="39">
        <f>+AQ22+AQ46-(AQ69-AP69)</f>
        <v>29679.52</v>
      </c>
      <c r="AR92" s="39">
        <f>+AR22+AR46-(AR69-AQ69)</f>
        <v>29680.560000000001</v>
      </c>
      <c r="AS92" s="39">
        <f>+AS22+AS46-(AS69-AR69)</f>
        <v>29681.599999999999</v>
      </c>
      <c r="AT92" s="39">
        <f>+AT22+AT46-(AT69-AS69)</f>
        <v>29682.639999999999</v>
      </c>
      <c r="AU92" s="39">
        <f>+AU22+AU46-(AU69-AT69)</f>
        <v>29683.68</v>
      </c>
      <c r="AV92" s="39">
        <f>+AV22+AV46-(AV69-AU69)</f>
        <v>29684.720000000001</v>
      </c>
      <c r="AW92" s="39">
        <f>+AW22+AW46-(AW69-AV69)</f>
        <v>29685.759999999998</v>
      </c>
      <c r="AX92" s="39">
        <f>+AX22+AX46-(AX69-AW69)</f>
        <v>29686.799999999999</v>
      </c>
      <c r="AY92" s="39">
        <f>+AY22+AY46-(AY69-AX69)</f>
        <v>29687.84</v>
      </c>
      <c r="AZ92" s="39">
        <f>+AZ22+AZ46-(AZ69-AY69)</f>
        <v>29688.880000000001</v>
      </c>
      <c r="BA92" s="39">
        <f>+BA22+BA46-(BA69-AZ69)</f>
        <v>29689.919999999998</v>
      </c>
      <c r="BB92" s="39">
        <f>+BB22+BB46-(BB69-BA69)</f>
        <v>29690.959999999999</v>
      </c>
      <c r="BC92" s="39">
        <f>+BC22+BC46-(BC69-BB69)</f>
        <v>29692</v>
      </c>
      <c r="BD92" s="39">
        <f>+BD22+BD46-(BD69-BC69)</f>
        <v>29693.040000000001</v>
      </c>
      <c r="BE92" s="39">
        <f>+BE22+BE46-(BE69-BD69)</f>
        <v>29694.080000000002</v>
      </c>
      <c r="BF92" s="39">
        <f>+BF22+BF46-(BF69-BE69)</f>
        <v>29695.119999999999</v>
      </c>
      <c r="BG92" s="39">
        <f>+BG22+BG46-(BG69-BF69)</f>
        <v>29696.16</v>
      </c>
      <c r="BH92" s="39">
        <f>+BH22+BH46-(BH69-BG69)</f>
        <v>29697.200000000001</v>
      </c>
      <c r="BI92" s="39">
        <f>+BI22+BI46-(BI69-BH69)</f>
        <v>29698.240000000002</v>
      </c>
      <c r="BJ92" s="39">
        <f>+BJ22+BJ46-(BJ69-BI69)</f>
        <v>29699.279999999999</v>
      </c>
      <c r="BK92" s="39">
        <f>+BK22+BK46-(BK69-BJ69)</f>
        <v>29700.32</v>
      </c>
    </row>
    <row r="93" spans="2:63" x14ac:dyDescent="0.25">
      <c r="B93" t="str">
        <f t="shared" si="11"/>
        <v>Servizio 19</v>
      </c>
      <c r="D93" s="39">
        <f>+D23+D47-D70</f>
        <v>0</v>
      </c>
      <c r="E93" s="39">
        <f>+E23+E47-(E70-D70)</f>
        <v>0</v>
      </c>
      <c r="F93" s="39">
        <f>+F23+F47-(F70-E70)</f>
        <v>35089.999999999985</v>
      </c>
      <c r="G93" s="39">
        <f>+G23+G47-(G70-F70)</f>
        <v>35091.21</v>
      </c>
      <c r="H93" s="39">
        <f>+H23+H47-(H70-G70)</f>
        <v>35092.42</v>
      </c>
      <c r="I93" s="39">
        <f>+I23+I47-(I70-H70)</f>
        <v>35093.630000000005</v>
      </c>
      <c r="J93" s="39">
        <f>+J23+J47-(J70-I70)</f>
        <v>35094.840000000004</v>
      </c>
      <c r="K93" s="39">
        <f>+K23+K47-(K70-J70)</f>
        <v>35096.050000000003</v>
      </c>
      <c r="L93" s="39">
        <f>+L23+L47-(L70-K70)</f>
        <v>35097.26</v>
      </c>
      <c r="M93" s="39">
        <f>+M23+M47-(M70-L70)</f>
        <v>35098.469999999987</v>
      </c>
      <c r="N93" s="39">
        <f>+N23+N47-(N70-M70)</f>
        <v>35099.680000000015</v>
      </c>
      <c r="O93" s="39">
        <f>+O23+O47-(O70-N70)</f>
        <v>35100.889999999985</v>
      </c>
      <c r="P93" s="39">
        <f>+P23+P47-(P70-O70)</f>
        <v>35102.1</v>
      </c>
      <c r="Q93" s="39">
        <f>+Q23+Q47-(Q70-P70)</f>
        <v>35103.31</v>
      </c>
      <c r="R93" s="39">
        <f>+R23+R47-(R70-Q70)</f>
        <v>35104.520000000004</v>
      </c>
      <c r="S93" s="39">
        <f>+S23+S47-(S70-R70)</f>
        <v>35105.730000000003</v>
      </c>
      <c r="T93" s="39">
        <f>+T23+T47-(T70-S70)</f>
        <v>35106.94</v>
      </c>
      <c r="U93" s="39">
        <f>+U23+U47-(U70-T70)</f>
        <v>35108.15</v>
      </c>
      <c r="V93" s="39">
        <f>+V23+V47-(V70-U70)</f>
        <v>35109.359999999986</v>
      </c>
      <c r="W93" s="39">
        <f>+W23+W47-(W70-V70)</f>
        <v>35110.57</v>
      </c>
      <c r="X93" s="39">
        <f>+X23+X47-(X70-W70)</f>
        <v>35111.78</v>
      </c>
      <c r="Y93" s="39">
        <f>+Y23+Y47-(Y70-X70)</f>
        <v>35112.990000000005</v>
      </c>
      <c r="Z93" s="39">
        <f>+Z23+Z47-(Z70-Y70)</f>
        <v>35114.200000000004</v>
      </c>
      <c r="AA93" s="39">
        <f>+AA23+AA47-(AA70-Z70)</f>
        <v>35115.410000000003</v>
      </c>
      <c r="AB93" s="39">
        <f>+AB23+AB47-(AB70-AA70)</f>
        <v>35116.620000000003</v>
      </c>
      <c r="AC93" s="39">
        <f>+AC23+AC47-(AC70-AB70)</f>
        <v>35117.829999999987</v>
      </c>
      <c r="AD93" s="39">
        <f>+AD23+AD47-(AD70-AC70)</f>
        <v>35119.040000000015</v>
      </c>
      <c r="AE93" s="39">
        <f>+AE23+AE47-(AE70-AD70)</f>
        <v>35120.249999999985</v>
      </c>
      <c r="AF93" s="39">
        <f>+AF23+AF47-(AF70-AE70)</f>
        <v>35121.46</v>
      </c>
      <c r="AG93" s="39">
        <f>+AG23+AG47-(AG70-AF70)</f>
        <v>35122.67</v>
      </c>
      <c r="AH93" s="39">
        <f>+AH23+AH47-(AH70-AG70)</f>
        <v>35123.880000000005</v>
      </c>
      <c r="AI93" s="39">
        <f>+AI23+AI47-(AI70-AH70)</f>
        <v>35125.090000000004</v>
      </c>
      <c r="AJ93" s="39">
        <f>+AJ23+AJ47-(AJ70-AI70)</f>
        <v>35126.300000000003</v>
      </c>
      <c r="AK93" s="39">
        <f>+AK23+AK47-(AK70-AJ70)</f>
        <v>35127.51</v>
      </c>
      <c r="AL93" s="39">
        <f>+AL23+AL47-(AL70-AK70)</f>
        <v>35128.719999999987</v>
      </c>
      <c r="AM93" s="39">
        <f>+AM23+AM47-(AM70-AL70)</f>
        <v>35129.930000000015</v>
      </c>
      <c r="AN93" s="39">
        <f>+AN23+AN47-(AN70-AM70)</f>
        <v>35131.139999999985</v>
      </c>
      <c r="AO93" s="39">
        <f>+AO23+AO47-(AO70-AN70)</f>
        <v>35132.35</v>
      </c>
      <c r="AP93" s="39">
        <f>+AP23+AP47-(AP70-AO70)</f>
        <v>35133.56</v>
      </c>
      <c r="AQ93" s="39">
        <f>+AQ23+AQ47-(AQ70-AP70)</f>
        <v>35134.770000000004</v>
      </c>
      <c r="AR93" s="39">
        <f>+AR23+AR47-(AR70-AQ70)</f>
        <v>35135.980000000003</v>
      </c>
      <c r="AS93" s="39">
        <f>+AS23+AS47-(AS70-AR70)</f>
        <v>35137.19</v>
      </c>
      <c r="AT93" s="39">
        <f>+AT23+AT47-(AT70-AS70)</f>
        <v>35138.400000000001</v>
      </c>
      <c r="AU93" s="39">
        <f>+AU23+AU47-(AU70-AT70)</f>
        <v>35139.609999999986</v>
      </c>
      <c r="AV93" s="39">
        <f>+AV23+AV47-(AV70-AU70)</f>
        <v>35140.82</v>
      </c>
      <c r="AW93" s="39">
        <f>+AW23+AW47-(AW70-AV70)</f>
        <v>35142.03</v>
      </c>
      <c r="AX93" s="39">
        <f>+AX23+AX47-(AX70-AW70)</f>
        <v>35143.240000000005</v>
      </c>
      <c r="AY93" s="39">
        <f>+AY23+AY47-(AY70-AX70)</f>
        <v>35144.450000000004</v>
      </c>
      <c r="AZ93" s="39">
        <f>+AZ23+AZ47-(AZ70-AY70)</f>
        <v>35145.660000000003</v>
      </c>
      <c r="BA93" s="39">
        <f>+BA23+BA47-(BA70-AZ70)</f>
        <v>35146.870000000003</v>
      </c>
      <c r="BB93" s="39">
        <f>+BB23+BB47-(BB70-BA70)</f>
        <v>35148.079999999987</v>
      </c>
      <c r="BC93" s="39">
        <f>+BC23+BC47-(BC70-BB70)</f>
        <v>35149.290000000015</v>
      </c>
      <c r="BD93" s="39">
        <f>+BD23+BD47-(BD70-BC70)</f>
        <v>35150.499999999985</v>
      </c>
      <c r="BE93" s="39">
        <f>+BE23+BE47-(BE70-BD70)</f>
        <v>35151.71</v>
      </c>
      <c r="BF93" s="39">
        <f>+BF23+BF47-(BF70-BE70)</f>
        <v>35152.92</v>
      </c>
      <c r="BG93" s="39">
        <f>+BG23+BG47-(BG70-BF70)</f>
        <v>35154.130000000005</v>
      </c>
      <c r="BH93" s="39">
        <f>+BH23+BH47-(BH70-BG70)</f>
        <v>35155.340000000004</v>
      </c>
      <c r="BI93" s="39">
        <f>+BI23+BI47-(BI70-BH70)</f>
        <v>35156.550000000003</v>
      </c>
      <c r="BJ93" s="39">
        <f>+BJ23+BJ47-(BJ70-BI70)</f>
        <v>35157.760000000002</v>
      </c>
      <c r="BK93" s="39">
        <f>+BK23+BK47-(BK70-BJ70)</f>
        <v>35158.969999999987</v>
      </c>
    </row>
    <row r="94" spans="2:63" x14ac:dyDescent="0.25">
      <c r="B94" t="str">
        <f>+B71</f>
        <v>Servizio 20</v>
      </c>
      <c r="D94" s="39">
        <f>+D24+D48-D71</f>
        <v>0</v>
      </c>
      <c r="E94" s="39">
        <f>+E24+E48-(E71-D71)</f>
        <v>35695</v>
      </c>
      <c r="F94" s="39">
        <f>+F24+F48-(F71-E71)</f>
        <v>35696.21</v>
      </c>
      <c r="G94" s="39">
        <f>+G24+G48-(G71-F71)</f>
        <v>35697.42</v>
      </c>
      <c r="H94" s="39">
        <f>+H24+H48-(H71-G71)</f>
        <v>35698.629999999997</v>
      </c>
      <c r="I94" s="39">
        <f>+I24+I48-(I71-H71)</f>
        <v>35699.839999999997</v>
      </c>
      <c r="J94" s="39">
        <f>+J24+J48-(J71-I71)</f>
        <v>35701.050000000003</v>
      </c>
      <c r="K94" s="39">
        <f>+K24+K48-(K71-J71)</f>
        <v>35702.26</v>
      </c>
      <c r="L94" s="39">
        <f>+L24+L48-(L71-K71)</f>
        <v>35703.47</v>
      </c>
      <c r="M94" s="39">
        <f>+M24+M48-(M71-L71)</f>
        <v>35704.68</v>
      </c>
      <c r="N94" s="39">
        <f>+N24+N48-(N71-M71)</f>
        <v>35705.89</v>
      </c>
      <c r="O94" s="39">
        <f>+O24+O48-(O71-N71)</f>
        <v>35707.1</v>
      </c>
      <c r="P94" s="39">
        <f>+P24+P48-(P71-O71)</f>
        <v>35708.31</v>
      </c>
      <c r="Q94" s="39">
        <f>+Q24+Q48-(Q71-P71)</f>
        <v>35709.519999999997</v>
      </c>
      <c r="R94" s="39">
        <f>+R24+R48-(R71-Q71)</f>
        <v>35710.729999999996</v>
      </c>
      <c r="S94" s="39">
        <f>+S24+S48-(S71-R71)</f>
        <v>35711.94</v>
      </c>
      <c r="T94" s="39">
        <f>+T24+T48-(T71-S71)</f>
        <v>35713.15</v>
      </c>
      <c r="U94" s="39">
        <f>+U24+U48-(U71-T71)</f>
        <v>35714.36</v>
      </c>
      <c r="V94" s="39">
        <f>+V24+V48-(V71-U71)</f>
        <v>35715.57</v>
      </c>
      <c r="W94" s="39">
        <f>+W24+W48-(W71-V71)</f>
        <v>35716.78</v>
      </c>
      <c r="X94" s="39">
        <f>+X24+X48-(X71-W71)</f>
        <v>35717.99</v>
      </c>
      <c r="Y94" s="39">
        <f>+Y24+Y48-(Y71-X71)</f>
        <v>35719.199999999997</v>
      </c>
      <c r="Z94" s="39">
        <f>+Z24+Z48-(Z71-Y71)</f>
        <v>35720.410000000003</v>
      </c>
      <c r="AA94" s="39">
        <f>+AA24+AA48-(AA71-Z71)</f>
        <v>35721.620000000003</v>
      </c>
      <c r="AB94" s="39">
        <f>+AB24+AB48-(AB71-AA71)</f>
        <v>35722.83</v>
      </c>
      <c r="AC94" s="39">
        <f>+AC24+AC48-(AC71-AB71)</f>
        <v>35724.04</v>
      </c>
      <c r="AD94" s="39">
        <f>+AD24+AD48-(AD71-AC71)</f>
        <v>35725.25</v>
      </c>
      <c r="AE94" s="39">
        <f>+AE24+AE48-(AE71-AD71)</f>
        <v>35726.46</v>
      </c>
      <c r="AF94" s="39">
        <f>+AF24+AF48-(AF71-AE71)</f>
        <v>35727.67</v>
      </c>
      <c r="AG94" s="39">
        <f>+AG24+AG48-(AG71-AF71)</f>
        <v>35728.879999999997</v>
      </c>
      <c r="AH94" s="39">
        <f>+AH24+AH48-(AH71-AG71)</f>
        <v>35730.089999999997</v>
      </c>
      <c r="AI94" s="39">
        <f>+AI24+AI48-(AI71-AH71)</f>
        <v>35731.300000000003</v>
      </c>
      <c r="AJ94" s="39">
        <f>+AJ24+AJ48-(AJ71-AI71)</f>
        <v>35732.51</v>
      </c>
      <c r="AK94" s="39">
        <f>+AK24+AK48-(AK71-AJ71)</f>
        <v>35733.72</v>
      </c>
      <c r="AL94" s="39">
        <f>+AL24+AL48-(AL71-AK71)</f>
        <v>35734.93</v>
      </c>
      <c r="AM94" s="39">
        <f>+AM24+AM48-(AM71-AL71)</f>
        <v>35736.14</v>
      </c>
      <c r="AN94" s="39">
        <f>+AN24+AN48-(AN71-AM71)</f>
        <v>35737.35</v>
      </c>
      <c r="AO94" s="39">
        <f>+AO24+AO48-(AO71-AN71)</f>
        <v>35738.559999999998</v>
      </c>
      <c r="AP94" s="39">
        <f>+AP24+AP48-(AP71-AO71)</f>
        <v>35739.769999999997</v>
      </c>
      <c r="AQ94" s="39">
        <f>+AQ24+AQ48-(AQ71-AP71)</f>
        <v>35740.979999999996</v>
      </c>
      <c r="AR94" s="39">
        <f>+AR24+AR48-(AR71-AQ71)</f>
        <v>35742.19</v>
      </c>
      <c r="AS94" s="39">
        <f>+AS24+AS48-(AS71-AR71)</f>
        <v>35743.4</v>
      </c>
      <c r="AT94" s="39">
        <f>+AT24+AT48-(AT71-AS71)</f>
        <v>35744.61</v>
      </c>
      <c r="AU94" s="39">
        <f>+AU24+AU48-(AU71-AT71)</f>
        <v>35745.82</v>
      </c>
      <c r="AV94" s="39">
        <f>+AV24+AV48-(AV71-AU71)</f>
        <v>35747.03</v>
      </c>
      <c r="AW94" s="39">
        <f>+AW24+AW48-(AW71-AV71)</f>
        <v>35748.239999999998</v>
      </c>
      <c r="AX94" s="39">
        <f>+AX24+AX48-(AX71-AW71)</f>
        <v>35749.449999999997</v>
      </c>
      <c r="AY94" s="39">
        <f>+AY24+AY48-(AY71-AX71)</f>
        <v>35750.660000000003</v>
      </c>
      <c r="AZ94" s="39">
        <f>+AZ24+AZ48-(AZ71-AY71)</f>
        <v>35751.870000000003</v>
      </c>
      <c r="BA94" s="39">
        <f>+BA24+BA48-(BA71-AZ71)</f>
        <v>35753.08</v>
      </c>
      <c r="BB94" s="39">
        <f>+BB24+BB48-(BB71-BA71)</f>
        <v>35754.29</v>
      </c>
      <c r="BC94" s="39">
        <f>+BC24+BC48-(BC71-BB71)</f>
        <v>35755.5</v>
      </c>
      <c r="BD94" s="39">
        <f>+BD24+BD48-(BD71-BC71)</f>
        <v>35756.71</v>
      </c>
      <c r="BE94" s="39">
        <f>+BE24+BE48-(BE71-BD71)</f>
        <v>35757.919999999998</v>
      </c>
      <c r="BF94" s="39">
        <f>+BF24+BF48-(BF71-BE71)</f>
        <v>35759.129999999997</v>
      </c>
      <c r="BG94" s="39">
        <f>+BG24+BG48-(BG71-BF71)</f>
        <v>35760.339999999997</v>
      </c>
      <c r="BH94" s="39">
        <f>+BH24+BH48-(BH71-BG71)</f>
        <v>35761.550000000003</v>
      </c>
      <c r="BI94" s="39">
        <f>+BI24+BI48-(BI71-BH71)</f>
        <v>35762.76</v>
      </c>
      <c r="BJ94" s="39">
        <f>+BJ24+BJ48-(BJ71-BI71)</f>
        <v>35763.97</v>
      </c>
      <c r="BK94" s="39">
        <f>+BK24+BK48-(BK71-BJ71)</f>
        <v>35765.18</v>
      </c>
    </row>
    <row r="95" spans="2:63" x14ac:dyDescent="0.25">
      <c r="B95" s="35" t="s">
        <v>208</v>
      </c>
      <c r="C95" s="35"/>
      <c r="D95" s="45">
        <f>SUM(D75:D94)</f>
        <v>76340</v>
      </c>
      <c r="E95" s="45">
        <f t="shared" ref="E95:G95" si="12">SUM(E75:E94)</f>
        <v>481108.52</v>
      </c>
      <c r="F95" s="45">
        <f t="shared" si="12"/>
        <v>544653.14</v>
      </c>
      <c r="G95" s="45">
        <f t="shared" si="12"/>
        <v>573275.18000000005</v>
      </c>
      <c r="H95" s="45">
        <f>SUM(H75:H94)</f>
        <v>573298.32000000007</v>
      </c>
      <c r="I95" s="45">
        <f t="shared" ref="I95:AM95" si="13">SUM(I75:I94)</f>
        <v>573321.46000000008</v>
      </c>
      <c r="J95" s="45">
        <f t="shared" si="13"/>
        <v>573344.6</v>
      </c>
      <c r="K95" s="45">
        <f t="shared" si="13"/>
        <v>573367.74000000011</v>
      </c>
      <c r="L95" s="45">
        <f t="shared" si="13"/>
        <v>573390.88</v>
      </c>
      <c r="M95" s="45">
        <f t="shared" si="13"/>
        <v>573414.02</v>
      </c>
      <c r="N95" s="45">
        <f t="shared" si="13"/>
        <v>573437.16000000015</v>
      </c>
      <c r="O95" s="45">
        <f t="shared" si="13"/>
        <v>573460.29999999981</v>
      </c>
      <c r="P95" s="45">
        <f t="shared" si="13"/>
        <v>573483.43999999994</v>
      </c>
      <c r="Q95" s="45">
        <f t="shared" si="13"/>
        <v>573506.58000000007</v>
      </c>
      <c r="R95" s="45">
        <f t="shared" si="13"/>
        <v>573529.72</v>
      </c>
      <c r="S95" s="45">
        <f t="shared" si="13"/>
        <v>573552.8600000001</v>
      </c>
      <c r="T95" s="45">
        <f t="shared" si="13"/>
        <v>573576.00000000012</v>
      </c>
      <c r="U95" s="45">
        <f t="shared" si="13"/>
        <v>573599.1399999999</v>
      </c>
      <c r="V95" s="45">
        <f t="shared" si="13"/>
        <v>573622.27999999991</v>
      </c>
      <c r="W95" s="45">
        <f t="shared" si="13"/>
        <v>573645.42000000004</v>
      </c>
      <c r="X95" s="45">
        <f t="shared" si="13"/>
        <v>573668.56000000006</v>
      </c>
      <c r="Y95" s="45">
        <f t="shared" si="13"/>
        <v>573691.69999999995</v>
      </c>
      <c r="Z95" s="45">
        <f t="shared" si="13"/>
        <v>573714.84000000008</v>
      </c>
      <c r="AA95" s="45">
        <f t="shared" si="13"/>
        <v>573737.98</v>
      </c>
      <c r="AB95" s="45">
        <f t="shared" si="13"/>
        <v>573761.12</v>
      </c>
      <c r="AC95" s="45">
        <f t="shared" si="13"/>
        <v>573784.26</v>
      </c>
      <c r="AD95" s="45">
        <f t="shared" si="13"/>
        <v>573807.4</v>
      </c>
      <c r="AE95" s="45">
        <f t="shared" si="13"/>
        <v>573830.54</v>
      </c>
      <c r="AF95" s="45">
        <f t="shared" si="13"/>
        <v>573853.68000000005</v>
      </c>
      <c r="AG95" s="45">
        <f t="shared" si="13"/>
        <v>573876.82000000007</v>
      </c>
      <c r="AH95" s="45">
        <f t="shared" si="13"/>
        <v>573899.96000000008</v>
      </c>
      <c r="AI95" s="45">
        <f t="shared" si="13"/>
        <v>573923.1</v>
      </c>
      <c r="AJ95" s="45">
        <f t="shared" si="13"/>
        <v>573946.24000000011</v>
      </c>
      <c r="AK95" s="45">
        <f t="shared" si="13"/>
        <v>573969.38</v>
      </c>
      <c r="AL95" s="45">
        <f t="shared" si="13"/>
        <v>573992.52</v>
      </c>
      <c r="AM95" s="45">
        <f t="shared" si="13"/>
        <v>574015.66000000015</v>
      </c>
      <c r="AN95" s="45">
        <f t="shared" ref="AN95:BK95" si="14">SUM(AN75:AN94)</f>
        <v>574038.79999999981</v>
      </c>
      <c r="AO95" s="45">
        <f t="shared" si="14"/>
        <v>574061.93999999994</v>
      </c>
      <c r="AP95" s="45">
        <f t="shared" si="14"/>
        <v>574085.08000000007</v>
      </c>
      <c r="AQ95" s="45">
        <f t="shared" si="14"/>
        <v>574108.22</v>
      </c>
      <c r="AR95" s="45">
        <f t="shared" si="14"/>
        <v>574131.3600000001</v>
      </c>
      <c r="AS95" s="45">
        <f t="shared" si="14"/>
        <v>574154.50000000012</v>
      </c>
      <c r="AT95" s="45">
        <f t="shared" si="14"/>
        <v>574177.6399999999</v>
      </c>
      <c r="AU95" s="45">
        <f t="shared" si="14"/>
        <v>574200.77999999991</v>
      </c>
      <c r="AV95" s="45">
        <f t="shared" si="14"/>
        <v>574223.92000000004</v>
      </c>
      <c r="AW95" s="45">
        <f t="shared" si="14"/>
        <v>574247.06000000006</v>
      </c>
      <c r="AX95" s="45">
        <f t="shared" si="14"/>
        <v>574270.19999999995</v>
      </c>
      <c r="AY95" s="45">
        <f t="shared" si="14"/>
        <v>574293.34000000008</v>
      </c>
      <c r="AZ95" s="45">
        <f t="shared" si="14"/>
        <v>574316.48</v>
      </c>
      <c r="BA95" s="45">
        <f t="shared" si="14"/>
        <v>574339.62</v>
      </c>
      <c r="BB95" s="45">
        <f t="shared" si="14"/>
        <v>574362.76</v>
      </c>
      <c r="BC95" s="45">
        <f t="shared" si="14"/>
        <v>574385.9</v>
      </c>
      <c r="BD95" s="45">
        <f t="shared" si="14"/>
        <v>574409.04</v>
      </c>
      <c r="BE95" s="45">
        <f t="shared" si="14"/>
        <v>574432.18000000005</v>
      </c>
      <c r="BF95" s="45">
        <f t="shared" si="14"/>
        <v>574455.32000000007</v>
      </c>
      <c r="BG95" s="45">
        <f t="shared" si="14"/>
        <v>574478.46000000008</v>
      </c>
      <c r="BH95" s="45">
        <f t="shared" si="14"/>
        <v>574501.6</v>
      </c>
      <c r="BI95" s="45">
        <f t="shared" si="14"/>
        <v>574524.74000000011</v>
      </c>
      <c r="BJ95" s="45">
        <f t="shared" si="14"/>
        <v>574547.88</v>
      </c>
      <c r="BK95" s="45">
        <f t="shared" si="14"/>
        <v>574571.02</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[1]app!#REF!</xm:f>
          </x14:formula1>
          <xm:sqref>C52:C71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J31"/>
  <sheetViews>
    <sheetView showGridLines="0" topLeftCell="A2" workbookViewId="0">
      <selection activeCell="G27" sqref="G27"/>
    </sheetView>
  </sheetViews>
  <sheetFormatPr defaultRowHeight="15" x14ac:dyDescent="0.25"/>
  <cols>
    <col min="1" max="1" width="23.28515625" bestFit="1" customWidth="1"/>
    <col min="2" max="2" width="11.5703125" customWidth="1"/>
    <col min="3" max="3" width="10.85546875" bestFit="1" customWidth="1"/>
    <col min="4" max="4" width="10.140625" bestFit="1" customWidth="1"/>
    <col min="5" max="5" width="10.85546875" bestFit="1" customWidth="1"/>
    <col min="6" max="6" width="9" bestFit="1" customWidth="1"/>
    <col min="7" max="7" width="9.7109375" bestFit="1" customWidth="1"/>
    <col min="8" max="8" width="10.85546875" bestFit="1" customWidth="1"/>
    <col min="9" max="13" width="9.7109375" bestFit="1" customWidth="1"/>
    <col min="14" max="34" width="10.5703125" bestFit="1" customWidth="1"/>
    <col min="35" max="38" width="11.28515625" bestFit="1" customWidth="1"/>
    <col min="41" max="41" width="9.7109375" bestFit="1" customWidth="1"/>
    <col min="43" max="44" width="9.7109375" bestFit="1" customWidth="1"/>
    <col min="46" max="47" width="9.7109375" bestFit="1" customWidth="1"/>
    <col min="49" max="50" width="9.7109375" bestFit="1" customWidth="1"/>
    <col min="53" max="53" width="9.7109375" bestFit="1" customWidth="1"/>
    <col min="55" max="56" width="9.7109375" bestFit="1" customWidth="1"/>
    <col min="57" max="57" width="8.7109375" bestFit="1" customWidth="1"/>
    <col min="58" max="59" width="9.7109375" bestFit="1" customWidth="1"/>
    <col min="60" max="60" width="8.7109375" bestFit="1" customWidth="1"/>
    <col min="61" max="62" width="9.7109375" bestFit="1" customWidth="1"/>
    <col min="139" max="256" width="9.140625" style="27"/>
    <col min="257" max="257" width="23.28515625" style="27" bestFit="1" customWidth="1"/>
    <col min="258" max="258" width="11.5703125" style="27" customWidth="1"/>
    <col min="259" max="259" width="8" style="27" bestFit="1" customWidth="1"/>
    <col min="260" max="260" width="9" style="27" bestFit="1" customWidth="1"/>
    <col min="261" max="261" width="10.85546875" style="27" bestFit="1" customWidth="1"/>
    <col min="262" max="262" width="9" style="27" bestFit="1" customWidth="1"/>
    <col min="263" max="263" width="9.7109375" style="27" bestFit="1" customWidth="1"/>
    <col min="264" max="264" width="10.85546875" style="27" bestFit="1" customWidth="1"/>
    <col min="265" max="269" width="9.7109375" style="27" bestFit="1" customWidth="1"/>
    <col min="270" max="290" width="10.5703125" style="27" bestFit="1" customWidth="1"/>
    <col min="291" max="294" width="11.28515625" style="27" bestFit="1" customWidth="1"/>
    <col min="295" max="296" width="9.140625" style="27"/>
    <col min="297" max="297" width="9.7109375" style="27" bestFit="1" customWidth="1"/>
    <col min="298" max="298" width="9.140625" style="27"/>
    <col min="299" max="300" width="9.7109375" style="27" bestFit="1" customWidth="1"/>
    <col min="301" max="301" width="9.140625" style="27"/>
    <col min="302" max="303" width="9.7109375" style="27" bestFit="1" customWidth="1"/>
    <col min="304" max="304" width="9.140625" style="27"/>
    <col min="305" max="306" width="9.7109375" style="27" bestFit="1" customWidth="1"/>
    <col min="307" max="308" width="9.140625" style="27"/>
    <col min="309" max="309" width="9.7109375" style="27" bestFit="1" customWidth="1"/>
    <col min="310" max="310" width="9.140625" style="27"/>
    <col min="311" max="312" width="9.7109375" style="27" bestFit="1" customWidth="1"/>
    <col min="313" max="313" width="8.7109375" style="27" bestFit="1" customWidth="1"/>
    <col min="314" max="315" width="9.7109375" style="27" bestFit="1" customWidth="1"/>
    <col min="316" max="316" width="8.7109375" style="27" bestFit="1" customWidth="1"/>
    <col min="317" max="318" width="9.7109375" style="27" bestFit="1" customWidth="1"/>
    <col min="319" max="512" width="9.140625" style="27"/>
    <col min="513" max="513" width="23.28515625" style="27" bestFit="1" customWidth="1"/>
    <col min="514" max="514" width="11.5703125" style="27" customWidth="1"/>
    <col min="515" max="515" width="8" style="27" bestFit="1" customWidth="1"/>
    <col min="516" max="516" width="9" style="27" bestFit="1" customWidth="1"/>
    <col min="517" max="517" width="10.85546875" style="27" bestFit="1" customWidth="1"/>
    <col min="518" max="518" width="9" style="27" bestFit="1" customWidth="1"/>
    <col min="519" max="519" width="9.7109375" style="27" bestFit="1" customWidth="1"/>
    <col min="520" max="520" width="10.85546875" style="27" bestFit="1" customWidth="1"/>
    <col min="521" max="525" width="9.7109375" style="27" bestFit="1" customWidth="1"/>
    <col min="526" max="546" width="10.5703125" style="27" bestFit="1" customWidth="1"/>
    <col min="547" max="550" width="11.28515625" style="27" bestFit="1" customWidth="1"/>
    <col min="551" max="552" width="9.140625" style="27"/>
    <col min="553" max="553" width="9.7109375" style="27" bestFit="1" customWidth="1"/>
    <col min="554" max="554" width="9.140625" style="27"/>
    <col min="555" max="556" width="9.7109375" style="27" bestFit="1" customWidth="1"/>
    <col min="557" max="557" width="9.140625" style="27"/>
    <col min="558" max="559" width="9.7109375" style="27" bestFit="1" customWidth="1"/>
    <col min="560" max="560" width="9.140625" style="27"/>
    <col min="561" max="562" width="9.7109375" style="27" bestFit="1" customWidth="1"/>
    <col min="563" max="564" width="9.140625" style="27"/>
    <col min="565" max="565" width="9.7109375" style="27" bestFit="1" customWidth="1"/>
    <col min="566" max="566" width="9.140625" style="27"/>
    <col min="567" max="568" width="9.7109375" style="27" bestFit="1" customWidth="1"/>
    <col min="569" max="569" width="8.7109375" style="27" bestFit="1" customWidth="1"/>
    <col min="570" max="571" width="9.7109375" style="27" bestFit="1" customWidth="1"/>
    <col min="572" max="572" width="8.7109375" style="27" bestFit="1" customWidth="1"/>
    <col min="573" max="574" width="9.7109375" style="27" bestFit="1" customWidth="1"/>
    <col min="575" max="768" width="9.140625" style="27"/>
    <col min="769" max="769" width="23.28515625" style="27" bestFit="1" customWidth="1"/>
    <col min="770" max="770" width="11.5703125" style="27" customWidth="1"/>
    <col min="771" max="771" width="8" style="27" bestFit="1" customWidth="1"/>
    <col min="772" max="772" width="9" style="27" bestFit="1" customWidth="1"/>
    <col min="773" max="773" width="10.85546875" style="27" bestFit="1" customWidth="1"/>
    <col min="774" max="774" width="9" style="27" bestFit="1" customWidth="1"/>
    <col min="775" max="775" width="9.7109375" style="27" bestFit="1" customWidth="1"/>
    <col min="776" max="776" width="10.85546875" style="27" bestFit="1" customWidth="1"/>
    <col min="777" max="781" width="9.7109375" style="27" bestFit="1" customWidth="1"/>
    <col min="782" max="802" width="10.5703125" style="27" bestFit="1" customWidth="1"/>
    <col min="803" max="806" width="11.28515625" style="27" bestFit="1" customWidth="1"/>
    <col min="807" max="808" width="9.140625" style="27"/>
    <col min="809" max="809" width="9.7109375" style="27" bestFit="1" customWidth="1"/>
    <col min="810" max="810" width="9.140625" style="27"/>
    <col min="811" max="812" width="9.7109375" style="27" bestFit="1" customWidth="1"/>
    <col min="813" max="813" width="9.140625" style="27"/>
    <col min="814" max="815" width="9.7109375" style="27" bestFit="1" customWidth="1"/>
    <col min="816" max="816" width="9.140625" style="27"/>
    <col min="817" max="818" width="9.7109375" style="27" bestFit="1" customWidth="1"/>
    <col min="819" max="820" width="9.140625" style="27"/>
    <col min="821" max="821" width="9.7109375" style="27" bestFit="1" customWidth="1"/>
    <col min="822" max="822" width="9.140625" style="27"/>
    <col min="823" max="824" width="9.7109375" style="27" bestFit="1" customWidth="1"/>
    <col min="825" max="825" width="8.7109375" style="27" bestFit="1" customWidth="1"/>
    <col min="826" max="827" width="9.7109375" style="27" bestFit="1" customWidth="1"/>
    <col min="828" max="828" width="8.7109375" style="27" bestFit="1" customWidth="1"/>
    <col min="829" max="830" width="9.7109375" style="27" bestFit="1" customWidth="1"/>
    <col min="831" max="1024" width="9.140625" style="27"/>
    <col min="1025" max="1025" width="23.28515625" style="27" bestFit="1" customWidth="1"/>
    <col min="1026" max="1026" width="11.5703125" style="27" customWidth="1"/>
    <col min="1027" max="1027" width="8" style="27" bestFit="1" customWidth="1"/>
    <col min="1028" max="1028" width="9" style="27" bestFit="1" customWidth="1"/>
    <col min="1029" max="1029" width="10.85546875" style="27" bestFit="1" customWidth="1"/>
    <col min="1030" max="1030" width="9" style="27" bestFit="1" customWidth="1"/>
    <col min="1031" max="1031" width="9.7109375" style="27" bestFit="1" customWidth="1"/>
    <col min="1032" max="1032" width="10.85546875" style="27" bestFit="1" customWidth="1"/>
    <col min="1033" max="1037" width="9.7109375" style="27" bestFit="1" customWidth="1"/>
    <col min="1038" max="1058" width="10.5703125" style="27" bestFit="1" customWidth="1"/>
    <col min="1059" max="1062" width="11.28515625" style="27" bestFit="1" customWidth="1"/>
    <col min="1063" max="1064" width="9.140625" style="27"/>
    <col min="1065" max="1065" width="9.7109375" style="27" bestFit="1" customWidth="1"/>
    <col min="1066" max="1066" width="9.140625" style="27"/>
    <col min="1067" max="1068" width="9.7109375" style="27" bestFit="1" customWidth="1"/>
    <col min="1069" max="1069" width="9.140625" style="27"/>
    <col min="1070" max="1071" width="9.7109375" style="27" bestFit="1" customWidth="1"/>
    <col min="1072" max="1072" width="9.140625" style="27"/>
    <col min="1073" max="1074" width="9.7109375" style="27" bestFit="1" customWidth="1"/>
    <col min="1075" max="1076" width="9.140625" style="27"/>
    <col min="1077" max="1077" width="9.7109375" style="27" bestFit="1" customWidth="1"/>
    <col min="1078" max="1078" width="9.140625" style="27"/>
    <col min="1079" max="1080" width="9.7109375" style="27" bestFit="1" customWidth="1"/>
    <col min="1081" max="1081" width="8.7109375" style="27" bestFit="1" customWidth="1"/>
    <col min="1082" max="1083" width="9.7109375" style="27" bestFit="1" customWidth="1"/>
    <col min="1084" max="1084" width="8.7109375" style="27" bestFit="1" customWidth="1"/>
    <col min="1085" max="1086" width="9.7109375" style="27" bestFit="1" customWidth="1"/>
    <col min="1087" max="1280" width="9.140625" style="27"/>
    <col min="1281" max="1281" width="23.28515625" style="27" bestFit="1" customWidth="1"/>
    <col min="1282" max="1282" width="11.5703125" style="27" customWidth="1"/>
    <col min="1283" max="1283" width="8" style="27" bestFit="1" customWidth="1"/>
    <col min="1284" max="1284" width="9" style="27" bestFit="1" customWidth="1"/>
    <col min="1285" max="1285" width="10.85546875" style="27" bestFit="1" customWidth="1"/>
    <col min="1286" max="1286" width="9" style="27" bestFit="1" customWidth="1"/>
    <col min="1287" max="1287" width="9.7109375" style="27" bestFit="1" customWidth="1"/>
    <col min="1288" max="1288" width="10.85546875" style="27" bestFit="1" customWidth="1"/>
    <col min="1289" max="1293" width="9.7109375" style="27" bestFit="1" customWidth="1"/>
    <col min="1294" max="1314" width="10.5703125" style="27" bestFit="1" customWidth="1"/>
    <col min="1315" max="1318" width="11.28515625" style="27" bestFit="1" customWidth="1"/>
    <col min="1319" max="1320" width="9.140625" style="27"/>
    <col min="1321" max="1321" width="9.7109375" style="27" bestFit="1" customWidth="1"/>
    <col min="1322" max="1322" width="9.140625" style="27"/>
    <col min="1323" max="1324" width="9.7109375" style="27" bestFit="1" customWidth="1"/>
    <col min="1325" max="1325" width="9.140625" style="27"/>
    <col min="1326" max="1327" width="9.7109375" style="27" bestFit="1" customWidth="1"/>
    <col min="1328" max="1328" width="9.140625" style="27"/>
    <col min="1329" max="1330" width="9.7109375" style="27" bestFit="1" customWidth="1"/>
    <col min="1331" max="1332" width="9.140625" style="27"/>
    <col min="1333" max="1333" width="9.7109375" style="27" bestFit="1" customWidth="1"/>
    <col min="1334" max="1334" width="9.140625" style="27"/>
    <col min="1335" max="1336" width="9.7109375" style="27" bestFit="1" customWidth="1"/>
    <col min="1337" max="1337" width="8.7109375" style="27" bestFit="1" customWidth="1"/>
    <col min="1338" max="1339" width="9.7109375" style="27" bestFit="1" customWidth="1"/>
    <col min="1340" max="1340" width="8.7109375" style="27" bestFit="1" customWidth="1"/>
    <col min="1341" max="1342" width="9.7109375" style="27" bestFit="1" customWidth="1"/>
    <col min="1343" max="1536" width="9.140625" style="27"/>
    <col min="1537" max="1537" width="23.28515625" style="27" bestFit="1" customWidth="1"/>
    <col min="1538" max="1538" width="11.5703125" style="27" customWidth="1"/>
    <col min="1539" max="1539" width="8" style="27" bestFit="1" customWidth="1"/>
    <col min="1540" max="1540" width="9" style="27" bestFit="1" customWidth="1"/>
    <col min="1541" max="1541" width="10.85546875" style="27" bestFit="1" customWidth="1"/>
    <col min="1542" max="1542" width="9" style="27" bestFit="1" customWidth="1"/>
    <col min="1543" max="1543" width="9.7109375" style="27" bestFit="1" customWidth="1"/>
    <col min="1544" max="1544" width="10.85546875" style="27" bestFit="1" customWidth="1"/>
    <col min="1545" max="1549" width="9.7109375" style="27" bestFit="1" customWidth="1"/>
    <col min="1550" max="1570" width="10.5703125" style="27" bestFit="1" customWidth="1"/>
    <col min="1571" max="1574" width="11.28515625" style="27" bestFit="1" customWidth="1"/>
    <col min="1575" max="1576" width="9.140625" style="27"/>
    <col min="1577" max="1577" width="9.7109375" style="27" bestFit="1" customWidth="1"/>
    <col min="1578" max="1578" width="9.140625" style="27"/>
    <col min="1579" max="1580" width="9.7109375" style="27" bestFit="1" customWidth="1"/>
    <col min="1581" max="1581" width="9.140625" style="27"/>
    <col min="1582" max="1583" width="9.7109375" style="27" bestFit="1" customWidth="1"/>
    <col min="1584" max="1584" width="9.140625" style="27"/>
    <col min="1585" max="1586" width="9.7109375" style="27" bestFit="1" customWidth="1"/>
    <col min="1587" max="1588" width="9.140625" style="27"/>
    <col min="1589" max="1589" width="9.7109375" style="27" bestFit="1" customWidth="1"/>
    <col min="1590" max="1590" width="9.140625" style="27"/>
    <col min="1591" max="1592" width="9.7109375" style="27" bestFit="1" customWidth="1"/>
    <col min="1593" max="1593" width="8.7109375" style="27" bestFit="1" customWidth="1"/>
    <col min="1594" max="1595" width="9.7109375" style="27" bestFit="1" customWidth="1"/>
    <col min="1596" max="1596" width="8.7109375" style="27" bestFit="1" customWidth="1"/>
    <col min="1597" max="1598" width="9.7109375" style="27" bestFit="1" customWidth="1"/>
    <col min="1599" max="1792" width="9.140625" style="27"/>
    <col min="1793" max="1793" width="23.28515625" style="27" bestFit="1" customWidth="1"/>
    <col min="1794" max="1794" width="11.5703125" style="27" customWidth="1"/>
    <col min="1795" max="1795" width="8" style="27" bestFit="1" customWidth="1"/>
    <col min="1796" max="1796" width="9" style="27" bestFit="1" customWidth="1"/>
    <col min="1797" max="1797" width="10.85546875" style="27" bestFit="1" customWidth="1"/>
    <col min="1798" max="1798" width="9" style="27" bestFit="1" customWidth="1"/>
    <col min="1799" max="1799" width="9.7109375" style="27" bestFit="1" customWidth="1"/>
    <col min="1800" max="1800" width="10.85546875" style="27" bestFit="1" customWidth="1"/>
    <col min="1801" max="1805" width="9.7109375" style="27" bestFit="1" customWidth="1"/>
    <col min="1806" max="1826" width="10.5703125" style="27" bestFit="1" customWidth="1"/>
    <col min="1827" max="1830" width="11.28515625" style="27" bestFit="1" customWidth="1"/>
    <col min="1831" max="1832" width="9.140625" style="27"/>
    <col min="1833" max="1833" width="9.7109375" style="27" bestFit="1" customWidth="1"/>
    <col min="1834" max="1834" width="9.140625" style="27"/>
    <col min="1835" max="1836" width="9.7109375" style="27" bestFit="1" customWidth="1"/>
    <col min="1837" max="1837" width="9.140625" style="27"/>
    <col min="1838" max="1839" width="9.7109375" style="27" bestFit="1" customWidth="1"/>
    <col min="1840" max="1840" width="9.140625" style="27"/>
    <col min="1841" max="1842" width="9.7109375" style="27" bestFit="1" customWidth="1"/>
    <col min="1843" max="1844" width="9.140625" style="27"/>
    <col min="1845" max="1845" width="9.7109375" style="27" bestFit="1" customWidth="1"/>
    <col min="1846" max="1846" width="9.140625" style="27"/>
    <col min="1847" max="1848" width="9.7109375" style="27" bestFit="1" customWidth="1"/>
    <col min="1849" max="1849" width="8.7109375" style="27" bestFit="1" customWidth="1"/>
    <col min="1850" max="1851" width="9.7109375" style="27" bestFit="1" customWidth="1"/>
    <col min="1852" max="1852" width="8.7109375" style="27" bestFit="1" customWidth="1"/>
    <col min="1853" max="1854" width="9.7109375" style="27" bestFit="1" customWidth="1"/>
    <col min="1855" max="2048" width="9.140625" style="27"/>
    <col min="2049" max="2049" width="23.28515625" style="27" bestFit="1" customWidth="1"/>
    <col min="2050" max="2050" width="11.5703125" style="27" customWidth="1"/>
    <col min="2051" max="2051" width="8" style="27" bestFit="1" customWidth="1"/>
    <col min="2052" max="2052" width="9" style="27" bestFit="1" customWidth="1"/>
    <col min="2053" max="2053" width="10.85546875" style="27" bestFit="1" customWidth="1"/>
    <col min="2054" max="2054" width="9" style="27" bestFit="1" customWidth="1"/>
    <col min="2055" max="2055" width="9.7109375" style="27" bestFit="1" customWidth="1"/>
    <col min="2056" max="2056" width="10.85546875" style="27" bestFit="1" customWidth="1"/>
    <col min="2057" max="2061" width="9.7109375" style="27" bestFit="1" customWidth="1"/>
    <col min="2062" max="2082" width="10.5703125" style="27" bestFit="1" customWidth="1"/>
    <col min="2083" max="2086" width="11.28515625" style="27" bestFit="1" customWidth="1"/>
    <col min="2087" max="2088" width="9.140625" style="27"/>
    <col min="2089" max="2089" width="9.7109375" style="27" bestFit="1" customWidth="1"/>
    <col min="2090" max="2090" width="9.140625" style="27"/>
    <col min="2091" max="2092" width="9.7109375" style="27" bestFit="1" customWidth="1"/>
    <col min="2093" max="2093" width="9.140625" style="27"/>
    <col min="2094" max="2095" width="9.7109375" style="27" bestFit="1" customWidth="1"/>
    <col min="2096" max="2096" width="9.140625" style="27"/>
    <col min="2097" max="2098" width="9.7109375" style="27" bestFit="1" customWidth="1"/>
    <col min="2099" max="2100" width="9.140625" style="27"/>
    <col min="2101" max="2101" width="9.7109375" style="27" bestFit="1" customWidth="1"/>
    <col min="2102" max="2102" width="9.140625" style="27"/>
    <col min="2103" max="2104" width="9.7109375" style="27" bestFit="1" customWidth="1"/>
    <col min="2105" max="2105" width="8.7109375" style="27" bestFit="1" customWidth="1"/>
    <col min="2106" max="2107" width="9.7109375" style="27" bestFit="1" customWidth="1"/>
    <col min="2108" max="2108" width="8.7109375" style="27" bestFit="1" customWidth="1"/>
    <col min="2109" max="2110" width="9.7109375" style="27" bestFit="1" customWidth="1"/>
    <col min="2111" max="2304" width="9.140625" style="27"/>
    <col min="2305" max="2305" width="23.28515625" style="27" bestFit="1" customWidth="1"/>
    <col min="2306" max="2306" width="11.5703125" style="27" customWidth="1"/>
    <col min="2307" max="2307" width="8" style="27" bestFit="1" customWidth="1"/>
    <col min="2308" max="2308" width="9" style="27" bestFit="1" customWidth="1"/>
    <col min="2309" max="2309" width="10.85546875" style="27" bestFit="1" customWidth="1"/>
    <col min="2310" max="2310" width="9" style="27" bestFit="1" customWidth="1"/>
    <col min="2311" max="2311" width="9.7109375" style="27" bestFit="1" customWidth="1"/>
    <col min="2312" max="2312" width="10.85546875" style="27" bestFit="1" customWidth="1"/>
    <col min="2313" max="2317" width="9.7109375" style="27" bestFit="1" customWidth="1"/>
    <col min="2318" max="2338" width="10.5703125" style="27" bestFit="1" customWidth="1"/>
    <col min="2339" max="2342" width="11.28515625" style="27" bestFit="1" customWidth="1"/>
    <col min="2343" max="2344" width="9.140625" style="27"/>
    <col min="2345" max="2345" width="9.7109375" style="27" bestFit="1" customWidth="1"/>
    <col min="2346" max="2346" width="9.140625" style="27"/>
    <col min="2347" max="2348" width="9.7109375" style="27" bestFit="1" customWidth="1"/>
    <col min="2349" max="2349" width="9.140625" style="27"/>
    <col min="2350" max="2351" width="9.7109375" style="27" bestFit="1" customWidth="1"/>
    <col min="2352" max="2352" width="9.140625" style="27"/>
    <col min="2353" max="2354" width="9.7109375" style="27" bestFit="1" customWidth="1"/>
    <col min="2355" max="2356" width="9.140625" style="27"/>
    <col min="2357" max="2357" width="9.7109375" style="27" bestFit="1" customWidth="1"/>
    <col min="2358" max="2358" width="9.140625" style="27"/>
    <col min="2359" max="2360" width="9.7109375" style="27" bestFit="1" customWidth="1"/>
    <col min="2361" max="2361" width="8.7109375" style="27" bestFit="1" customWidth="1"/>
    <col min="2362" max="2363" width="9.7109375" style="27" bestFit="1" customWidth="1"/>
    <col min="2364" max="2364" width="8.7109375" style="27" bestFit="1" customWidth="1"/>
    <col min="2365" max="2366" width="9.7109375" style="27" bestFit="1" customWidth="1"/>
    <col min="2367" max="2560" width="9.140625" style="27"/>
    <col min="2561" max="2561" width="23.28515625" style="27" bestFit="1" customWidth="1"/>
    <col min="2562" max="2562" width="11.5703125" style="27" customWidth="1"/>
    <col min="2563" max="2563" width="8" style="27" bestFit="1" customWidth="1"/>
    <col min="2564" max="2564" width="9" style="27" bestFit="1" customWidth="1"/>
    <col min="2565" max="2565" width="10.85546875" style="27" bestFit="1" customWidth="1"/>
    <col min="2566" max="2566" width="9" style="27" bestFit="1" customWidth="1"/>
    <col min="2567" max="2567" width="9.7109375" style="27" bestFit="1" customWidth="1"/>
    <col min="2568" max="2568" width="10.85546875" style="27" bestFit="1" customWidth="1"/>
    <col min="2569" max="2573" width="9.7109375" style="27" bestFit="1" customWidth="1"/>
    <col min="2574" max="2594" width="10.5703125" style="27" bestFit="1" customWidth="1"/>
    <col min="2595" max="2598" width="11.28515625" style="27" bestFit="1" customWidth="1"/>
    <col min="2599" max="2600" width="9.140625" style="27"/>
    <col min="2601" max="2601" width="9.7109375" style="27" bestFit="1" customWidth="1"/>
    <col min="2602" max="2602" width="9.140625" style="27"/>
    <col min="2603" max="2604" width="9.7109375" style="27" bestFit="1" customWidth="1"/>
    <col min="2605" max="2605" width="9.140625" style="27"/>
    <col min="2606" max="2607" width="9.7109375" style="27" bestFit="1" customWidth="1"/>
    <col min="2608" max="2608" width="9.140625" style="27"/>
    <col min="2609" max="2610" width="9.7109375" style="27" bestFit="1" customWidth="1"/>
    <col min="2611" max="2612" width="9.140625" style="27"/>
    <col min="2613" max="2613" width="9.7109375" style="27" bestFit="1" customWidth="1"/>
    <col min="2614" max="2614" width="9.140625" style="27"/>
    <col min="2615" max="2616" width="9.7109375" style="27" bestFit="1" customWidth="1"/>
    <col min="2617" max="2617" width="8.7109375" style="27" bestFit="1" customWidth="1"/>
    <col min="2618" max="2619" width="9.7109375" style="27" bestFit="1" customWidth="1"/>
    <col min="2620" max="2620" width="8.7109375" style="27" bestFit="1" customWidth="1"/>
    <col min="2621" max="2622" width="9.7109375" style="27" bestFit="1" customWidth="1"/>
    <col min="2623" max="2816" width="9.140625" style="27"/>
    <col min="2817" max="2817" width="23.28515625" style="27" bestFit="1" customWidth="1"/>
    <col min="2818" max="2818" width="11.5703125" style="27" customWidth="1"/>
    <col min="2819" max="2819" width="8" style="27" bestFit="1" customWidth="1"/>
    <col min="2820" max="2820" width="9" style="27" bestFit="1" customWidth="1"/>
    <col min="2821" max="2821" width="10.85546875" style="27" bestFit="1" customWidth="1"/>
    <col min="2822" max="2822" width="9" style="27" bestFit="1" customWidth="1"/>
    <col min="2823" max="2823" width="9.7109375" style="27" bestFit="1" customWidth="1"/>
    <col min="2824" max="2824" width="10.85546875" style="27" bestFit="1" customWidth="1"/>
    <col min="2825" max="2829" width="9.7109375" style="27" bestFit="1" customWidth="1"/>
    <col min="2830" max="2850" width="10.5703125" style="27" bestFit="1" customWidth="1"/>
    <col min="2851" max="2854" width="11.28515625" style="27" bestFit="1" customWidth="1"/>
    <col min="2855" max="2856" width="9.140625" style="27"/>
    <col min="2857" max="2857" width="9.7109375" style="27" bestFit="1" customWidth="1"/>
    <col min="2858" max="2858" width="9.140625" style="27"/>
    <col min="2859" max="2860" width="9.7109375" style="27" bestFit="1" customWidth="1"/>
    <col min="2861" max="2861" width="9.140625" style="27"/>
    <col min="2862" max="2863" width="9.7109375" style="27" bestFit="1" customWidth="1"/>
    <col min="2864" max="2864" width="9.140625" style="27"/>
    <col min="2865" max="2866" width="9.7109375" style="27" bestFit="1" customWidth="1"/>
    <col min="2867" max="2868" width="9.140625" style="27"/>
    <col min="2869" max="2869" width="9.7109375" style="27" bestFit="1" customWidth="1"/>
    <col min="2870" max="2870" width="9.140625" style="27"/>
    <col min="2871" max="2872" width="9.7109375" style="27" bestFit="1" customWidth="1"/>
    <col min="2873" max="2873" width="8.7109375" style="27" bestFit="1" customWidth="1"/>
    <col min="2874" max="2875" width="9.7109375" style="27" bestFit="1" customWidth="1"/>
    <col min="2876" max="2876" width="8.7109375" style="27" bestFit="1" customWidth="1"/>
    <col min="2877" max="2878" width="9.7109375" style="27" bestFit="1" customWidth="1"/>
    <col min="2879" max="3072" width="9.140625" style="27"/>
    <col min="3073" max="3073" width="23.28515625" style="27" bestFit="1" customWidth="1"/>
    <col min="3074" max="3074" width="11.5703125" style="27" customWidth="1"/>
    <col min="3075" max="3075" width="8" style="27" bestFit="1" customWidth="1"/>
    <col min="3076" max="3076" width="9" style="27" bestFit="1" customWidth="1"/>
    <col min="3077" max="3077" width="10.85546875" style="27" bestFit="1" customWidth="1"/>
    <col min="3078" max="3078" width="9" style="27" bestFit="1" customWidth="1"/>
    <col min="3079" max="3079" width="9.7109375" style="27" bestFit="1" customWidth="1"/>
    <col min="3080" max="3080" width="10.85546875" style="27" bestFit="1" customWidth="1"/>
    <col min="3081" max="3085" width="9.7109375" style="27" bestFit="1" customWidth="1"/>
    <col min="3086" max="3106" width="10.5703125" style="27" bestFit="1" customWidth="1"/>
    <col min="3107" max="3110" width="11.28515625" style="27" bestFit="1" customWidth="1"/>
    <col min="3111" max="3112" width="9.140625" style="27"/>
    <col min="3113" max="3113" width="9.7109375" style="27" bestFit="1" customWidth="1"/>
    <col min="3114" max="3114" width="9.140625" style="27"/>
    <col min="3115" max="3116" width="9.7109375" style="27" bestFit="1" customWidth="1"/>
    <col min="3117" max="3117" width="9.140625" style="27"/>
    <col min="3118" max="3119" width="9.7109375" style="27" bestFit="1" customWidth="1"/>
    <col min="3120" max="3120" width="9.140625" style="27"/>
    <col min="3121" max="3122" width="9.7109375" style="27" bestFit="1" customWidth="1"/>
    <col min="3123" max="3124" width="9.140625" style="27"/>
    <col min="3125" max="3125" width="9.7109375" style="27" bestFit="1" customWidth="1"/>
    <col min="3126" max="3126" width="9.140625" style="27"/>
    <col min="3127" max="3128" width="9.7109375" style="27" bestFit="1" customWidth="1"/>
    <col min="3129" max="3129" width="8.7109375" style="27" bestFit="1" customWidth="1"/>
    <col min="3130" max="3131" width="9.7109375" style="27" bestFit="1" customWidth="1"/>
    <col min="3132" max="3132" width="8.7109375" style="27" bestFit="1" customWidth="1"/>
    <col min="3133" max="3134" width="9.7109375" style="27" bestFit="1" customWidth="1"/>
    <col min="3135" max="3328" width="9.140625" style="27"/>
    <col min="3329" max="3329" width="23.28515625" style="27" bestFit="1" customWidth="1"/>
    <col min="3330" max="3330" width="11.5703125" style="27" customWidth="1"/>
    <col min="3331" max="3331" width="8" style="27" bestFit="1" customWidth="1"/>
    <col min="3332" max="3332" width="9" style="27" bestFit="1" customWidth="1"/>
    <col min="3333" max="3333" width="10.85546875" style="27" bestFit="1" customWidth="1"/>
    <col min="3334" max="3334" width="9" style="27" bestFit="1" customWidth="1"/>
    <col min="3335" max="3335" width="9.7109375" style="27" bestFit="1" customWidth="1"/>
    <col min="3336" max="3336" width="10.85546875" style="27" bestFit="1" customWidth="1"/>
    <col min="3337" max="3341" width="9.7109375" style="27" bestFit="1" customWidth="1"/>
    <col min="3342" max="3362" width="10.5703125" style="27" bestFit="1" customWidth="1"/>
    <col min="3363" max="3366" width="11.28515625" style="27" bestFit="1" customWidth="1"/>
    <col min="3367" max="3368" width="9.140625" style="27"/>
    <col min="3369" max="3369" width="9.7109375" style="27" bestFit="1" customWidth="1"/>
    <col min="3370" max="3370" width="9.140625" style="27"/>
    <col min="3371" max="3372" width="9.7109375" style="27" bestFit="1" customWidth="1"/>
    <col min="3373" max="3373" width="9.140625" style="27"/>
    <col min="3374" max="3375" width="9.7109375" style="27" bestFit="1" customWidth="1"/>
    <col min="3376" max="3376" width="9.140625" style="27"/>
    <col min="3377" max="3378" width="9.7109375" style="27" bestFit="1" customWidth="1"/>
    <col min="3379" max="3380" width="9.140625" style="27"/>
    <col min="3381" max="3381" width="9.7109375" style="27" bestFit="1" customWidth="1"/>
    <col min="3382" max="3382" width="9.140625" style="27"/>
    <col min="3383" max="3384" width="9.7109375" style="27" bestFit="1" customWidth="1"/>
    <col min="3385" max="3385" width="8.7109375" style="27" bestFit="1" customWidth="1"/>
    <col min="3386" max="3387" width="9.7109375" style="27" bestFit="1" customWidth="1"/>
    <col min="3388" max="3388" width="8.7109375" style="27" bestFit="1" customWidth="1"/>
    <col min="3389" max="3390" width="9.7109375" style="27" bestFit="1" customWidth="1"/>
    <col min="3391" max="3584" width="9.140625" style="27"/>
    <col min="3585" max="3585" width="23.28515625" style="27" bestFit="1" customWidth="1"/>
    <col min="3586" max="3586" width="11.5703125" style="27" customWidth="1"/>
    <col min="3587" max="3587" width="8" style="27" bestFit="1" customWidth="1"/>
    <col min="3588" max="3588" width="9" style="27" bestFit="1" customWidth="1"/>
    <col min="3589" max="3589" width="10.85546875" style="27" bestFit="1" customWidth="1"/>
    <col min="3590" max="3590" width="9" style="27" bestFit="1" customWidth="1"/>
    <col min="3591" max="3591" width="9.7109375" style="27" bestFit="1" customWidth="1"/>
    <col min="3592" max="3592" width="10.85546875" style="27" bestFit="1" customWidth="1"/>
    <col min="3593" max="3597" width="9.7109375" style="27" bestFit="1" customWidth="1"/>
    <col min="3598" max="3618" width="10.5703125" style="27" bestFit="1" customWidth="1"/>
    <col min="3619" max="3622" width="11.28515625" style="27" bestFit="1" customWidth="1"/>
    <col min="3623" max="3624" width="9.140625" style="27"/>
    <col min="3625" max="3625" width="9.7109375" style="27" bestFit="1" customWidth="1"/>
    <col min="3626" max="3626" width="9.140625" style="27"/>
    <col min="3627" max="3628" width="9.7109375" style="27" bestFit="1" customWidth="1"/>
    <col min="3629" max="3629" width="9.140625" style="27"/>
    <col min="3630" max="3631" width="9.7109375" style="27" bestFit="1" customWidth="1"/>
    <col min="3632" max="3632" width="9.140625" style="27"/>
    <col min="3633" max="3634" width="9.7109375" style="27" bestFit="1" customWidth="1"/>
    <col min="3635" max="3636" width="9.140625" style="27"/>
    <col min="3637" max="3637" width="9.7109375" style="27" bestFit="1" customWidth="1"/>
    <col min="3638" max="3638" width="9.140625" style="27"/>
    <col min="3639" max="3640" width="9.7109375" style="27" bestFit="1" customWidth="1"/>
    <col min="3641" max="3641" width="8.7109375" style="27" bestFit="1" customWidth="1"/>
    <col min="3642" max="3643" width="9.7109375" style="27" bestFit="1" customWidth="1"/>
    <col min="3644" max="3644" width="8.7109375" style="27" bestFit="1" customWidth="1"/>
    <col min="3645" max="3646" width="9.7109375" style="27" bestFit="1" customWidth="1"/>
    <col min="3647" max="3840" width="9.140625" style="27"/>
    <col min="3841" max="3841" width="23.28515625" style="27" bestFit="1" customWidth="1"/>
    <col min="3842" max="3842" width="11.5703125" style="27" customWidth="1"/>
    <col min="3843" max="3843" width="8" style="27" bestFit="1" customWidth="1"/>
    <col min="3844" max="3844" width="9" style="27" bestFit="1" customWidth="1"/>
    <col min="3845" max="3845" width="10.85546875" style="27" bestFit="1" customWidth="1"/>
    <col min="3846" max="3846" width="9" style="27" bestFit="1" customWidth="1"/>
    <col min="3847" max="3847" width="9.7109375" style="27" bestFit="1" customWidth="1"/>
    <col min="3848" max="3848" width="10.85546875" style="27" bestFit="1" customWidth="1"/>
    <col min="3849" max="3853" width="9.7109375" style="27" bestFit="1" customWidth="1"/>
    <col min="3854" max="3874" width="10.5703125" style="27" bestFit="1" customWidth="1"/>
    <col min="3875" max="3878" width="11.28515625" style="27" bestFit="1" customWidth="1"/>
    <col min="3879" max="3880" width="9.140625" style="27"/>
    <col min="3881" max="3881" width="9.7109375" style="27" bestFit="1" customWidth="1"/>
    <col min="3882" max="3882" width="9.140625" style="27"/>
    <col min="3883" max="3884" width="9.7109375" style="27" bestFit="1" customWidth="1"/>
    <col min="3885" max="3885" width="9.140625" style="27"/>
    <col min="3886" max="3887" width="9.7109375" style="27" bestFit="1" customWidth="1"/>
    <col min="3888" max="3888" width="9.140625" style="27"/>
    <col min="3889" max="3890" width="9.7109375" style="27" bestFit="1" customWidth="1"/>
    <col min="3891" max="3892" width="9.140625" style="27"/>
    <col min="3893" max="3893" width="9.7109375" style="27" bestFit="1" customWidth="1"/>
    <col min="3894" max="3894" width="9.140625" style="27"/>
    <col min="3895" max="3896" width="9.7109375" style="27" bestFit="1" customWidth="1"/>
    <col min="3897" max="3897" width="8.7109375" style="27" bestFit="1" customWidth="1"/>
    <col min="3898" max="3899" width="9.7109375" style="27" bestFit="1" customWidth="1"/>
    <col min="3900" max="3900" width="8.7109375" style="27" bestFit="1" customWidth="1"/>
    <col min="3901" max="3902" width="9.7109375" style="27" bestFit="1" customWidth="1"/>
    <col min="3903" max="4096" width="9.140625" style="27"/>
    <col min="4097" max="4097" width="23.28515625" style="27" bestFit="1" customWidth="1"/>
    <col min="4098" max="4098" width="11.5703125" style="27" customWidth="1"/>
    <col min="4099" max="4099" width="8" style="27" bestFit="1" customWidth="1"/>
    <col min="4100" max="4100" width="9" style="27" bestFit="1" customWidth="1"/>
    <col min="4101" max="4101" width="10.85546875" style="27" bestFit="1" customWidth="1"/>
    <col min="4102" max="4102" width="9" style="27" bestFit="1" customWidth="1"/>
    <col min="4103" max="4103" width="9.7109375" style="27" bestFit="1" customWidth="1"/>
    <col min="4104" max="4104" width="10.85546875" style="27" bestFit="1" customWidth="1"/>
    <col min="4105" max="4109" width="9.7109375" style="27" bestFit="1" customWidth="1"/>
    <col min="4110" max="4130" width="10.5703125" style="27" bestFit="1" customWidth="1"/>
    <col min="4131" max="4134" width="11.28515625" style="27" bestFit="1" customWidth="1"/>
    <col min="4135" max="4136" width="9.140625" style="27"/>
    <col min="4137" max="4137" width="9.7109375" style="27" bestFit="1" customWidth="1"/>
    <col min="4138" max="4138" width="9.140625" style="27"/>
    <col min="4139" max="4140" width="9.7109375" style="27" bestFit="1" customWidth="1"/>
    <col min="4141" max="4141" width="9.140625" style="27"/>
    <col min="4142" max="4143" width="9.7109375" style="27" bestFit="1" customWidth="1"/>
    <col min="4144" max="4144" width="9.140625" style="27"/>
    <col min="4145" max="4146" width="9.7109375" style="27" bestFit="1" customWidth="1"/>
    <col min="4147" max="4148" width="9.140625" style="27"/>
    <col min="4149" max="4149" width="9.7109375" style="27" bestFit="1" customWidth="1"/>
    <col min="4150" max="4150" width="9.140625" style="27"/>
    <col min="4151" max="4152" width="9.7109375" style="27" bestFit="1" customWidth="1"/>
    <col min="4153" max="4153" width="8.7109375" style="27" bestFit="1" customWidth="1"/>
    <col min="4154" max="4155" width="9.7109375" style="27" bestFit="1" customWidth="1"/>
    <col min="4156" max="4156" width="8.7109375" style="27" bestFit="1" customWidth="1"/>
    <col min="4157" max="4158" width="9.7109375" style="27" bestFit="1" customWidth="1"/>
    <col min="4159" max="4352" width="9.140625" style="27"/>
    <col min="4353" max="4353" width="23.28515625" style="27" bestFit="1" customWidth="1"/>
    <col min="4354" max="4354" width="11.5703125" style="27" customWidth="1"/>
    <col min="4355" max="4355" width="8" style="27" bestFit="1" customWidth="1"/>
    <col min="4356" max="4356" width="9" style="27" bestFit="1" customWidth="1"/>
    <col min="4357" max="4357" width="10.85546875" style="27" bestFit="1" customWidth="1"/>
    <col min="4358" max="4358" width="9" style="27" bestFit="1" customWidth="1"/>
    <col min="4359" max="4359" width="9.7109375" style="27" bestFit="1" customWidth="1"/>
    <col min="4360" max="4360" width="10.85546875" style="27" bestFit="1" customWidth="1"/>
    <col min="4361" max="4365" width="9.7109375" style="27" bestFit="1" customWidth="1"/>
    <col min="4366" max="4386" width="10.5703125" style="27" bestFit="1" customWidth="1"/>
    <col min="4387" max="4390" width="11.28515625" style="27" bestFit="1" customWidth="1"/>
    <col min="4391" max="4392" width="9.140625" style="27"/>
    <col min="4393" max="4393" width="9.7109375" style="27" bestFit="1" customWidth="1"/>
    <col min="4394" max="4394" width="9.140625" style="27"/>
    <col min="4395" max="4396" width="9.7109375" style="27" bestFit="1" customWidth="1"/>
    <col min="4397" max="4397" width="9.140625" style="27"/>
    <col min="4398" max="4399" width="9.7109375" style="27" bestFit="1" customWidth="1"/>
    <col min="4400" max="4400" width="9.140625" style="27"/>
    <col min="4401" max="4402" width="9.7109375" style="27" bestFit="1" customWidth="1"/>
    <col min="4403" max="4404" width="9.140625" style="27"/>
    <col min="4405" max="4405" width="9.7109375" style="27" bestFit="1" customWidth="1"/>
    <col min="4406" max="4406" width="9.140625" style="27"/>
    <col min="4407" max="4408" width="9.7109375" style="27" bestFit="1" customWidth="1"/>
    <col min="4409" max="4409" width="8.7109375" style="27" bestFit="1" customWidth="1"/>
    <col min="4410" max="4411" width="9.7109375" style="27" bestFit="1" customWidth="1"/>
    <col min="4412" max="4412" width="8.7109375" style="27" bestFit="1" customWidth="1"/>
    <col min="4413" max="4414" width="9.7109375" style="27" bestFit="1" customWidth="1"/>
    <col min="4415" max="4608" width="9.140625" style="27"/>
    <col min="4609" max="4609" width="23.28515625" style="27" bestFit="1" customWidth="1"/>
    <col min="4610" max="4610" width="11.5703125" style="27" customWidth="1"/>
    <col min="4611" max="4611" width="8" style="27" bestFit="1" customWidth="1"/>
    <col min="4612" max="4612" width="9" style="27" bestFit="1" customWidth="1"/>
    <col min="4613" max="4613" width="10.85546875" style="27" bestFit="1" customWidth="1"/>
    <col min="4614" max="4614" width="9" style="27" bestFit="1" customWidth="1"/>
    <col min="4615" max="4615" width="9.7109375" style="27" bestFit="1" customWidth="1"/>
    <col min="4616" max="4616" width="10.85546875" style="27" bestFit="1" customWidth="1"/>
    <col min="4617" max="4621" width="9.7109375" style="27" bestFit="1" customWidth="1"/>
    <col min="4622" max="4642" width="10.5703125" style="27" bestFit="1" customWidth="1"/>
    <col min="4643" max="4646" width="11.28515625" style="27" bestFit="1" customWidth="1"/>
    <col min="4647" max="4648" width="9.140625" style="27"/>
    <col min="4649" max="4649" width="9.7109375" style="27" bestFit="1" customWidth="1"/>
    <col min="4650" max="4650" width="9.140625" style="27"/>
    <col min="4651" max="4652" width="9.7109375" style="27" bestFit="1" customWidth="1"/>
    <col min="4653" max="4653" width="9.140625" style="27"/>
    <col min="4654" max="4655" width="9.7109375" style="27" bestFit="1" customWidth="1"/>
    <col min="4656" max="4656" width="9.140625" style="27"/>
    <col min="4657" max="4658" width="9.7109375" style="27" bestFit="1" customWidth="1"/>
    <col min="4659" max="4660" width="9.140625" style="27"/>
    <col min="4661" max="4661" width="9.7109375" style="27" bestFit="1" customWidth="1"/>
    <col min="4662" max="4662" width="9.140625" style="27"/>
    <col min="4663" max="4664" width="9.7109375" style="27" bestFit="1" customWidth="1"/>
    <col min="4665" max="4665" width="8.7109375" style="27" bestFit="1" customWidth="1"/>
    <col min="4666" max="4667" width="9.7109375" style="27" bestFit="1" customWidth="1"/>
    <col min="4668" max="4668" width="8.7109375" style="27" bestFit="1" customWidth="1"/>
    <col min="4669" max="4670" width="9.7109375" style="27" bestFit="1" customWidth="1"/>
    <col min="4671" max="4864" width="9.140625" style="27"/>
    <col min="4865" max="4865" width="23.28515625" style="27" bestFit="1" customWidth="1"/>
    <col min="4866" max="4866" width="11.5703125" style="27" customWidth="1"/>
    <col min="4867" max="4867" width="8" style="27" bestFit="1" customWidth="1"/>
    <col min="4868" max="4868" width="9" style="27" bestFit="1" customWidth="1"/>
    <col min="4869" max="4869" width="10.85546875" style="27" bestFit="1" customWidth="1"/>
    <col min="4870" max="4870" width="9" style="27" bestFit="1" customWidth="1"/>
    <col min="4871" max="4871" width="9.7109375" style="27" bestFit="1" customWidth="1"/>
    <col min="4872" max="4872" width="10.85546875" style="27" bestFit="1" customWidth="1"/>
    <col min="4873" max="4877" width="9.7109375" style="27" bestFit="1" customWidth="1"/>
    <col min="4878" max="4898" width="10.5703125" style="27" bestFit="1" customWidth="1"/>
    <col min="4899" max="4902" width="11.28515625" style="27" bestFit="1" customWidth="1"/>
    <col min="4903" max="4904" width="9.140625" style="27"/>
    <col min="4905" max="4905" width="9.7109375" style="27" bestFit="1" customWidth="1"/>
    <col min="4906" max="4906" width="9.140625" style="27"/>
    <col min="4907" max="4908" width="9.7109375" style="27" bestFit="1" customWidth="1"/>
    <col min="4909" max="4909" width="9.140625" style="27"/>
    <col min="4910" max="4911" width="9.7109375" style="27" bestFit="1" customWidth="1"/>
    <col min="4912" max="4912" width="9.140625" style="27"/>
    <col min="4913" max="4914" width="9.7109375" style="27" bestFit="1" customWidth="1"/>
    <col min="4915" max="4916" width="9.140625" style="27"/>
    <col min="4917" max="4917" width="9.7109375" style="27" bestFit="1" customWidth="1"/>
    <col min="4918" max="4918" width="9.140625" style="27"/>
    <col min="4919" max="4920" width="9.7109375" style="27" bestFit="1" customWidth="1"/>
    <col min="4921" max="4921" width="8.7109375" style="27" bestFit="1" customWidth="1"/>
    <col min="4922" max="4923" width="9.7109375" style="27" bestFit="1" customWidth="1"/>
    <col min="4924" max="4924" width="8.7109375" style="27" bestFit="1" customWidth="1"/>
    <col min="4925" max="4926" width="9.7109375" style="27" bestFit="1" customWidth="1"/>
    <col min="4927" max="5120" width="9.140625" style="27"/>
    <col min="5121" max="5121" width="23.28515625" style="27" bestFit="1" customWidth="1"/>
    <col min="5122" max="5122" width="11.5703125" style="27" customWidth="1"/>
    <col min="5123" max="5123" width="8" style="27" bestFit="1" customWidth="1"/>
    <col min="5124" max="5124" width="9" style="27" bestFit="1" customWidth="1"/>
    <col min="5125" max="5125" width="10.85546875" style="27" bestFit="1" customWidth="1"/>
    <col min="5126" max="5126" width="9" style="27" bestFit="1" customWidth="1"/>
    <col min="5127" max="5127" width="9.7109375" style="27" bestFit="1" customWidth="1"/>
    <col min="5128" max="5128" width="10.85546875" style="27" bestFit="1" customWidth="1"/>
    <col min="5129" max="5133" width="9.7109375" style="27" bestFit="1" customWidth="1"/>
    <col min="5134" max="5154" width="10.5703125" style="27" bestFit="1" customWidth="1"/>
    <col min="5155" max="5158" width="11.28515625" style="27" bestFit="1" customWidth="1"/>
    <col min="5159" max="5160" width="9.140625" style="27"/>
    <col min="5161" max="5161" width="9.7109375" style="27" bestFit="1" customWidth="1"/>
    <col min="5162" max="5162" width="9.140625" style="27"/>
    <col min="5163" max="5164" width="9.7109375" style="27" bestFit="1" customWidth="1"/>
    <col min="5165" max="5165" width="9.140625" style="27"/>
    <col min="5166" max="5167" width="9.7109375" style="27" bestFit="1" customWidth="1"/>
    <col min="5168" max="5168" width="9.140625" style="27"/>
    <col min="5169" max="5170" width="9.7109375" style="27" bestFit="1" customWidth="1"/>
    <col min="5171" max="5172" width="9.140625" style="27"/>
    <col min="5173" max="5173" width="9.7109375" style="27" bestFit="1" customWidth="1"/>
    <col min="5174" max="5174" width="9.140625" style="27"/>
    <col min="5175" max="5176" width="9.7109375" style="27" bestFit="1" customWidth="1"/>
    <col min="5177" max="5177" width="8.7109375" style="27" bestFit="1" customWidth="1"/>
    <col min="5178" max="5179" width="9.7109375" style="27" bestFit="1" customWidth="1"/>
    <col min="5180" max="5180" width="8.7109375" style="27" bestFit="1" customWidth="1"/>
    <col min="5181" max="5182" width="9.7109375" style="27" bestFit="1" customWidth="1"/>
    <col min="5183" max="5376" width="9.140625" style="27"/>
    <col min="5377" max="5377" width="23.28515625" style="27" bestFit="1" customWidth="1"/>
    <col min="5378" max="5378" width="11.5703125" style="27" customWidth="1"/>
    <col min="5379" max="5379" width="8" style="27" bestFit="1" customWidth="1"/>
    <col min="5380" max="5380" width="9" style="27" bestFit="1" customWidth="1"/>
    <col min="5381" max="5381" width="10.85546875" style="27" bestFit="1" customWidth="1"/>
    <col min="5382" max="5382" width="9" style="27" bestFit="1" customWidth="1"/>
    <col min="5383" max="5383" width="9.7109375" style="27" bestFit="1" customWidth="1"/>
    <col min="5384" max="5384" width="10.85546875" style="27" bestFit="1" customWidth="1"/>
    <col min="5385" max="5389" width="9.7109375" style="27" bestFit="1" customWidth="1"/>
    <col min="5390" max="5410" width="10.5703125" style="27" bestFit="1" customWidth="1"/>
    <col min="5411" max="5414" width="11.28515625" style="27" bestFit="1" customWidth="1"/>
    <col min="5415" max="5416" width="9.140625" style="27"/>
    <col min="5417" max="5417" width="9.7109375" style="27" bestFit="1" customWidth="1"/>
    <col min="5418" max="5418" width="9.140625" style="27"/>
    <col min="5419" max="5420" width="9.7109375" style="27" bestFit="1" customWidth="1"/>
    <col min="5421" max="5421" width="9.140625" style="27"/>
    <col min="5422" max="5423" width="9.7109375" style="27" bestFit="1" customWidth="1"/>
    <col min="5424" max="5424" width="9.140625" style="27"/>
    <col min="5425" max="5426" width="9.7109375" style="27" bestFit="1" customWidth="1"/>
    <col min="5427" max="5428" width="9.140625" style="27"/>
    <col min="5429" max="5429" width="9.7109375" style="27" bestFit="1" customWidth="1"/>
    <col min="5430" max="5430" width="9.140625" style="27"/>
    <col min="5431" max="5432" width="9.7109375" style="27" bestFit="1" customWidth="1"/>
    <col min="5433" max="5433" width="8.7109375" style="27" bestFit="1" customWidth="1"/>
    <col min="5434" max="5435" width="9.7109375" style="27" bestFit="1" customWidth="1"/>
    <col min="5436" max="5436" width="8.7109375" style="27" bestFit="1" customWidth="1"/>
    <col min="5437" max="5438" width="9.7109375" style="27" bestFit="1" customWidth="1"/>
    <col min="5439" max="5632" width="9.140625" style="27"/>
    <col min="5633" max="5633" width="23.28515625" style="27" bestFit="1" customWidth="1"/>
    <col min="5634" max="5634" width="11.5703125" style="27" customWidth="1"/>
    <col min="5635" max="5635" width="8" style="27" bestFit="1" customWidth="1"/>
    <col min="5636" max="5636" width="9" style="27" bestFit="1" customWidth="1"/>
    <col min="5637" max="5637" width="10.85546875" style="27" bestFit="1" customWidth="1"/>
    <col min="5638" max="5638" width="9" style="27" bestFit="1" customWidth="1"/>
    <col min="5639" max="5639" width="9.7109375" style="27" bestFit="1" customWidth="1"/>
    <col min="5640" max="5640" width="10.85546875" style="27" bestFit="1" customWidth="1"/>
    <col min="5641" max="5645" width="9.7109375" style="27" bestFit="1" customWidth="1"/>
    <col min="5646" max="5666" width="10.5703125" style="27" bestFit="1" customWidth="1"/>
    <col min="5667" max="5670" width="11.28515625" style="27" bestFit="1" customWidth="1"/>
    <col min="5671" max="5672" width="9.140625" style="27"/>
    <col min="5673" max="5673" width="9.7109375" style="27" bestFit="1" customWidth="1"/>
    <col min="5674" max="5674" width="9.140625" style="27"/>
    <col min="5675" max="5676" width="9.7109375" style="27" bestFit="1" customWidth="1"/>
    <col min="5677" max="5677" width="9.140625" style="27"/>
    <col min="5678" max="5679" width="9.7109375" style="27" bestFit="1" customWidth="1"/>
    <col min="5680" max="5680" width="9.140625" style="27"/>
    <col min="5681" max="5682" width="9.7109375" style="27" bestFit="1" customWidth="1"/>
    <col min="5683" max="5684" width="9.140625" style="27"/>
    <col min="5685" max="5685" width="9.7109375" style="27" bestFit="1" customWidth="1"/>
    <col min="5686" max="5686" width="9.140625" style="27"/>
    <col min="5687" max="5688" width="9.7109375" style="27" bestFit="1" customWidth="1"/>
    <col min="5689" max="5689" width="8.7109375" style="27" bestFit="1" customWidth="1"/>
    <col min="5690" max="5691" width="9.7109375" style="27" bestFit="1" customWidth="1"/>
    <col min="5692" max="5692" width="8.7109375" style="27" bestFit="1" customWidth="1"/>
    <col min="5693" max="5694" width="9.7109375" style="27" bestFit="1" customWidth="1"/>
    <col min="5695" max="5888" width="9.140625" style="27"/>
    <col min="5889" max="5889" width="23.28515625" style="27" bestFit="1" customWidth="1"/>
    <col min="5890" max="5890" width="11.5703125" style="27" customWidth="1"/>
    <col min="5891" max="5891" width="8" style="27" bestFit="1" customWidth="1"/>
    <col min="5892" max="5892" width="9" style="27" bestFit="1" customWidth="1"/>
    <col min="5893" max="5893" width="10.85546875" style="27" bestFit="1" customWidth="1"/>
    <col min="5894" max="5894" width="9" style="27" bestFit="1" customWidth="1"/>
    <col min="5895" max="5895" width="9.7109375" style="27" bestFit="1" customWidth="1"/>
    <col min="5896" max="5896" width="10.85546875" style="27" bestFit="1" customWidth="1"/>
    <col min="5897" max="5901" width="9.7109375" style="27" bestFit="1" customWidth="1"/>
    <col min="5902" max="5922" width="10.5703125" style="27" bestFit="1" customWidth="1"/>
    <col min="5923" max="5926" width="11.28515625" style="27" bestFit="1" customWidth="1"/>
    <col min="5927" max="5928" width="9.140625" style="27"/>
    <col min="5929" max="5929" width="9.7109375" style="27" bestFit="1" customWidth="1"/>
    <col min="5930" max="5930" width="9.140625" style="27"/>
    <col min="5931" max="5932" width="9.7109375" style="27" bestFit="1" customWidth="1"/>
    <col min="5933" max="5933" width="9.140625" style="27"/>
    <col min="5934" max="5935" width="9.7109375" style="27" bestFit="1" customWidth="1"/>
    <col min="5936" max="5936" width="9.140625" style="27"/>
    <col min="5937" max="5938" width="9.7109375" style="27" bestFit="1" customWidth="1"/>
    <col min="5939" max="5940" width="9.140625" style="27"/>
    <col min="5941" max="5941" width="9.7109375" style="27" bestFit="1" customWidth="1"/>
    <col min="5942" max="5942" width="9.140625" style="27"/>
    <col min="5943" max="5944" width="9.7109375" style="27" bestFit="1" customWidth="1"/>
    <col min="5945" max="5945" width="8.7109375" style="27" bestFit="1" customWidth="1"/>
    <col min="5946" max="5947" width="9.7109375" style="27" bestFit="1" customWidth="1"/>
    <col min="5948" max="5948" width="8.7109375" style="27" bestFit="1" customWidth="1"/>
    <col min="5949" max="5950" width="9.7109375" style="27" bestFit="1" customWidth="1"/>
    <col min="5951" max="6144" width="9.140625" style="27"/>
    <col min="6145" max="6145" width="23.28515625" style="27" bestFit="1" customWidth="1"/>
    <col min="6146" max="6146" width="11.5703125" style="27" customWidth="1"/>
    <col min="6147" max="6147" width="8" style="27" bestFit="1" customWidth="1"/>
    <col min="6148" max="6148" width="9" style="27" bestFit="1" customWidth="1"/>
    <col min="6149" max="6149" width="10.85546875" style="27" bestFit="1" customWidth="1"/>
    <col min="6150" max="6150" width="9" style="27" bestFit="1" customWidth="1"/>
    <col min="6151" max="6151" width="9.7109375" style="27" bestFit="1" customWidth="1"/>
    <col min="6152" max="6152" width="10.85546875" style="27" bestFit="1" customWidth="1"/>
    <col min="6153" max="6157" width="9.7109375" style="27" bestFit="1" customWidth="1"/>
    <col min="6158" max="6178" width="10.5703125" style="27" bestFit="1" customWidth="1"/>
    <col min="6179" max="6182" width="11.28515625" style="27" bestFit="1" customWidth="1"/>
    <col min="6183" max="6184" width="9.140625" style="27"/>
    <col min="6185" max="6185" width="9.7109375" style="27" bestFit="1" customWidth="1"/>
    <col min="6186" max="6186" width="9.140625" style="27"/>
    <col min="6187" max="6188" width="9.7109375" style="27" bestFit="1" customWidth="1"/>
    <col min="6189" max="6189" width="9.140625" style="27"/>
    <col min="6190" max="6191" width="9.7109375" style="27" bestFit="1" customWidth="1"/>
    <col min="6192" max="6192" width="9.140625" style="27"/>
    <col min="6193" max="6194" width="9.7109375" style="27" bestFit="1" customWidth="1"/>
    <col min="6195" max="6196" width="9.140625" style="27"/>
    <col min="6197" max="6197" width="9.7109375" style="27" bestFit="1" customWidth="1"/>
    <col min="6198" max="6198" width="9.140625" style="27"/>
    <col min="6199" max="6200" width="9.7109375" style="27" bestFit="1" customWidth="1"/>
    <col min="6201" max="6201" width="8.7109375" style="27" bestFit="1" customWidth="1"/>
    <col min="6202" max="6203" width="9.7109375" style="27" bestFit="1" customWidth="1"/>
    <col min="6204" max="6204" width="8.7109375" style="27" bestFit="1" customWidth="1"/>
    <col min="6205" max="6206" width="9.7109375" style="27" bestFit="1" customWidth="1"/>
    <col min="6207" max="6400" width="9.140625" style="27"/>
    <col min="6401" max="6401" width="23.28515625" style="27" bestFit="1" customWidth="1"/>
    <col min="6402" max="6402" width="11.5703125" style="27" customWidth="1"/>
    <col min="6403" max="6403" width="8" style="27" bestFit="1" customWidth="1"/>
    <col min="6404" max="6404" width="9" style="27" bestFit="1" customWidth="1"/>
    <col min="6405" max="6405" width="10.85546875" style="27" bestFit="1" customWidth="1"/>
    <col min="6406" max="6406" width="9" style="27" bestFit="1" customWidth="1"/>
    <col min="6407" max="6407" width="9.7109375" style="27" bestFit="1" customWidth="1"/>
    <col min="6408" max="6408" width="10.85546875" style="27" bestFit="1" customWidth="1"/>
    <col min="6409" max="6413" width="9.7109375" style="27" bestFit="1" customWidth="1"/>
    <col min="6414" max="6434" width="10.5703125" style="27" bestFit="1" customWidth="1"/>
    <col min="6435" max="6438" width="11.28515625" style="27" bestFit="1" customWidth="1"/>
    <col min="6439" max="6440" width="9.140625" style="27"/>
    <col min="6441" max="6441" width="9.7109375" style="27" bestFit="1" customWidth="1"/>
    <col min="6442" max="6442" width="9.140625" style="27"/>
    <col min="6443" max="6444" width="9.7109375" style="27" bestFit="1" customWidth="1"/>
    <col min="6445" max="6445" width="9.140625" style="27"/>
    <col min="6446" max="6447" width="9.7109375" style="27" bestFit="1" customWidth="1"/>
    <col min="6448" max="6448" width="9.140625" style="27"/>
    <col min="6449" max="6450" width="9.7109375" style="27" bestFit="1" customWidth="1"/>
    <col min="6451" max="6452" width="9.140625" style="27"/>
    <col min="6453" max="6453" width="9.7109375" style="27" bestFit="1" customWidth="1"/>
    <col min="6454" max="6454" width="9.140625" style="27"/>
    <col min="6455" max="6456" width="9.7109375" style="27" bestFit="1" customWidth="1"/>
    <col min="6457" max="6457" width="8.7109375" style="27" bestFit="1" customWidth="1"/>
    <col min="6458" max="6459" width="9.7109375" style="27" bestFit="1" customWidth="1"/>
    <col min="6460" max="6460" width="8.7109375" style="27" bestFit="1" customWidth="1"/>
    <col min="6461" max="6462" width="9.7109375" style="27" bestFit="1" customWidth="1"/>
    <col min="6463" max="6656" width="9.140625" style="27"/>
    <col min="6657" max="6657" width="23.28515625" style="27" bestFit="1" customWidth="1"/>
    <col min="6658" max="6658" width="11.5703125" style="27" customWidth="1"/>
    <col min="6659" max="6659" width="8" style="27" bestFit="1" customWidth="1"/>
    <col min="6660" max="6660" width="9" style="27" bestFit="1" customWidth="1"/>
    <col min="6661" max="6661" width="10.85546875" style="27" bestFit="1" customWidth="1"/>
    <col min="6662" max="6662" width="9" style="27" bestFit="1" customWidth="1"/>
    <col min="6663" max="6663" width="9.7109375" style="27" bestFit="1" customWidth="1"/>
    <col min="6664" max="6664" width="10.85546875" style="27" bestFit="1" customWidth="1"/>
    <col min="6665" max="6669" width="9.7109375" style="27" bestFit="1" customWidth="1"/>
    <col min="6670" max="6690" width="10.5703125" style="27" bestFit="1" customWidth="1"/>
    <col min="6691" max="6694" width="11.28515625" style="27" bestFit="1" customWidth="1"/>
    <col min="6695" max="6696" width="9.140625" style="27"/>
    <col min="6697" max="6697" width="9.7109375" style="27" bestFit="1" customWidth="1"/>
    <col min="6698" max="6698" width="9.140625" style="27"/>
    <col min="6699" max="6700" width="9.7109375" style="27" bestFit="1" customWidth="1"/>
    <col min="6701" max="6701" width="9.140625" style="27"/>
    <col min="6702" max="6703" width="9.7109375" style="27" bestFit="1" customWidth="1"/>
    <col min="6704" max="6704" width="9.140625" style="27"/>
    <col min="6705" max="6706" width="9.7109375" style="27" bestFit="1" customWidth="1"/>
    <col min="6707" max="6708" width="9.140625" style="27"/>
    <col min="6709" max="6709" width="9.7109375" style="27" bestFit="1" customWidth="1"/>
    <col min="6710" max="6710" width="9.140625" style="27"/>
    <col min="6711" max="6712" width="9.7109375" style="27" bestFit="1" customWidth="1"/>
    <col min="6713" max="6713" width="8.7109375" style="27" bestFit="1" customWidth="1"/>
    <col min="6714" max="6715" width="9.7109375" style="27" bestFit="1" customWidth="1"/>
    <col min="6716" max="6716" width="8.7109375" style="27" bestFit="1" customWidth="1"/>
    <col min="6717" max="6718" width="9.7109375" style="27" bestFit="1" customWidth="1"/>
    <col min="6719" max="6912" width="9.140625" style="27"/>
    <col min="6913" max="6913" width="23.28515625" style="27" bestFit="1" customWidth="1"/>
    <col min="6914" max="6914" width="11.5703125" style="27" customWidth="1"/>
    <col min="6915" max="6915" width="8" style="27" bestFit="1" customWidth="1"/>
    <col min="6916" max="6916" width="9" style="27" bestFit="1" customWidth="1"/>
    <col min="6917" max="6917" width="10.85546875" style="27" bestFit="1" customWidth="1"/>
    <col min="6918" max="6918" width="9" style="27" bestFit="1" customWidth="1"/>
    <col min="6919" max="6919" width="9.7109375" style="27" bestFit="1" customWidth="1"/>
    <col min="6920" max="6920" width="10.85546875" style="27" bestFit="1" customWidth="1"/>
    <col min="6921" max="6925" width="9.7109375" style="27" bestFit="1" customWidth="1"/>
    <col min="6926" max="6946" width="10.5703125" style="27" bestFit="1" customWidth="1"/>
    <col min="6947" max="6950" width="11.28515625" style="27" bestFit="1" customWidth="1"/>
    <col min="6951" max="6952" width="9.140625" style="27"/>
    <col min="6953" max="6953" width="9.7109375" style="27" bestFit="1" customWidth="1"/>
    <col min="6954" max="6954" width="9.140625" style="27"/>
    <col min="6955" max="6956" width="9.7109375" style="27" bestFit="1" customWidth="1"/>
    <col min="6957" max="6957" width="9.140625" style="27"/>
    <col min="6958" max="6959" width="9.7109375" style="27" bestFit="1" customWidth="1"/>
    <col min="6960" max="6960" width="9.140625" style="27"/>
    <col min="6961" max="6962" width="9.7109375" style="27" bestFit="1" customWidth="1"/>
    <col min="6963" max="6964" width="9.140625" style="27"/>
    <col min="6965" max="6965" width="9.7109375" style="27" bestFit="1" customWidth="1"/>
    <col min="6966" max="6966" width="9.140625" style="27"/>
    <col min="6967" max="6968" width="9.7109375" style="27" bestFit="1" customWidth="1"/>
    <col min="6969" max="6969" width="8.7109375" style="27" bestFit="1" customWidth="1"/>
    <col min="6970" max="6971" width="9.7109375" style="27" bestFit="1" customWidth="1"/>
    <col min="6972" max="6972" width="8.7109375" style="27" bestFit="1" customWidth="1"/>
    <col min="6973" max="6974" width="9.7109375" style="27" bestFit="1" customWidth="1"/>
    <col min="6975" max="7168" width="9.140625" style="27"/>
    <col min="7169" max="7169" width="23.28515625" style="27" bestFit="1" customWidth="1"/>
    <col min="7170" max="7170" width="11.5703125" style="27" customWidth="1"/>
    <col min="7171" max="7171" width="8" style="27" bestFit="1" customWidth="1"/>
    <col min="7172" max="7172" width="9" style="27" bestFit="1" customWidth="1"/>
    <col min="7173" max="7173" width="10.85546875" style="27" bestFit="1" customWidth="1"/>
    <col min="7174" max="7174" width="9" style="27" bestFit="1" customWidth="1"/>
    <col min="7175" max="7175" width="9.7109375" style="27" bestFit="1" customWidth="1"/>
    <col min="7176" max="7176" width="10.85546875" style="27" bestFit="1" customWidth="1"/>
    <col min="7177" max="7181" width="9.7109375" style="27" bestFit="1" customWidth="1"/>
    <col min="7182" max="7202" width="10.5703125" style="27" bestFit="1" customWidth="1"/>
    <col min="7203" max="7206" width="11.28515625" style="27" bestFit="1" customWidth="1"/>
    <col min="7207" max="7208" width="9.140625" style="27"/>
    <col min="7209" max="7209" width="9.7109375" style="27" bestFit="1" customWidth="1"/>
    <col min="7210" max="7210" width="9.140625" style="27"/>
    <col min="7211" max="7212" width="9.7109375" style="27" bestFit="1" customWidth="1"/>
    <col min="7213" max="7213" width="9.140625" style="27"/>
    <col min="7214" max="7215" width="9.7109375" style="27" bestFit="1" customWidth="1"/>
    <col min="7216" max="7216" width="9.140625" style="27"/>
    <col min="7217" max="7218" width="9.7109375" style="27" bestFit="1" customWidth="1"/>
    <col min="7219" max="7220" width="9.140625" style="27"/>
    <col min="7221" max="7221" width="9.7109375" style="27" bestFit="1" customWidth="1"/>
    <col min="7222" max="7222" width="9.140625" style="27"/>
    <col min="7223" max="7224" width="9.7109375" style="27" bestFit="1" customWidth="1"/>
    <col min="7225" max="7225" width="8.7109375" style="27" bestFit="1" customWidth="1"/>
    <col min="7226" max="7227" width="9.7109375" style="27" bestFit="1" customWidth="1"/>
    <col min="7228" max="7228" width="8.7109375" style="27" bestFit="1" customWidth="1"/>
    <col min="7229" max="7230" width="9.7109375" style="27" bestFit="1" customWidth="1"/>
    <col min="7231" max="7424" width="9.140625" style="27"/>
    <col min="7425" max="7425" width="23.28515625" style="27" bestFit="1" customWidth="1"/>
    <col min="7426" max="7426" width="11.5703125" style="27" customWidth="1"/>
    <col min="7427" max="7427" width="8" style="27" bestFit="1" customWidth="1"/>
    <col min="7428" max="7428" width="9" style="27" bestFit="1" customWidth="1"/>
    <col min="7429" max="7429" width="10.85546875" style="27" bestFit="1" customWidth="1"/>
    <col min="7430" max="7430" width="9" style="27" bestFit="1" customWidth="1"/>
    <col min="7431" max="7431" width="9.7109375" style="27" bestFit="1" customWidth="1"/>
    <col min="7432" max="7432" width="10.85546875" style="27" bestFit="1" customWidth="1"/>
    <col min="7433" max="7437" width="9.7109375" style="27" bestFit="1" customWidth="1"/>
    <col min="7438" max="7458" width="10.5703125" style="27" bestFit="1" customWidth="1"/>
    <col min="7459" max="7462" width="11.28515625" style="27" bestFit="1" customWidth="1"/>
    <col min="7463" max="7464" width="9.140625" style="27"/>
    <col min="7465" max="7465" width="9.7109375" style="27" bestFit="1" customWidth="1"/>
    <col min="7466" max="7466" width="9.140625" style="27"/>
    <col min="7467" max="7468" width="9.7109375" style="27" bestFit="1" customWidth="1"/>
    <col min="7469" max="7469" width="9.140625" style="27"/>
    <col min="7470" max="7471" width="9.7109375" style="27" bestFit="1" customWidth="1"/>
    <col min="7472" max="7472" width="9.140625" style="27"/>
    <col min="7473" max="7474" width="9.7109375" style="27" bestFit="1" customWidth="1"/>
    <col min="7475" max="7476" width="9.140625" style="27"/>
    <col min="7477" max="7477" width="9.7109375" style="27" bestFit="1" customWidth="1"/>
    <col min="7478" max="7478" width="9.140625" style="27"/>
    <col min="7479" max="7480" width="9.7109375" style="27" bestFit="1" customWidth="1"/>
    <col min="7481" max="7481" width="8.7109375" style="27" bestFit="1" customWidth="1"/>
    <col min="7482" max="7483" width="9.7109375" style="27" bestFit="1" customWidth="1"/>
    <col min="7484" max="7484" width="8.7109375" style="27" bestFit="1" customWidth="1"/>
    <col min="7485" max="7486" width="9.7109375" style="27" bestFit="1" customWidth="1"/>
    <col min="7487" max="7680" width="9.140625" style="27"/>
    <col min="7681" max="7681" width="23.28515625" style="27" bestFit="1" customWidth="1"/>
    <col min="7682" max="7682" width="11.5703125" style="27" customWidth="1"/>
    <col min="7683" max="7683" width="8" style="27" bestFit="1" customWidth="1"/>
    <col min="7684" max="7684" width="9" style="27" bestFit="1" customWidth="1"/>
    <col min="7685" max="7685" width="10.85546875" style="27" bestFit="1" customWidth="1"/>
    <col min="7686" max="7686" width="9" style="27" bestFit="1" customWidth="1"/>
    <col min="7687" max="7687" width="9.7109375" style="27" bestFit="1" customWidth="1"/>
    <col min="7688" max="7688" width="10.85546875" style="27" bestFit="1" customWidth="1"/>
    <col min="7689" max="7693" width="9.7109375" style="27" bestFit="1" customWidth="1"/>
    <col min="7694" max="7714" width="10.5703125" style="27" bestFit="1" customWidth="1"/>
    <col min="7715" max="7718" width="11.28515625" style="27" bestFit="1" customWidth="1"/>
    <col min="7719" max="7720" width="9.140625" style="27"/>
    <col min="7721" max="7721" width="9.7109375" style="27" bestFit="1" customWidth="1"/>
    <col min="7722" max="7722" width="9.140625" style="27"/>
    <col min="7723" max="7724" width="9.7109375" style="27" bestFit="1" customWidth="1"/>
    <col min="7725" max="7725" width="9.140625" style="27"/>
    <col min="7726" max="7727" width="9.7109375" style="27" bestFit="1" customWidth="1"/>
    <col min="7728" max="7728" width="9.140625" style="27"/>
    <col min="7729" max="7730" width="9.7109375" style="27" bestFit="1" customWidth="1"/>
    <col min="7731" max="7732" width="9.140625" style="27"/>
    <col min="7733" max="7733" width="9.7109375" style="27" bestFit="1" customWidth="1"/>
    <col min="7734" max="7734" width="9.140625" style="27"/>
    <col min="7735" max="7736" width="9.7109375" style="27" bestFit="1" customWidth="1"/>
    <col min="7737" max="7737" width="8.7109375" style="27" bestFit="1" customWidth="1"/>
    <col min="7738" max="7739" width="9.7109375" style="27" bestFit="1" customWidth="1"/>
    <col min="7740" max="7740" width="8.7109375" style="27" bestFit="1" customWidth="1"/>
    <col min="7741" max="7742" width="9.7109375" style="27" bestFit="1" customWidth="1"/>
    <col min="7743" max="7936" width="9.140625" style="27"/>
    <col min="7937" max="7937" width="23.28515625" style="27" bestFit="1" customWidth="1"/>
    <col min="7938" max="7938" width="11.5703125" style="27" customWidth="1"/>
    <col min="7939" max="7939" width="8" style="27" bestFit="1" customWidth="1"/>
    <col min="7940" max="7940" width="9" style="27" bestFit="1" customWidth="1"/>
    <col min="7941" max="7941" width="10.85546875" style="27" bestFit="1" customWidth="1"/>
    <col min="7942" max="7942" width="9" style="27" bestFit="1" customWidth="1"/>
    <col min="7943" max="7943" width="9.7109375" style="27" bestFit="1" customWidth="1"/>
    <col min="7944" max="7944" width="10.85546875" style="27" bestFit="1" customWidth="1"/>
    <col min="7945" max="7949" width="9.7109375" style="27" bestFit="1" customWidth="1"/>
    <col min="7950" max="7970" width="10.5703125" style="27" bestFit="1" customWidth="1"/>
    <col min="7971" max="7974" width="11.28515625" style="27" bestFit="1" customWidth="1"/>
    <col min="7975" max="7976" width="9.140625" style="27"/>
    <col min="7977" max="7977" width="9.7109375" style="27" bestFit="1" customWidth="1"/>
    <col min="7978" max="7978" width="9.140625" style="27"/>
    <col min="7979" max="7980" width="9.7109375" style="27" bestFit="1" customWidth="1"/>
    <col min="7981" max="7981" width="9.140625" style="27"/>
    <col min="7982" max="7983" width="9.7109375" style="27" bestFit="1" customWidth="1"/>
    <col min="7984" max="7984" width="9.140625" style="27"/>
    <col min="7985" max="7986" width="9.7109375" style="27" bestFit="1" customWidth="1"/>
    <col min="7987" max="7988" width="9.140625" style="27"/>
    <col min="7989" max="7989" width="9.7109375" style="27" bestFit="1" customWidth="1"/>
    <col min="7990" max="7990" width="9.140625" style="27"/>
    <col min="7991" max="7992" width="9.7109375" style="27" bestFit="1" customWidth="1"/>
    <col min="7993" max="7993" width="8.7109375" style="27" bestFit="1" customWidth="1"/>
    <col min="7994" max="7995" width="9.7109375" style="27" bestFit="1" customWidth="1"/>
    <col min="7996" max="7996" width="8.7109375" style="27" bestFit="1" customWidth="1"/>
    <col min="7997" max="7998" width="9.7109375" style="27" bestFit="1" customWidth="1"/>
    <col min="7999" max="8192" width="9.140625" style="27"/>
    <col min="8193" max="8193" width="23.28515625" style="27" bestFit="1" customWidth="1"/>
    <col min="8194" max="8194" width="11.5703125" style="27" customWidth="1"/>
    <col min="8195" max="8195" width="8" style="27" bestFit="1" customWidth="1"/>
    <col min="8196" max="8196" width="9" style="27" bestFit="1" customWidth="1"/>
    <col min="8197" max="8197" width="10.85546875" style="27" bestFit="1" customWidth="1"/>
    <col min="8198" max="8198" width="9" style="27" bestFit="1" customWidth="1"/>
    <col min="8199" max="8199" width="9.7109375" style="27" bestFit="1" customWidth="1"/>
    <col min="8200" max="8200" width="10.85546875" style="27" bestFit="1" customWidth="1"/>
    <col min="8201" max="8205" width="9.7109375" style="27" bestFit="1" customWidth="1"/>
    <col min="8206" max="8226" width="10.5703125" style="27" bestFit="1" customWidth="1"/>
    <col min="8227" max="8230" width="11.28515625" style="27" bestFit="1" customWidth="1"/>
    <col min="8231" max="8232" width="9.140625" style="27"/>
    <col min="8233" max="8233" width="9.7109375" style="27" bestFit="1" customWidth="1"/>
    <col min="8234" max="8234" width="9.140625" style="27"/>
    <col min="8235" max="8236" width="9.7109375" style="27" bestFit="1" customWidth="1"/>
    <col min="8237" max="8237" width="9.140625" style="27"/>
    <col min="8238" max="8239" width="9.7109375" style="27" bestFit="1" customWidth="1"/>
    <col min="8240" max="8240" width="9.140625" style="27"/>
    <col min="8241" max="8242" width="9.7109375" style="27" bestFit="1" customWidth="1"/>
    <col min="8243" max="8244" width="9.140625" style="27"/>
    <col min="8245" max="8245" width="9.7109375" style="27" bestFit="1" customWidth="1"/>
    <col min="8246" max="8246" width="9.140625" style="27"/>
    <col min="8247" max="8248" width="9.7109375" style="27" bestFit="1" customWidth="1"/>
    <col min="8249" max="8249" width="8.7109375" style="27" bestFit="1" customWidth="1"/>
    <col min="8250" max="8251" width="9.7109375" style="27" bestFit="1" customWidth="1"/>
    <col min="8252" max="8252" width="8.7109375" style="27" bestFit="1" customWidth="1"/>
    <col min="8253" max="8254" width="9.7109375" style="27" bestFit="1" customWidth="1"/>
    <col min="8255" max="8448" width="9.140625" style="27"/>
    <col min="8449" max="8449" width="23.28515625" style="27" bestFit="1" customWidth="1"/>
    <col min="8450" max="8450" width="11.5703125" style="27" customWidth="1"/>
    <col min="8451" max="8451" width="8" style="27" bestFit="1" customWidth="1"/>
    <col min="8452" max="8452" width="9" style="27" bestFit="1" customWidth="1"/>
    <col min="8453" max="8453" width="10.85546875" style="27" bestFit="1" customWidth="1"/>
    <col min="8454" max="8454" width="9" style="27" bestFit="1" customWidth="1"/>
    <col min="8455" max="8455" width="9.7109375" style="27" bestFit="1" customWidth="1"/>
    <col min="8456" max="8456" width="10.85546875" style="27" bestFit="1" customWidth="1"/>
    <col min="8457" max="8461" width="9.7109375" style="27" bestFit="1" customWidth="1"/>
    <col min="8462" max="8482" width="10.5703125" style="27" bestFit="1" customWidth="1"/>
    <col min="8483" max="8486" width="11.28515625" style="27" bestFit="1" customWidth="1"/>
    <col min="8487" max="8488" width="9.140625" style="27"/>
    <col min="8489" max="8489" width="9.7109375" style="27" bestFit="1" customWidth="1"/>
    <col min="8490" max="8490" width="9.140625" style="27"/>
    <col min="8491" max="8492" width="9.7109375" style="27" bestFit="1" customWidth="1"/>
    <col min="8493" max="8493" width="9.140625" style="27"/>
    <col min="8494" max="8495" width="9.7109375" style="27" bestFit="1" customWidth="1"/>
    <col min="8496" max="8496" width="9.140625" style="27"/>
    <col min="8497" max="8498" width="9.7109375" style="27" bestFit="1" customWidth="1"/>
    <col min="8499" max="8500" width="9.140625" style="27"/>
    <col min="8501" max="8501" width="9.7109375" style="27" bestFit="1" customWidth="1"/>
    <col min="8502" max="8502" width="9.140625" style="27"/>
    <col min="8503" max="8504" width="9.7109375" style="27" bestFit="1" customWidth="1"/>
    <col min="8505" max="8505" width="8.7109375" style="27" bestFit="1" customWidth="1"/>
    <col min="8506" max="8507" width="9.7109375" style="27" bestFit="1" customWidth="1"/>
    <col min="8508" max="8508" width="8.7109375" style="27" bestFit="1" customWidth="1"/>
    <col min="8509" max="8510" width="9.7109375" style="27" bestFit="1" customWidth="1"/>
    <col min="8511" max="8704" width="9.140625" style="27"/>
    <col min="8705" max="8705" width="23.28515625" style="27" bestFit="1" customWidth="1"/>
    <col min="8706" max="8706" width="11.5703125" style="27" customWidth="1"/>
    <col min="8707" max="8707" width="8" style="27" bestFit="1" customWidth="1"/>
    <col min="8708" max="8708" width="9" style="27" bestFit="1" customWidth="1"/>
    <col min="8709" max="8709" width="10.85546875" style="27" bestFit="1" customWidth="1"/>
    <col min="8710" max="8710" width="9" style="27" bestFit="1" customWidth="1"/>
    <col min="8711" max="8711" width="9.7109375" style="27" bestFit="1" customWidth="1"/>
    <col min="8712" max="8712" width="10.85546875" style="27" bestFit="1" customWidth="1"/>
    <col min="8713" max="8717" width="9.7109375" style="27" bestFit="1" customWidth="1"/>
    <col min="8718" max="8738" width="10.5703125" style="27" bestFit="1" customWidth="1"/>
    <col min="8739" max="8742" width="11.28515625" style="27" bestFit="1" customWidth="1"/>
    <col min="8743" max="8744" width="9.140625" style="27"/>
    <col min="8745" max="8745" width="9.7109375" style="27" bestFit="1" customWidth="1"/>
    <col min="8746" max="8746" width="9.140625" style="27"/>
    <col min="8747" max="8748" width="9.7109375" style="27" bestFit="1" customWidth="1"/>
    <col min="8749" max="8749" width="9.140625" style="27"/>
    <col min="8750" max="8751" width="9.7109375" style="27" bestFit="1" customWidth="1"/>
    <col min="8752" max="8752" width="9.140625" style="27"/>
    <col min="8753" max="8754" width="9.7109375" style="27" bestFit="1" customWidth="1"/>
    <col min="8755" max="8756" width="9.140625" style="27"/>
    <col min="8757" max="8757" width="9.7109375" style="27" bestFit="1" customWidth="1"/>
    <col min="8758" max="8758" width="9.140625" style="27"/>
    <col min="8759" max="8760" width="9.7109375" style="27" bestFit="1" customWidth="1"/>
    <col min="8761" max="8761" width="8.7109375" style="27" bestFit="1" customWidth="1"/>
    <col min="8762" max="8763" width="9.7109375" style="27" bestFit="1" customWidth="1"/>
    <col min="8764" max="8764" width="8.7109375" style="27" bestFit="1" customWidth="1"/>
    <col min="8765" max="8766" width="9.7109375" style="27" bestFit="1" customWidth="1"/>
    <col min="8767" max="8960" width="9.140625" style="27"/>
    <col min="8961" max="8961" width="23.28515625" style="27" bestFit="1" customWidth="1"/>
    <col min="8962" max="8962" width="11.5703125" style="27" customWidth="1"/>
    <col min="8963" max="8963" width="8" style="27" bestFit="1" customWidth="1"/>
    <col min="8964" max="8964" width="9" style="27" bestFit="1" customWidth="1"/>
    <col min="8965" max="8965" width="10.85546875" style="27" bestFit="1" customWidth="1"/>
    <col min="8966" max="8966" width="9" style="27" bestFit="1" customWidth="1"/>
    <col min="8967" max="8967" width="9.7109375" style="27" bestFit="1" customWidth="1"/>
    <col min="8968" max="8968" width="10.85546875" style="27" bestFit="1" customWidth="1"/>
    <col min="8969" max="8973" width="9.7109375" style="27" bestFit="1" customWidth="1"/>
    <col min="8974" max="8994" width="10.5703125" style="27" bestFit="1" customWidth="1"/>
    <col min="8995" max="8998" width="11.28515625" style="27" bestFit="1" customWidth="1"/>
    <col min="8999" max="9000" width="9.140625" style="27"/>
    <col min="9001" max="9001" width="9.7109375" style="27" bestFit="1" customWidth="1"/>
    <col min="9002" max="9002" width="9.140625" style="27"/>
    <col min="9003" max="9004" width="9.7109375" style="27" bestFit="1" customWidth="1"/>
    <col min="9005" max="9005" width="9.140625" style="27"/>
    <col min="9006" max="9007" width="9.7109375" style="27" bestFit="1" customWidth="1"/>
    <col min="9008" max="9008" width="9.140625" style="27"/>
    <col min="9009" max="9010" width="9.7109375" style="27" bestFit="1" customWidth="1"/>
    <col min="9011" max="9012" width="9.140625" style="27"/>
    <col min="9013" max="9013" width="9.7109375" style="27" bestFit="1" customWidth="1"/>
    <col min="9014" max="9014" width="9.140625" style="27"/>
    <col min="9015" max="9016" width="9.7109375" style="27" bestFit="1" customWidth="1"/>
    <col min="9017" max="9017" width="8.7109375" style="27" bestFit="1" customWidth="1"/>
    <col min="9018" max="9019" width="9.7109375" style="27" bestFit="1" customWidth="1"/>
    <col min="9020" max="9020" width="8.7109375" style="27" bestFit="1" customWidth="1"/>
    <col min="9021" max="9022" width="9.7109375" style="27" bestFit="1" customWidth="1"/>
    <col min="9023" max="9216" width="9.140625" style="27"/>
    <col min="9217" max="9217" width="23.28515625" style="27" bestFit="1" customWidth="1"/>
    <col min="9218" max="9218" width="11.5703125" style="27" customWidth="1"/>
    <col min="9219" max="9219" width="8" style="27" bestFit="1" customWidth="1"/>
    <col min="9220" max="9220" width="9" style="27" bestFit="1" customWidth="1"/>
    <col min="9221" max="9221" width="10.85546875" style="27" bestFit="1" customWidth="1"/>
    <col min="9222" max="9222" width="9" style="27" bestFit="1" customWidth="1"/>
    <col min="9223" max="9223" width="9.7109375" style="27" bestFit="1" customWidth="1"/>
    <col min="9224" max="9224" width="10.85546875" style="27" bestFit="1" customWidth="1"/>
    <col min="9225" max="9229" width="9.7109375" style="27" bestFit="1" customWidth="1"/>
    <col min="9230" max="9250" width="10.5703125" style="27" bestFit="1" customWidth="1"/>
    <col min="9251" max="9254" width="11.28515625" style="27" bestFit="1" customWidth="1"/>
    <col min="9255" max="9256" width="9.140625" style="27"/>
    <col min="9257" max="9257" width="9.7109375" style="27" bestFit="1" customWidth="1"/>
    <col min="9258" max="9258" width="9.140625" style="27"/>
    <col min="9259" max="9260" width="9.7109375" style="27" bestFit="1" customWidth="1"/>
    <col min="9261" max="9261" width="9.140625" style="27"/>
    <col min="9262" max="9263" width="9.7109375" style="27" bestFit="1" customWidth="1"/>
    <col min="9264" max="9264" width="9.140625" style="27"/>
    <col min="9265" max="9266" width="9.7109375" style="27" bestFit="1" customWidth="1"/>
    <col min="9267" max="9268" width="9.140625" style="27"/>
    <col min="9269" max="9269" width="9.7109375" style="27" bestFit="1" customWidth="1"/>
    <col min="9270" max="9270" width="9.140625" style="27"/>
    <col min="9271" max="9272" width="9.7109375" style="27" bestFit="1" customWidth="1"/>
    <col min="9273" max="9273" width="8.7109375" style="27" bestFit="1" customWidth="1"/>
    <col min="9274" max="9275" width="9.7109375" style="27" bestFit="1" customWidth="1"/>
    <col min="9276" max="9276" width="8.7109375" style="27" bestFit="1" customWidth="1"/>
    <col min="9277" max="9278" width="9.7109375" style="27" bestFit="1" customWidth="1"/>
    <col min="9279" max="9472" width="9.140625" style="27"/>
    <col min="9473" max="9473" width="23.28515625" style="27" bestFit="1" customWidth="1"/>
    <col min="9474" max="9474" width="11.5703125" style="27" customWidth="1"/>
    <col min="9475" max="9475" width="8" style="27" bestFit="1" customWidth="1"/>
    <col min="9476" max="9476" width="9" style="27" bestFit="1" customWidth="1"/>
    <col min="9477" max="9477" width="10.85546875" style="27" bestFit="1" customWidth="1"/>
    <col min="9478" max="9478" width="9" style="27" bestFit="1" customWidth="1"/>
    <col min="9479" max="9479" width="9.7109375" style="27" bestFit="1" customWidth="1"/>
    <col min="9480" max="9480" width="10.85546875" style="27" bestFit="1" customWidth="1"/>
    <col min="9481" max="9485" width="9.7109375" style="27" bestFit="1" customWidth="1"/>
    <col min="9486" max="9506" width="10.5703125" style="27" bestFit="1" customWidth="1"/>
    <col min="9507" max="9510" width="11.28515625" style="27" bestFit="1" customWidth="1"/>
    <col min="9511" max="9512" width="9.140625" style="27"/>
    <col min="9513" max="9513" width="9.7109375" style="27" bestFit="1" customWidth="1"/>
    <col min="9514" max="9514" width="9.140625" style="27"/>
    <col min="9515" max="9516" width="9.7109375" style="27" bestFit="1" customWidth="1"/>
    <col min="9517" max="9517" width="9.140625" style="27"/>
    <col min="9518" max="9519" width="9.7109375" style="27" bestFit="1" customWidth="1"/>
    <col min="9520" max="9520" width="9.140625" style="27"/>
    <col min="9521" max="9522" width="9.7109375" style="27" bestFit="1" customWidth="1"/>
    <col min="9523" max="9524" width="9.140625" style="27"/>
    <col min="9525" max="9525" width="9.7109375" style="27" bestFit="1" customWidth="1"/>
    <col min="9526" max="9526" width="9.140625" style="27"/>
    <col min="9527" max="9528" width="9.7109375" style="27" bestFit="1" customWidth="1"/>
    <col min="9529" max="9529" width="8.7109375" style="27" bestFit="1" customWidth="1"/>
    <col min="9530" max="9531" width="9.7109375" style="27" bestFit="1" customWidth="1"/>
    <col min="9532" max="9532" width="8.7109375" style="27" bestFit="1" customWidth="1"/>
    <col min="9533" max="9534" width="9.7109375" style="27" bestFit="1" customWidth="1"/>
    <col min="9535" max="9728" width="9.140625" style="27"/>
    <col min="9729" max="9729" width="23.28515625" style="27" bestFit="1" customWidth="1"/>
    <col min="9730" max="9730" width="11.5703125" style="27" customWidth="1"/>
    <col min="9731" max="9731" width="8" style="27" bestFit="1" customWidth="1"/>
    <col min="9732" max="9732" width="9" style="27" bestFit="1" customWidth="1"/>
    <col min="9733" max="9733" width="10.85546875" style="27" bestFit="1" customWidth="1"/>
    <col min="9734" max="9734" width="9" style="27" bestFit="1" customWidth="1"/>
    <col min="9735" max="9735" width="9.7109375" style="27" bestFit="1" customWidth="1"/>
    <col min="9736" max="9736" width="10.85546875" style="27" bestFit="1" customWidth="1"/>
    <col min="9737" max="9741" width="9.7109375" style="27" bestFit="1" customWidth="1"/>
    <col min="9742" max="9762" width="10.5703125" style="27" bestFit="1" customWidth="1"/>
    <col min="9763" max="9766" width="11.28515625" style="27" bestFit="1" customWidth="1"/>
    <col min="9767" max="9768" width="9.140625" style="27"/>
    <col min="9769" max="9769" width="9.7109375" style="27" bestFit="1" customWidth="1"/>
    <col min="9770" max="9770" width="9.140625" style="27"/>
    <col min="9771" max="9772" width="9.7109375" style="27" bestFit="1" customWidth="1"/>
    <col min="9773" max="9773" width="9.140625" style="27"/>
    <col min="9774" max="9775" width="9.7109375" style="27" bestFit="1" customWidth="1"/>
    <col min="9776" max="9776" width="9.140625" style="27"/>
    <col min="9777" max="9778" width="9.7109375" style="27" bestFit="1" customWidth="1"/>
    <col min="9779" max="9780" width="9.140625" style="27"/>
    <col min="9781" max="9781" width="9.7109375" style="27" bestFit="1" customWidth="1"/>
    <col min="9782" max="9782" width="9.140625" style="27"/>
    <col min="9783" max="9784" width="9.7109375" style="27" bestFit="1" customWidth="1"/>
    <col min="9785" max="9785" width="8.7109375" style="27" bestFit="1" customWidth="1"/>
    <col min="9786" max="9787" width="9.7109375" style="27" bestFit="1" customWidth="1"/>
    <col min="9788" max="9788" width="8.7109375" style="27" bestFit="1" customWidth="1"/>
    <col min="9789" max="9790" width="9.7109375" style="27" bestFit="1" customWidth="1"/>
    <col min="9791" max="9984" width="9.140625" style="27"/>
    <col min="9985" max="9985" width="23.28515625" style="27" bestFit="1" customWidth="1"/>
    <col min="9986" max="9986" width="11.5703125" style="27" customWidth="1"/>
    <col min="9987" max="9987" width="8" style="27" bestFit="1" customWidth="1"/>
    <col min="9988" max="9988" width="9" style="27" bestFit="1" customWidth="1"/>
    <col min="9989" max="9989" width="10.85546875" style="27" bestFit="1" customWidth="1"/>
    <col min="9990" max="9990" width="9" style="27" bestFit="1" customWidth="1"/>
    <col min="9991" max="9991" width="9.7109375" style="27" bestFit="1" customWidth="1"/>
    <col min="9992" max="9992" width="10.85546875" style="27" bestFit="1" customWidth="1"/>
    <col min="9993" max="9997" width="9.7109375" style="27" bestFit="1" customWidth="1"/>
    <col min="9998" max="10018" width="10.5703125" style="27" bestFit="1" customWidth="1"/>
    <col min="10019" max="10022" width="11.28515625" style="27" bestFit="1" customWidth="1"/>
    <col min="10023" max="10024" width="9.140625" style="27"/>
    <col min="10025" max="10025" width="9.7109375" style="27" bestFit="1" customWidth="1"/>
    <col min="10026" max="10026" width="9.140625" style="27"/>
    <col min="10027" max="10028" width="9.7109375" style="27" bestFit="1" customWidth="1"/>
    <col min="10029" max="10029" width="9.140625" style="27"/>
    <col min="10030" max="10031" width="9.7109375" style="27" bestFit="1" customWidth="1"/>
    <col min="10032" max="10032" width="9.140625" style="27"/>
    <col min="10033" max="10034" width="9.7109375" style="27" bestFit="1" customWidth="1"/>
    <col min="10035" max="10036" width="9.140625" style="27"/>
    <col min="10037" max="10037" width="9.7109375" style="27" bestFit="1" customWidth="1"/>
    <col min="10038" max="10038" width="9.140625" style="27"/>
    <col min="10039" max="10040" width="9.7109375" style="27" bestFit="1" customWidth="1"/>
    <col min="10041" max="10041" width="8.7109375" style="27" bestFit="1" customWidth="1"/>
    <col min="10042" max="10043" width="9.7109375" style="27" bestFit="1" customWidth="1"/>
    <col min="10044" max="10044" width="8.7109375" style="27" bestFit="1" customWidth="1"/>
    <col min="10045" max="10046" width="9.7109375" style="27" bestFit="1" customWidth="1"/>
    <col min="10047" max="10240" width="9.140625" style="27"/>
    <col min="10241" max="10241" width="23.28515625" style="27" bestFit="1" customWidth="1"/>
    <col min="10242" max="10242" width="11.5703125" style="27" customWidth="1"/>
    <col min="10243" max="10243" width="8" style="27" bestFit="1" customWidth="1"/>
    <col min="10244" max="10244" width="9" style="27" bestFit="1" customWidth="1"/>
    <col min="10245" max="10245" width="10.85546875" style="27" bestFit="1" customWidth="1"/>
    <col min="10246" max="10246" width="9" style="27" bestFit="1" customWidth="1"/>
    <col min="10247" max="10247" width="9.7109375" style="27" bestFit="1" customWidth="1"/>
    <col min="10248" max="10248" width="10.85546875" style="27" bestFit="1" customWidth="1"/>
    <col min="10249" max="10253" width="9.7109375" style="27" bestFit="1" customWidth="1"/>
    <col min="10254" max="10274" width="10.5703125" style="27" bestFit="1" customWidth="1"/>
    <col min="10275" max="10278" width="11.28515625" style="27" bestFit="1" customWidth="1"/>
    <col min="10279" max="10280" width="9.140625" style="27"/>
    <col min="10281" max="10281" width="9.7109375" style="27" bestFit="1" customWidth="1"/>
    <col min="10282" max="10282" width="9.140625" style="27"/>
    <col min="10283" max="10284" width="9.7109375" style="27" bestFit="1" customWidth="1"/>
    <col min="10285" max="10285" width="9.140625" style="27"/>
    <col min="10286" max="10287" width="9.7109375" style="27" bestFit="1" customWidth="1"/>
    <col min="10288" max="10288" width="9.140625" style="27"/>
    <col min="10289" max="10290" width="9.7109375" style="27" bestFit="1" customWidth="1"/>
    <col min="10291" max="10292" width="9.140625" style="27"/>
    <col min="10293" max="10293" width="9.7109375" style="27" bestFit="1" customWidth="1"/>
    <col min="10294" max="10294" width="9.140625" style="27"/>
    <col min="10295" max="10296" width="9.7109375" style="27" bestFit="1" customWidth="1"/>
    <col min="10297" max="10297" width="8.7109375" style="27" bestFit="1" customWidth="1"/>
    <col min="10298" max="10299" width="9.7109375" style="27" bestFit="1" customWidth="1"/>
    <col min="10300" max="10300" width="8.7109375" style="27" bestFit="1" customWidth="1"/>
    <col min="10301" max="10302" width="9.7109375" style="27" bestFit="1" customWidth="1"/>
    <col min="10303" max="10496" width="9.140625" style="27"/>
    <col min="10497" max="10497" width="23.28515625" style="27" bestFit="1" customWidth="1"/>
    <col min="10498" max="10498" width="11.5703125" style="27" customWidth="1"/>
    <col min="10499" max="10499" width="8" style="27" bestFit="1" customWidth="1"/>
    <col min="10500" max="10500" width="9" style="27" bestFit="1" customWidth="1"/>
    <col min="10501" max="10501" width="10.85546875" style="27" bestFit="1" customWidth="1"/>
    <col min="10502" max="10502" width="9" style="27" bestFit="1" customWidth="1"/>
    <col min="10503" max="10503" width="9.7109375" style="27" bestFit="1" customWidth="1"/>
    <col min="10504" max="10504" width="10.85546875" style="27" bestFit="1" customWidth="1"/>
    <col min="10505" max="10509" width="9.7109375" style="27" bestFit="1" customWidth="1"/>
    <col min="10510" max="10530" width="10.5703125" style="27" bestFit="1" customWidth="1"/>
    <col min="10531" max="10534" width="11.28515625" style="27" bestFit="1" customWidth="1"/>
    <col min="10535" max="10536" width="9.140625" style="27"/>
    <col min="10537" max="10537" width="9.7109375" style="27" bestFit="1" customWidth="1"/>
    <col min="10538" max="10538" width="9.140625" style="27"/>
    <col min="10539" max="10540" width="9.7109375" style="27" bestFit="1" customWidth="1"/>
    <col min="10541" max="10541" width="9.140625" style="27"/>
    <col min="10542" max="10543" width="9.7109375" style="27" bestFit="1" customWidth="1"/>
    <col min="10544" max="10544" width="9.140625" style="27"/>
    <col min="10545" max="10546" width="9.7109375" style="27" bestFit="1" customWidth="1"/>
    <col min="10547" max="10548" width="9.140625" style="27"/>
    <col min="10549" max="10549" width="9.7109375" style="27" bestFit="1" customWidth="1"/>
    <col min="10550" max="10550" width="9.140625" style="27"/>
    <col min="10551" max="10552" width="9.7109375" style="27" bestFit="1" customWidth="1"/>
    <col min="10553" max="10553" width="8.7109375" style="27" bestFit="1" customWidth="1"/>
    <col min="10554" max="10555" width="9.7109375" style="27" bestFit="1" customWidth="1"/>
    <col min="10556" max="10556" width="8.7109375" style="27" bestFit="1" customWidth="1"/>
    <col min="10557" max="10558" width="9.7109375" style="27" bestFit="1" customWidth="1"/>
    <col min="10559" max="10752" width="9.140625" style="27"/>
    <col min="10753" max="10753" width="23.28515625" style="27" bestFit="1" customWidth="1"/>
    <col min="10754" max="10754" width="11.5703125" style="27" customWidth="1"/>
    <col min="10755" max="10755" width="8" style="27" bestFit="1" customWidth="1"/>
    <col min="10756" max="10756" width="9" style="27" bestFit="1" customWidth="1"/>
    <col min="10757" max="10757" width="10.85546875" style="27" bestFit="1" customWidth="1"/>
    <col min="10758" max="10758" width="9" style="27" bestFit="1" customWidth="1"/>
    <col min="10759" max="10759" width="9.7109375" style="27" bestFit="1" customWidth="1"/>
    <col min="10760" max="10760" width="10.85546875" style="27" bestFit="1" customWidth="1"/>
    <col min="10761" max="10765" width="9.7109375" style="27" bestFit="1" customWidth="1"/>
    <col min="10766" max="10786" width="10.5703125" style="27" bestFit="1" customWidth="1"/>
    <col min="10787" max="10790" width="11.28515625" style="27" bestFit="1" customWidth="1"/>
    <col min="10791" max="10792" width="9.140625" style="27"/>
    <col min="10793" max="10793" width="9.7109375" style="27" bestFit="1" customWidth="1"/>
    <col min="10794" max="10794" width="9.140625" style="27"/>
    <col min="10795" max="10796" width="9.7109375" style="27" bestFit="1" customWidth="1"/>
    <col min="10797" max="10797" width="9.140625" style="27"/>
    <col min="10798" max="10799" width="9.7109375" style="27" bestFit="1" customWidth="1"/>
    <col min="10800" max="10800" width="9.140625" style="27"/>
    <col min="10801" max="10802" width="9.7109375" style="27" bestFit="1" customWidth="1"/>
    <col min="10803" max="10804" width="9.140625" style="27"/>
    <col min="10805" max="10805" width="9.7109375" style="27" bestFit="1" customWidth="1"/>
    <col min="10806" max="10806" width="9.140625" style="27"/>
    <col min="10807" max="10808" width="9.7109375" style="27" bestFit="1" customWidth="1"/>
    <col min="10809" max="10809" width="8.7109375" style="27" bestFit="1" customWidth="1"/>
    <col min="10810" max="10811" width="9.7109375" style="27" bestFit="1" customWidth="1"/>
    <col min="10812" max="10812" width="8.7109375" style="27" bestFit="1" customWidth="1"/>
    <col min="10813" max="10814" width="9.7109375" style="27" bestFit="1" customWidth="1"/>
    <col min="10815" max="11008" width="9.140625" style="27"/>
    <col min="11009" max="11009" width="23.28515625" style="27" bestFit="1" customWidth="1"/>
    <col min="11010" max="11010" width="11.5703125" style="27" customWidth="1"/>
    <col min="11011" max="11011" width="8" style="27" bestFit="1" customWidth="1"/>
    <col min="11012" max="11012" width="9" style="27" bestFit="1" customWidth="1"/>
    <col min="11013" max="11013" width="10.85546875" style="27" bestFit="1" customWidth="1"/>
    <col min="11014" max="11014" width="9" style="27" bestFit="1" customWidth="1"/>
    <col min="11015" max="11015" width="9.7109375" style="27" bestFit="1" customWidth="1"/>
    <col min="11016" max="11016" width="10.85546875" style="27" bestFit="1" customWidth="1"/>
    <col min="11017" max="11021" width="9.7109375" style="27" bestFit="1" customWidth="1"/>
    <col min="11022" max="11042" width="10.5703125" style="27" bestFit="1" customWidth="1"/>
    <col min="11043" max="11046" width="11.28515625" style="27" bestFit="1" customWidth="1"/>
    <col min="11047" max="11048" width="9.140625" style="27"/>
    <col min="11049" max="11049" width="9.7109375" style="27" bestFit="1" customWidth="1"/>
    <col min="11050" max="11050" width="9.140625" style="27"/>
    <col min="11051" max="11052" width="9.7109375" style="27" bestFit="1" customWidth="1"/>
    <col min="11053" max="11053" width="9.140625" style="27"/>
    <col min="11054" max="11055" width="9.7109375" style="27" bestFit="1" customWidth="1"/>
    <col min="11056" max="11056" width="9.140625" style="27"/>
    <col min="11057" max="11058" width="9.7109375" style="27" bestFit="1" customWidth="1"/>
    <col min="11059" max="11060" width="9.140625" style="27"/>
    <col min="11061" max="11061" width="9.7109375" style="27" bestFit="1" customWidth="1"/>
    <col min="11062" max="11062" width="9.140625" style="27"/>
    <col min="11063" max="11064" width="9.7109375" style="27" bestFit="1" customWidth="1"/>
    <col min="11065" max="11065" width="8.7109375" style="27" bestFit="1" customWidth="1"/>
    <col min="11066" max="11067" width="9.7109375" style="27" bestFit="1" customWidth="1"/>
    <col min="11068" max="11068" width="8.7109375" style="27" bestFit="1" customWidth="1"/>
    <col min="11069" max="11070" width="9.7109375" style="27" bestFit="1" customWidth="1"/>
    <col min="11071" max="11264" width="9.140625" style="27"/>
    <col min="11265" max="11265" width="23.28515625" style="27" bestFit="1" customWidth="1"/>
    <col min="11266" max="11266" width="11.5703125" style="27" customWidth="1"/>
    <col min="11267" max="11267" width="8" style="27" bestFit="1" customWidth="1"/>
    <col min="11268" max="11268" width="9" style="27" bestFit="1" customWidth="1"/>
    <col min="11269" max="11269" width="10.85546875" style="27" bestFit="1" customWidth="1"/>
    <col min="11270" max="11270" width="9" style="27" bestFit="1" customWidth="1"/>
    <col min="11271" max="11271" width="9.7109375" style="27" bestFit="1" customWidth="1"/>
    <col min="11272" max="11272" width="10.85546875" style="27" bestFit="1" customWidth="1"/>
    <col min="11273" max="11277" width="9.7109375" style="27" bestFit="1" customWidth="1"/>
    <col min="11278" max="11298" width="10.5703125" style="27" bestFit="1" customWidth="1"/>
    <col min="11299" max="11302" width="11.28515625" style="27" bestFit="1" customWidth="1"/>
    <col min="11303" max="11304" width="9.140625" style="27"/>
    <col min="11305" max="11305" width="9.7109375" style="27" bestFit="1" customWidth="1"/>
    <col min="11306" max="11306" width="9.140625" style="27"/>
    <col min="11307" max="11308" width="9.7109375" style="27" bestFit="1" customWidth="1"/>
    <col min="11309" max="11309" width="9.140625" style="27"/>
    <col min="11310" max="11311" width="9.7109375" style="27" bestFit="1" customWidth="1"/>
    <col min="11312" max="11312" width="9.140625" style="27"/>
    <col min="11313" max="11314" width="9.7109375" style="27" bestFit="1" customWidth="1"/>
    <col min="11315" max="11316" width="9.140625" style="27"/>
    <col min="11317" max="11317" width="9.7109375" style="27" bestFit="1" customWidth="1"/>
    <col min="11318" max="11318" width="9.140625" style="27"/>
    <col min="11319" max="11320" width="9.7109375" style="27" bestFit="1" customWidth="1"/>
    <col min="11321" max="11321" width="8.7109375" style="27" bestFit="1" customWidth="1"/>
    <col min="11322" max="11323" width="9.7109375" style="27" bestFit="1" customWidth="1"/>
    <col min="11324" max="11324" width="8.7109375" style="27" bestFit="1" customWidth="1"/>
    <col min="11325" max="11326" width="9.7109375" style="27" bestFit="1" customWidth="1"/>
    <col min="11327" max="11520" width="9.140625" style="27"/>
    <col min="11521" max="11521" width="23.28515625" style="27" bestFit="1" customWidth="1"/>
    <col min="11522" max="11522" width="11.5703125" style="27" customWidth="1"/>
    <col min="11523" max="11523" width="8" style="27" bestFit="1" customWidth="1"/>
    <col min="11524" max="11524" width="9" style="27" bestFit="1" customWidth="1"/>
    <col min="11525" max="11525" width="10.85546875" style="27" bestFit="1" customWidth="1"/>
    <col min="11526" max="11526" width="9" style="27" bestFit="1" customWidth="1"/>
    <col min="11527" max="11527" width="9.7109375" style="27" bestFit="1" customWidth="1"/>
    <col min="11528" max="11528" width="10.85546875" style="27" bestFit="1" customWidth="1"/>
    <col min="11529" max="11533" width="9.7109375" style="27" bestFit="1" customWidth="1"/>
    <col min="11534" max="11554" width="10.5703125" style="27" bestFit="1" customWidth="1"/>
    <col min="11555" max="11558" width="11.28515625" style="27" bestFit="1" customWidth="1"/>
    <col min="11559" max="11560" width="9.140625" style="27"/>
    <col min="11561" max="11561" width="9.7109375" style="27" bestFit="1" customWidth="1"/>
    <col min="11562" max="11562" width="9.140625" style="27"/>
    <col min="11563" max="11564" width="9.7109375" style="27" bestFit="1" customWidth="1"/>
    <col min="11565" max="11565" width="9.140625" style="27"/>
    <col min="11566" max="11567" width="9.7109375" style="27" bestFit="1" customWidth="1"/>
    <col min="11568" max="11568" width="9.140625" style="27"/>
    <col min="11569" max="11570" width="9.7109375" style="27" bestFit="1" customWidth="1"/>
    <col min="11571" max="11572" width="9.140625" style="27"/>
    <col min="11573" max="11573" width="9.7109375" style="27" bestFit="1" customWidth="1"/>
    <col min="11574" max="11574" width="9.140625" style="27"/>
    <col min="11575" max="11576" width="9.7109375" style="27" bestFit="1" customWidth="1"/>
    <col min="11577" max="11577" width="8.7109375" style="27" bestFit="1" customWidth="1"/>
    <col min="11578" max="11579" width="9.7109375" style="27" bestFit="1" customWidth="1"/>
    <col min="11580" max="11580" width="8.7109375" style="27" bestFit="1" customWidth="1"/>
    <col min="11581" max="11582" width="9.7109375" style="27" bestFit="1" customWidth="1"/>
    <col min="11583" max="11776" width="9.140625" style="27"/>
    <col min="11777" max="11777" width="23.28515625" style="27" bestFit="1" customWidth="1"/>
    <col min="11778" max="11778" width="11.5703125" style="27" customWidth="1"/>
    <col min="11779" max="11779" width="8" style="27" bestFit="1" customWidth="1"/>
    <col min="11780" max="11780" width="9" style="27" bestFit="1" customWidth="1"/>
    <col min="11781" max="11781" width="10.85546875" style="27" bestFit="1" customWidth="1"/>
    <col min="11782" max="11782" width="9" style="27" bestFit="1" customWidth="1"/>
    <col min="11783" max="11783" width="9.7109375" style="27" bestFit="1" customWidth="1"/>
    <col min="11784" max="11784" width="10.85546875" style="27" bestFit="1" customWidth="1"/>
    <col min="11785" max="11789" width="9.7109375" style="27" bestFit="1" customWidth="1"/>
    <col min="11790" max="11810" width="10.5703125" style="27" bestFit="1" customWidth="1"/>
    <col min="11811" max="11814" width="11.28515625" style="27" bestFit="1" customWidth="1"/>
    <col min="11815" max="11816" width="9.140625" style="27"/>
    <col min="11817" max="11817" width="9.7109375" style="27" bestFit="1" customWidth="1"/>
    <col min="11818" max="11818" width="9.140625" style="27"/>
    <col min="11819" max="11820" width="9.7109375" style="27" bestFit="1" customWidth="1"/>
    <col min="11821" max="11821" width="9.140625" style="27"/>
    <col min="11822" max="11823" width="9.7109375" style="27" bestFit="1" customWidth="1"/>
    <col min="11824" max="11824" width="9.140625" style="27"/>
    <col min="11825" max="11826" width="9.7109375" style="27" bestFit="1" customWidth="1"/>
    <col min="11827" max="11828" width="9.140625" style="27"/>
    <col min="11829" max="11829" width="9.7109375" style="27" bestFit="1" customWidth="1"/>
    <col min="11830" max="11830" width="9.140625" style="27"/>
    <col min="11831" max="11832" width="9.7109375" style="27" bestFit="1" customWidth="1"/>
    <col min="11833" max="11833" width="8.7109375" style="27" bestFit="1" customWidth="1"/>
    <col min="11834" max="11835" width="9.7109375" style="27" bestFit="1" customWidth="1"/>
    <col min="11836" max="11836" width="8.7109375" style="27" bestFit="1" customWidth="1"/>
    <col min="11837" max="11838" width="9.7109375" style="27" bestFit="1" customWidth="1"/>
    <col min="11839" max="12032" width="9.140625" style="27"/>
    <col min="12033" max="12033" width="23.28515625" style="27" bestFit="1" customWidth="1"/>
    <col min="12034" max="12034" width="11.5703125" style="27" customWidth="1"/>
    <col min="12035" max="12035" width="8" style="27" bestFit="1" customWidth="1"/>
    <col min="12036" max="12036" width="9" style="27" bestFit="1" customWidth="1"/>
    <col min="12037" max="12037" width="10.85546875" style="27" bestFit="1" customWidth="1"/>
    <col min="12038" max="12038" width="9" style="27" bestFit="1" customWidth="1"/>
    <col min="12039" max="12039" width="9.7109375" style="27" bestFit="1" customWidth="1"/>
    <col min="12040" max="12040" width="10.85546875" style="27" bestFit="1" customWidth="1"/>
    <col min="12041" max="12045" width="9.7109375" style="27" bestFit="1" customWidth="1"/>
    <col min="12046" max="12066" width="10.5703125" style="27" bestFit="1" customWidth="1"/>
    <col min="12067" max="12070" width="11.28515625" style="27" bestFit="1" customWidth="1"/>
    <col min="12071" max="12072" width="9.140625" style="27"/>
    <col min="12073" max="12073" width="9.7109375" style="27" bestFit="1" customWidth="1"/>
    <col min="12074" max="12074" width="9.140625" style="27"/>
    <col min="12075" max="12076" width="9.7109375" style="27" bestFit="1" customWidth="1"/>
    <col min="12077" max="12077" width="9.140625" style="27"/>
    <col min="12078" max="12079" width="9.7109375" style="27" bestFit="1" customWidth="1"/>
    <col min="12080" max="12080" width="9.140625" style="27"/>
    <col min="12081" max="12082" width="9.7109375" style="27" bestFit="1" customWidth="1"/>
    <col min="12083" max="12084" width="9.140625" style="27"/>
    <col min="12085" max="12085" width="9.7109375" style="27" bestFit="1" customWidth="1"/>
    <col min="12086" max="12086" width="9.140625" style="27"/>
    <col min="12087" max="12088" width="9.7109375" style="27" bestFit="1" customWidth="1"/>
    <col min="12089" max="12089" width="8.7109375" style="27" bestFit="1" customWidth="1"/>
    <col min="12090" max="12091" width="9.7109375" style="27" bestFit="1" customWidth="1"/>
    <col min="12092" max="12092" width="8.7109375" style="27" bestFit="1" customWidth="1"/>
    <col min="12093" max="12094" width="9.7109375" style="27" bestFit="1" customWidth="1"/>
    <col min="12095" max="12288" width="9.140625" style="27"/>
    <col min="12289" max="12289" width="23.28515625" style="27" bestFit="1" customWidth="1"/>
    <col min="12290" max="12290" width="11.5703125" style="27" customWidth="1"/>
    <col min="12291" max="12291" width="8" style="27" bestFit="1" customWidth="1"/>
    <col min="12292" max="12292" width="9" style="27" bestFit="1" customWidth="1"/>
    <col min="12293" max="12293" width="10.85546875" style="27" bestFit="1" customWidth="1"/>
    <col min="12294" max="12294" width="9" style="27" bestFit="1" customWidth="1"/>
    <col min="12295" max="12295" width="9.7109375" style="27" bestFit="1" customWidth="1"/>
    <col min="12296" max="12296" width="10.85546875" style="27" bestFit="1" customWidth="1"/>
    <col min="12297" max="12301" width="9.7109375" style="27" bestFit="1" customWidth="1"/>
    <col min="12302" max="12322" width="10.5703125" style="27" bestFit="1" customWidth="1"/>
    <col min="12323" max="12326" width="11.28515625" style="27" bestFit="1" customWidth="1"/>
    <col min="12327" max="12328" width="9.140625" style="27"/>
    <col min="12329" max="12329" width="9.7109375" style="27" bestFit="1" customWidth="1"/>
    <col min="12330" max="12330" width="9.140625" style="27"/>
    <col min="12331" max="12332" width="9.7109375" style="27" bestFit="1" customWidth="1"/>
    <col min="12333" max="12333" width="9.140625" style="27"/>
    <col min="12334" max="12335" width="9.7109375" style="27" bestFit="1" customWidth="1"/>
    <col min="12336" max="12336" width="9.140625" style="27"/>
    <col min="12337" max="12338" width="9.7109375" style="27" bestFit="1" customWidth="1"/>
    <col min="12339" max="12340" width="9.140625" style="27"/>
    <col min="12341" max="12341" width="9.7109375" style="27" bestFit="1" customWidth="1"/>
    <col min="12342" max="12342" width="9.140625" style="27"/>
    <col min="12343" max="12344" width="9.7109375" style="27" bestFit="1" customWidth="1"/>
    <col min="12345" max="12345" width="8.7109375" style="27" bestFit="1" customWidth="1"/>
    <col min="12346" max="12347" width="9.7109375" style="27" bestFit="1" customWidth="1"/>
    <col min="12348" max="12348" width="8.7109375" style="27" bestFit="1" customWidth="1"/>
    <col min="12349" max="12350" width="9.7109375" style="27" bestFit="1" customWidth="1"/>
    <col min="12351" max="12544" width="9.140625" style="27"/>
    <col min="12545" max="12545" width="23.28515625" style="27" bestFit="1" customWidth="1"/>
    <col min="12546" max="12546" width="11.5703125" style="27" customWidth="1"/>
    <col min="12547" max="12547" width="8" style="27" bestFit="1" customWidth="1"/>
    <col min="12548" max="12548" width="9" style="27" bestFit="1" customWidth="1"/>
    <col min="12549" max="12549" width="10.85546875" style="27" bestFit="1" customWidth="1"/>
    <col min="12550" max="12550" width="9" style="27" bestFit="1" customWidth="1"/>
    <col min="12551" max="12551" width="9.7109375" style="27" bestFit="1" customWidth="1"/>
    <col min="12552" max="12552" width="10.85546875" style="27" bestFit="1" customWidth="1"/>
    <col min="12553" max="12557" width="9.7109375" style="27" bestFit="1" customWidth="1"/>
    <col min="12558" max="12578" width="10.5703125" style="27" bestFit="1" customWidth="1"/>
    <col min="12579" max="12582" width="11.28515625" style="27" bestFit="1" customWidth="1"/>
    <col min="12583" max="12584" width="9.140625" style="27"/>
    <col min="12585" max="12585" width="9.7109375" style="27" bestFit="1" customWidth="1"/>
    <col min="12586" max="12586" width="9.140625" style="27"/>
    <col min="12587" max="12588" width="9.7109375" style="27" bestFit="1" customWidth="1"/>
    <col min="12589" max="12589" width="9.140625" style="27"/>
    <col min="12590" max="12591" width="9.7109375" style="27" bestFit="1" customWidth="1"/>
    <col min="12592" max="12592" width="9.140625" style="27"/>
    <col min="12593" max="12594" width="9.7109375" style="27" bestFit="1" customWidth="1"/>
    <col min="12595" max="12596" width="9.140625" style="27"/>
    <col min="12597" max="12597" width="9.7109375" style="27" bestFit="1" customWidth="1"/>
    <col min="12598" max="12598" width="9.140625" style="27"/>
    <col min="12599" max="12600" width="9.7109375" style="27" bestFit="1" customWidth="1"/>
    <col min="12601" max="12601" width="8.7109375" style="27" bestFit="1" customWidth="1"/>
    <col min="12602" max="12603" width="9.7109375" style="27" bestFit="1" customWidth="1"/>
    <col min="12604" max="12604" width="8.7109375" style="27" bestFit="1" customWidth="1"/>
    <col min="12605" max="12606" width="9.7109375" style="27" bestFit="1" customWidth="1"/>
    <col min="12607" max="12800" width="9.140625" style="27"/>
    <col min="12801" max="12801" width="23.28515625" style="27" bestFit="1" customWidth="1"/>
    <col min="12802" max="12802" width="11.5703125" style="27" customWidth="1"/>
    <col min="12803" max="12803" width="8" style="27" bestFit="1" customWidth="1"/>
    <col min="12804" max="12804" width="9" style="27" bestFit="1" customWidth="1"/>
    <col min="12805" max="12805" width="10.85546875" style="27" bestFit="1" customWidth="1"/>
    <col min="12806" max="12806" width="9" style="27" bestFit="1" customWidth="1"/>
    <col min="12807" max="12807" width="9.7109375" style="27" bestFit="1" customWidth="1"/>
    <col min="12808" max="12808" width="10.85546875" style="27" bestFit="1" customWidth="1"/>
    <col min="12809" max="12813" width="9.7109375" style="27" bestFit="1" customWidth="1"/>
    <col min="12814" max="12834" width="10.5703125" style="27" bestFit="1" customWidth="1"/>
    <col min="12835" max="12838" width="11.28515625" style="27" bestFit="1" customWidth="1"/>
    <col min="12839" max="12840" width="9.140625" style="27"/>
    <col min="12841" max="12841" width="9.7109375" style="27" bestFit="1" customWidth="1"/>
    <col min="12842" max="12842" width="9.140625" style="27"/>
    <col min="12843" max="12844" width="9.7109375" style="27" bestFit="1" customWidth="1"/>
    <col min="12845" max="12845" width="9.140625" style="27"/>
    <col min="12846" max="12847" width="9.7109375" style="27" bestFit="1" customWidth="1"/>
    <col min="12848" max="12848" width="9.140625" style="27"/>
    <col min="12849" max="12850" width="9.7109375" style="27" bestFit="1" customWidth="1"/>
    <col min="12851" max="12852" width="9.140625" style="27"/>
    <col min="12853" max="12853" width="9.7109375" style="27" bestFit="1" customWidth="1"/>
    <col min="12854" max="12854" width="9.140625" style="27"/>
    <col min="12855" max="12856" width="9.7109375" style="27" bestFit="1" customWidth="1"/>
    <col min="12857" max="12857" width="8.7109375" style="27" bestFit="1" customWidth="1"/>
    <col min="12858" max="12859" width="9.7109375" style="27" bestFit="1" customWidth="1"/>
    <col min="12860" max="12860" width="8.7109375" style="27" bestFit="1" customWidth="1"/>
    <col min="12861" max="12862" width="9.7109375" style="27" bestFit="1" customWidth="1"/>
    <col min="12863" max="13056" width="9.140625" style="27"/>
    <col min="13057" max="13057" width="23.28515625" style="27" bestFit="1" customWidth="1"/>
    <col min="13058" max="13058" width="11.5703125" style="27" customWidth="1"/>
    <col min="13059" max="13059" width="8" style="27" bestFit="1" customWidth="1"/>
    <col min="13060" max="13060" width="9" style="27" bestFit="1" customWidth="1"/>
    <col min="13061" max="13061" width="10.85546875" style="27" bestFit="1" customWidth="1"/>
    <col min="13062" max="13062" width="9" style="27" bestFit="1" customWidth="1"/>
    <col min="13063" max="13063" width="9.7109375" style="27" bestFit="1" customWidth="1"/>
    <col min="13064" max="13064" width="10.85546875" style="27" bestFit="1" customWidth="1"/>
    <col min="13065" max="13069" width="9.7109375" style="27" bestFit="1" customWidth="1"/>
    <col min="13070" max="13090" width="10.5703125" style="27" bestFit="1" customWidth="1"/>
    <col min="13091" max="13094" width="11.28515625" style="27" bestFit="1" customWidth="1"/>
    <col min="13095" max="13096" width="9.140625" style="27"/>
    <col min="13097" max="13097" width="9.7109375" style="27" bestFit="1" customWidth="1"/>
    <col min="13098" max="13098" width="9.140625" style="27"/>
    <col min="13099" max="13100" width="9.7109375" style="27" bestFit="1" customWidth="1"/>
    <col min="13101" max="13101" width="9.140625" style="27"/>
    <col min="13102" max="13103" width="9.7109375" style="27" bestFit="1" customWidth="1"/>
    <col min="13104" max="13104" width="9.140625" style="27"/>
    <col min="13105" max="13106" width="9.7109375" style="27" bestFit="1" customWidth="1"/>
    <col min="13107" max="13108" width="9.140625" style="27"/>
    <col min="13109" max="13109" width="9.7109375" style="27" bestFit="1" customWidth="1"/>
    <col min="13110" max="13110" width="9.140625" style="27"/>
    <col min="13111" max="13112" width="9.7109375" style="27" bestFit="1" customWidth="1"/>
    <col min="13113" max="13113" width="8.7109375" style="27" bestFit="1" customWidth="1"/>
    <col min="13114" max="13115" width="9.7109375" style="27" bestFit="1" customWidth="1"/>
    <col min="13116" max="13116" width="8.7109375" style="27" bestFit="1" customWidth="1"/>
    <col min="13117" max="13118" width="9.7109375" style="27" bestFit="1" customWidth="1"/>
    <col min="13119" max="13312" width="9.140625" style="27"/>
    <col min="13313" max="13313" width="23.28515625" style="27" bestFit="1" customWidth="1"/>
    <col min="13314" max="13314" width="11.5703125" style="27" customWidth="1"/>
    <col min="13315" max="13315" width="8" style="27" bestFit="1" customWidth="1"/>
    <col min="13316" max="13316" width="9" style="27" bestFit="1" customWidth="1"/>
    <col min="13317" max="13317" width="10.85546875" style="27" bestFit="1" customWidth="1"/>
    <col min="13318" max="13318" width="9" style="27" bestFit="1" customWidth="1"/>
    <col min="13319" max="13319" width="9.7109375" style="27" bestFit="1" customWidth="1"/>
    <col min="13320" max="13320" width="10.85546875" style="27" bestFit="1" customWidth="1"/>
    <col min="13321" max="13325" width="9.7109375" style="27" bestFit="1" customWidth="1"/>
    <col min="13326" max="13346" width="10.5703125" style="27" bestFit="1" customWidth="1"/>
    <col min="13347" max="13350" width="11.28515625" style="27" bestFit="1" customWidth="1"/>
    <col min="13351" max="13352" width="9.140625" style="27"/>
    <col min="13353" max="13353" width="9.7109375" style="27" bestFit="1" customWidth="1"/>
    <col min="13354" max="13354" width="9.140625" style="27"/>
    <col min="13355" max="13356" width="9.7109375" style="27" bestFit="1" customWidth="1"/>
    <col min="13357" max="13357" width="9.140625" style="27"/>
    <col min="13358" max="13359" width="9.7109375" style="27" bestFit="1" customWidth="1"/>
    <col min="13360" max="13360" width="9.140625" style="27"/>
    <col min="13361" max="13362" width="9.7109375" style="27" bestFit="1" customWidth="1"/>
    <col min="13363" max="13364" width="9.140625" style="27"/>
    <col min="13365" max="13365" width="9.7109375" style="27" bestFit="1" customWidth="1"/>
    <col min="13366" max="13366" width="9.140625" style="27"/>
    <col min="13367" max="13368" width="9.7109375" style="27" bestFit="1" customWidth="1"/>
    <col min="13369" max="13369" width="8.7109375" style="27" bestFit="1" customWidth="1"/>
    <col min="13370" max="13371" width="9.7109375" style="27" bestFit="1" customWidth="1"/>
    <col min="13372" max="13372" width="8.7109375" style="27" bestFit="1" customWidth="1"/>
    <col min="13373" max="13374" width="9.7109375" style="27" bestFit="1" customWidth="1"/>
    <col min="13375" max="13568" width="9.140625" style="27"/>
    <col min="13569" max="13569" width="23.28515625" style="27" bestFit="1" customWidth="1"/>
    <col min="13570" max="13570" width="11.5703125" style="27" customWidth="1"/>
    <col min="13571" max="13571" width="8" style="27" bestFit="1" customWidth="1"/>
    <col min="13572" max="13572" width="9" style="27" bestFit="1" customWidth="1"/>
    <col min="13573" max="13573" width="10.85546875" style="27" bestFit="1" customWidth="1"/>
    <col min="13574" max="13574" width="9" style="27" bestFit="1" customWidth="1"/>
    <col min="13575" max="13575" width="9.7109375" style="27" bestFit="1" customWidth="1"/>
    <col min="13576" max="13576" width="10.85546875" style="27" bestFit="1" customWidth="1"/>
    <col min="13577" max="13581" width="9.7109375" style="27" bestFit="1" customWidth="1"/>
    <col min="13582" max="13602" width="10.5703125" style="27" bestFit="1" customWidth="1"/>
    <col min="13603" max="13606" width="11.28515625" style="27" bestFit="1" customWidth="1"/>
    <col min="13607" max="13608" width="9.140625" style="27"/>
    <col min="13609" max="13609" width="9.7109375" style="27" bestFit="1" customWidth="1"/>
    <col min="13610" max="13610" width="9.140625" style="27"/>
    <col min="13611" max="13612" width="9.7109375" style="27" bestFit="1" customWidth="1"/>
    <col min="13613" max="13613" width="9.140625" style="27"/>
    <col min="13614" max="13615" width="9.7109375" style="27" bestFit="1" customWidth="1"/>
    <col min="13616" max="13616" width="9.140625" style="27"/>
    <col min="13617" max="13618" width="9.7109375" style="27" bestFit="1" customWidth="1"/>
    <col min="13619" max="13620" width="9.140625" style="27"/>
    <col min="13621" max="13621" width="9.7109375" style="27" bestFit="1" customWidth="1"/>
    <col min="13622" max="13622" width="9.140625" style="27"/>
    <col min="13623" max="13624" width="9.7109375" style="27" bestFit="1" customWidth="1"/>
    <col min="13625" max="13625" width="8.7109375" style="27" bestFit="1" customWidth="1"/>
    <col min="13626" max="13627" width="9.7109375" style="27" bestFit="1" customWidth="1"/>
    <col min="13628" max="13628" width="8.7109375" style="27" bestFit="1" customWidth="1"/>
    <col min="13629" max="13630" width="9.7109375" style="27" bestFit="1" customWidth="1"/>
    <col min="13631" max="13824" width="9.140625" style="27"/>
    <col min="13825" max="13825" width="23.28515625" style="27" bestFit="1" customWidth="1"/>
    <col min="13826" max="13826" width="11.5703125" style="27" customWidth="1"/>
    <col min="13827" max="13827" width="8" style="27" bestFit="1" customWidth="1"/>
    <col min="13828" max="13828" width="9" style="27" bestFit="1" customWidth="1"/>
    <col min="13829" max="13829" width="10.85546875" style="27" bestFit="1" customWidth="1"/>
    <col min="13830" max="13830" width="9" style="27" bestFit="1" customWidth="1"/>
    <col min="13831" max="13831" width="9.7109375" style="27" bestFit="1" customWidth="1"/>
    <col min="13832" max="13832" width="10.85546875" style="27" bestFit="1" customWidth="1"/>
    <col min="13833" max="13837" width="9.7109375" style="27" bestFit="1" customWidth="1"/>
    <col min="13838" max="13858" width="10.5703125" style="27" bestFit="1" customWidth="1"/>
    <col min="13859" max="13862" width="11.28515625" style="27" bestFit="1" customWidth="1"/>
    <col min="13863" max="13864" width="9.140625" style="27"/>
    <col min="13865" max="13865" width="9.7109375" style="27" bestFit="1" customWidth="1"/>
    <col min="13866" max="13866" width="9.140625" style="27"/>
    <col min="13867" max="13868" width="9.7109375" style="27" bestFit="1" customWidth="1"/>
    <col min="13869" max="13869" width="9.140625" style="27"/>
    <col min="13870" max="13871" width="9.7109375" style="27" bestFit="1" customWidth="1"/>
    <col min="13872" max="13872" width="9.140625" style="27"/>
    <col min="13873" max="13874" width="9.7109375" style="27" bestFit="1" customWidth="1"/>
    <col min="13875" max="13876" width="9.140625" style="27"/>
    <col min="13877" max="13877" width="9.7109375" style="27" bestFit="1" customWidth="1"/>
    <col min="13878" max="13878" width="9.140625" style="27"/>
    <col min="13879" max="13880" width="9.7109375" style="27" bestFit="1" customWidth="1"/>
    <col min="13881" max="13881" width="8.7109375" style="27" bestFit="1" customWidth="1"/>
    <col min="13882" max="13883" width="9.7109375" style="27" bestFit="1" customWidth="1"/>
    <col min="13884" max="13884" width="8.7109375" style="27" bestFit="1" customWidth="1"/>
    <col min="13885" max="13886" width="9.7109375" style="27" bestFit="1" customWidth="1"/>
    <col min="13887" max="14080" width="9.140625" style="27"/>
    <col min="14081" max="14081" width="23.28515625" style="27" bestFit="1" customWidth="1"/>
    <col min="14082" max="14082" width="11.5703125" style="27" customWidth="1"/>
    <col min="14083" max="14083" width="8" style="27" bestFit="1" customWidth="1"/>
    <col min="14084" max="14084" width="9" style="27" bestFit="1" customWidth="1"/>
    <col min="14085" max="14085" width="10.85546875" style="27" bestFit="1" customWidth="1"/>
    <col min="14086" max="14086" width="9" style="27" bestFit="1" customWidth="1"/>
    <col min="14087" max="14087" width="9.7109375" style="27" bestFit="1" customWidth="1"/>
    <col min="14088" max="14088" width="10.85546875" style="27" bestFit="1" customWidth="1"/>
    <col min="14089" max="14093" width="9.7109375" style="27" bestFit="1" customWidth="1"/>
    <col min="14094" max="14114" width="10.5703125" style="27" bestFit="1" customWidth="1"/>
    <col min="14115" max="14118" width="11.28515625" style="27" bestFit="1" customWidth="1"/>
    <col min="14119" max="14120" width="9.140625" style="27"/>
    <col min="14121" max="14121" width="9.7109375" style="27" bestFit="1" customWidth="1"/>
    <col min="14122" max="14122" width="9.140625" style="27"/>
    <col min="14123" max="14124" width="9.7109375" style="27" bestFit="1" customWidth="1"/>
    <col min="14125" max="14125" width="9.140625" style="27"/>
    <col min="14126" max="14127" width="9.7109375" style="27" bestFit="1" customWidth="1"/>
    <col min="14128" max="14128" width="9.140625" style="27"/>
    <col min="14129" max="14130" width="9.7109375" style="27" bestFit="1" customWidth="1"/>
    <col min="14131" max="14132" width="9.140625" style="27"/>
    <col min="14133" max="14133" width="9.7109375" style="27" bestFit="1" customWidth="1"/>
    <col min="14134" max="14134" width="9.140625" style="27"/>
    <col min="14135" max="14136" width="9.7109375" style="27" bestFit="1" customWidth="1"/>
    <col min="14137" max="14137" width="8.7109375" style="27" bestFit="1" customWidth="1"/>
    <col min="14138" max="14139" width="9.7109375" style="27" bestFit="1" customWidth="1"/>
    <col min="14140" max="14140" width="8.7109375" style="27" bestFit="1" customWidth="1"/>
    <col min="14141" max="14142" width="9.7109375" style="27" bestFit="1" customWidth="1"/>
    <col min="14143" max="14336" width="9.140625" style="27"/>
    <col min="14337" max="14337" width="23.28515625" style="27" bestFit="1" customWidth="1"/>
    <col min="14338" max="14338" width="11.5703125" style="27" customWidth="1"/>
    <col min="14339" max="14339" width="8" style="27" bestFit="1" customWidth="1"/>
    <col min="14340" max="14340" width="9" style="27" bestFit="1" customWidth="1"/>
    <col min="14341" max="14341" width="10.85546875" style="27" bestFit="1" customWidth="1"/>
    <col min="14342" max="14342" width="9" style="27" bestFit="1" customWidth="1"/>
    <col min="14343" max="14343" width="9.7109375" style="27" bestFit="1" customWidth="1"/>
    <col min="14344" max="14344" width="10.85546875" style="27" bestFit="1" customWidth="1"/>
    <col min="14345" max="14349" width="9.7109375" style="27" bestFit="1" customWidth="1"/>
    <col min="14350" max="14370" width="10.5703125" style="27" bestFit="1" customWidth="1"/>
    <col min="14371" max="14374" width="11.28515625" style="27" bestFit="1" customWidth="1"/>
    <col min="14375" max="14376" width="9.140625" style="27"/>
    <col min="14377" max="14377" width="9.7109375" style="27" bestFit="1" customWidth="1"/>
    <col min="14378" max="14378" width="9.140625" style="27"/>
    <col min="14379" max="14380" width="9.7109375" style="27" bestFit="1" customWidth="1"/>
    <col min="14381" max="14381" width="9.140625" style="27"/>
    <col min="14382" max="14383" width="9.7109375" style="27" bestFit="1" customWidth="1"/>
    <col min="14384" max="14384" width="9.140625" style="27"/>
    <col min="14385" max="14386" width="9.7109375" style="27" bestFit="1" customWidth="1"/>
    <col min="14387" max="14388" width="9.140625" style="27"/>
    <col min="14389" max="14389" width="9.7109375" style="27" bestFit="1" customWidth="1"/>
    <col min="14390" max="14390" width="9.140625" style="27"/>
    <col min="14391" max="14392" width="9.7109375" style="27" bestFit="1" customWidth="1"/>
    <col min="14393" max="14393" width="8.7109375" style="27" bestFit="1" customWidth="1"/>
    <col min="14394" max="14395" width="9.7109375" style="27" bestFit="1" customWidth="1"/>
    <col min="14396" max="14396" width="8.7109375" style="27" bestFit="1" customWidth="1"/>
    <col min="14397" max="14398" width="9.7109375" style="27" bestFit="1" customWidth="1"/>
    <col min="14399" max="14592" width="9.140625" style="27"/>
    <col min="14593" max="14593" width="23.28515625" style="27" bestFit="1" customWidth="1"/>
    <col min="14594" max="14594" width="11.5703125" style="27" customWidth="1"/>
    <col min="14595" max="14595" width="8" style="27" bestFit="1" customWidth="1"/>
    <col min="14596" max="14596" width="9" style="27" bestFit="1" customWidth="1"/>
    <col min="14597" max="14597" width="10.85546875" style="27" bestFit="1" customWidth="1"/>
    <col min="14598" max="14598" width="9" style="27" bestFit="1" customWidth="1"/>
    <col min="14599" max="14599" width="9.7109375" style="27" bestFit="1" customWidth="1"/>
    <col min="14600" max="14600" width="10.85546875" style="27" bestFit="1" customWidth="1"/>
    <col min="14601" max="14605" width="9.7109375" style="27" bestFit="1" customWidth="1"/>
    <col min="14606" max="14626" width="10.5703125" style="27" bestFit="1" customWidth="1"/>
    <col min="14627" max="14630" width="11.28515625" style="27" bestFit="1" customWidth="1"/>
    <col min="14631" max="14632" width="9.140625" style="27"/>
    <col min="14633" max="14633" width="9.7109375" style="27" bestFit="1" customWidth="1"/>
    <col min="14634" max="14634" width="9.140625" style="27"/>
    <col min="14635" max="14636" width="9.7109375" style="27" bestFit="1" customWidth="1"/>
    <col min="14637" max="14637" width="9.140625" style="27"/>
    <col min="14638" max="14639" width="9.7109375" style="27" bestFit="1" customWidth="1"/>
    <col min="14640" max="14640" width="9.140625" style="27"/>
    <col min="14641" max="14642" width="9.7109375" style="27" bestFit="1" customWidth="1"/>
    <col min="14643" max="14644" width="9.140625" style="27"/>
    <col min="14645" max="14645" width="9.7109375" style="27" bestFit="1" customWidth="1"/>
    <col min="14646" max="14646" width="9.140625" style="27"/>
    <col min="14647" max="14648" width="9.7109375" style="27" bestFit="1" customWidth="1"/>
    <col min="14649" max="14649" width="8.7109375" style="27" bestFit="1" customWidth="1"/>
    <col min="14650" max="14651" width="9.7109375" style="27" bestFit="1" customWidth="1"/>
    <col min="14652" max="14652" width="8.7109375" style="27" bestFit="1" customWidth="1"/>
    <col min="14653" max="14654" width="9.7109375" style="27" bestFit="1" customWidth="1"/>
    <col min="14655" max="14848" width="9.140625" style="27"/>
    <col min="14849" max="14849" width="23.28515625" style="27" bestFit="1" customWidth="1"/>
    <col min="14850" max="14850" width="11.5703125" style="27" customWidth="1"/>
    <col min="14851" max="14851" width="8" style="27" bestFit="1" customWidth="1"/>
    <col min="14852" max="14852" width="9" style="27" bestFit="1" customWidth="1"/>
    <col min="14853" max="14853" width="10.85546875" style="27" bestFit="1" customWidth="1"/>
    <col min="14854" max="14854" width="9" style="27" bestFit="1" customWidth="1"/>
    <col min="14855" max="14855" width="9.7109375" style="27" bestFit="1" customWidth="1"/>
    <col min="14856" max="14856" width="10.85546875" style="27" bestFit="1" customWidth="1"/>
    <col min="14857" max="14861" width="9.7109375" style="27" bestFit="1" customWidth="1"/>
    <col min="14862" max="14882" width="10.5703125" style="27" bestFit="1" customWidth="1"/>
    <col min="14883" max="14886" width="11.28515625" style="27" bestFit="1" customWidth="1"/>
    <col min="14887" max="14888" width="9.140625" style="27"/>
    <col min="14889" max="14889" width="9.7109375" style="27" bestFit="1" customWidth="1"/>
    <col min="14890" max="14890" width="9.140625" style="27"/>
    <col min="14891" max="14892" width="9.7109375" style="27" bestFit="1" customWidth="1"/>
    <col min="14893" max="14893" width="9.140625" style="27"/>
    <col min="14894" max="14895" width="9.7109375" style="27" bestFit="1" customWidth="1"/>
    <col min="14896" max="14896" width="9.140625" style="27"/>
    <col min="14897" max="14898" width="9.7109375" style="27" bestFit="1" customWidth="1"/>
    <col min="14899" max="14900" width="9.140625" style="27"/>
    <col min="14901" max="14901" width="9.7109375" style="27" bestFit="1" customWidth="1"/>
    <col min="14902" max="14902" width="9.140625" style="27"/>
    <col min="14903" max="14904" width="9.7109375" style="27" bestFit="1" customWidth="1"/>
    <col min="14905" max="14905" width="8.7109375" style="27" bestFit="1" customWidth="1"/>
    <col min="14906" max="14907" width="9.7109375" style="27" bestFit="1" customWidth="1"/>
    <col min="14908" max="14908" width="8.7109375" style="27" bestFit="1" customWidth="1"/>
    <col min="14909" max="14910" width="9.7109375" style="27" bestFit="1" customWidth="1"/>
    <col min="14911" max="15104" width="9.140625" style="27"/>
    <col min="15105" max="15105" width="23.28515625" style="27" bestFit="1" customWidth="1"/>
    <col min="15106" max="15106" width="11.5703125" style="27" customWidth="1"/>
    <col min="15107" max="15107" width="8" style="27" bestFit="1" customWidth="1"/>
    <col min="15108" max="15108" width="9" style="27" bestFit="1" customWidth="1"/>
    <col min="15109" max="15109" width="10.85546875" style="27" bestFit="1" customWidth="1"/>
    <col min="15110" max="15110" width="9" style="27" bestFit="1" customWidth="1"/>
    <col min="15111" max="15111" width="9.7109375" style="27" bestFit="1" customWidth="1"/>
    <col min="15112" max="15112" width="10.85546875" style="27" bestFit="1" customWidth="1"/>
    <col min="15113" max="15117" width="9.7109375" style="27" bestFit="1" customWidth="1"/>
    <col min="15118" max="15138" width="10.5703125" style="27" bestFit="1" customWidth="1"/>
    <col min="15139" max="15142" width="11.28515625" style="27" bestFit="1" customWidth="1"/>
    <col min="15143" max="15144" width="9.140625" style="27"/>
    <col min="15145" max="15145" width="9.7109375" style="27" bestFit="1" customWidth="1"/>
    <col min="15146" max="15146" width="9.140625" style="27"/>
    <col min="15147" max="15148" width="9.7109375" style="27" bestFit="1" customWidth="1"/>
    <col min="15149" max="15149" width="9.140625" style="27"/>
    <col min="15150" max="15151" width="9.7109375" style="27" bestFit="1" customWidth="1"/>
    <col min="15152" max="15152" width="9.140625" style="27"/>
    <col min="15153" max="15154" width="9.7109375" style="27" bestFit="1" customWidth="1"/>
    <col min="15155" max="15156" width="9.140625" style="27"/>
    <col min="15157" max="15157" width="9.7109375" style="27" bestFit="1" customWidth="1"/>
    <col min="15158" max="15158" width="9.140625" style="27"/>
    <col min="15159" max="15160" width="9.7109375" style="27" bestFit="1" customWidth="1"/>
    <col min="15161" max="15161" width="8.7109375" style="27" bestFit="1" customWidth="1"/>
    <col min="15162" max="15163" width="9.7109375" style="27" bestFit="1" customWidth="1"/>
    <col min="15164" max="15164" width="8.7109375" style="27" bestFit="1" customWidth="1"/>
    <col min="15165" max="15166" width="9.7109375" style="27" bestFit="1" customWidth="1"/>
    <col min="15167" max="15360" width="9.140625" style="27"/>
    <col min="15361" max="15361" width="23.28515625" style="27" bestFit="1" customWidth="1"/>
    <col min="15362" max="15362" width="11.5703125" style="27" customWidth="1"/>
    <col min="15363" max="15363" width="8" style="27" bestFit="1" customWidth="1"/>
    <col min="15364" max="15364" width="9" style="27" bestFit="1" customWidth="1"/>
    <col min="15365" max="15365" width="10.85546875" style="27" bestFit="1" customWidth="1"/>
    <col min="15366" max="15366" width="9" style="27" bestFit="1" customWidth="1"/>
    <col min="15367" max="15367" width="9.7109375" style="27" bestFit="1" customWidth="1"/>
    <col min="15368" max="15368" width="10.85546875" style="27" bestFit="1" customWidth="1"/>
    <col min="15369" max="15373" width="9.7109375" style="27" bestFit="1" customWidth="1"/>
    <col min="15374" max="15394" width="10.5703125" style="27" bestFit="1" customWidth="1"/>
    <col min="15395" max="15398" width="11.28515625" style="27" bestFit="1" customWidth="1"/>
    <col min="15399" max="15400" width="9.140625" style="27"/>
    <col min="15401" max="15401" width="9.7109375" style="27" bestFit="1" customWidth="1"/>
    <col min="15402" max="15402" width="9.140625" style="27"/>
    <col min="15403" max="15404" width="9.7109375" style="27" bestFit="1" customWidth="1"/>
    <col min="15405" max="15405" width="9.140625" style="27"/>
    <col min="15406" max="15407" width="9.7109375" style="27" bestFit="1" customWidth="1"/>
    <col min="15408" max="15408" width="9.140625" style="27"/>
    <col min="15409" max="15410" width="9.7109375" style="27" bestFit="1" customWidth="1"/>
    <col min="15411" max="15412" width="9.140625" style="27"/>
    <col min="15413" max="15413" width="9.7109375" style="27" bestFit="1" customWidth="1"/>
    <col min="15414" max="15414" width="9.140625" style="27"/>
    <col min="15415" max="15416" width="9.7109375" style="27" bestFit="1" customWidth="1"/>
    <col min="15417" max="15417" width="8.7109375" style="27" bestFit="1" customWidth="1"/>
    <col min="15418" max="15419" width="9.7109375" style="27" bestFit="1" customWidth="1"/>
    <col min="15420" max="15420" width="8.7109375" style="27" bestFit="1" customWidth="1"/>
    <col min="15421" max="15422" width="9.7109375" style="27" bestFit="1" customWidth="1"/>
    <col min="15423" max="15616" width="9.140625" style="27"/>
    <col min="15617" max="15617" width="23.28515625" style="27" bestFit="1" customWidth="1"/>
    <col min="15618" max="15618" width="11.5703125" style="27" customWidth="1"/>
    <col min="15619" max="15619" width="8" style="27" bestFit="1" customWidth="1"/>
    <col min="15620" max="15620" width="9" style="27" bestFit="1" customWidth="1"/>
    <col min="15621" max="15621" width="10.85546875" style="27" bestFit="1" customWidth="1"/>
    <col min="15622" max="15622" width="9" style="27" bestFit="1" customWidth="1"/>
    <col min="15623" max="15623" width="9.7109375" style="27" bestFit="1" customWidth="1"/>
    <col min="15624" max="15624" width="10.85546875" style="27" bestFit="1" customWidth="1"/>
    <col min="15625" max="15629" width="9.7109375" style="27" bestFit="1" customWidth="1"/>
    <col min="15630" max="15650" width="10.5703125" style="27" bestFit="1" customWidth="1"/>
    <col min="15651" max="15654" width="11.28515625" style="27" bestFit="1" customWidth="1"/>
    <col min="15655" max="15656" width="9.140625" style="27"/>
    <col min="15657" max="15657" width="9.7109375" style="27" bestFit="1" customWidth="1"/>
    <col min="15658" max="15658" width="9.140625" style="27"/>
    <col min="15659" max="15660" width="9.7109375" style="27" bestFit="1" customWidth="1"/>
    <col min="15661" max="15661" width="9.140625" style="27"/>
    <col min="15662" max="15663" width="9.7109375" style="27" bestFit="1" customWidth="1"/>
    <col min="15664" max="15664" width="9.140625" style="27"/>
    <col min="15665" max="15666" width="9.7109375" style="27" bestFit="1" customWidth="1"/>
    <col min="15667" max="15668" width="9.140625" style="27"/>
    <col min="15669" max="15669" width="9.7109375" style="27" bestFit="1" customWidth="1"/>
    <col min="15670" max="15670" width="9.140625" style="27"/>
    <col min="15671" max="15672" width="9.7109375" style="27" bestFit="1" customWidth="1"/>
    <col min="15673" max="15673" width="8.7109375" style="27" bestFit="1" customWidth="1"/>
    <col min="15674" max="15675" width="9.7109375" style="27" bestFit="1" customWidth="1"/>
    <col min="15676" max="15676" width="8.7109375" style="27" bestFit="1" customWidth="1"/>
    <col min="15677" max="15678" width="9.7109375" style="27" bestFit="1" customWidth="1"/>
    <col min="15679" max="15872" width="9.140625" style="27"/>
    <col min="15873" max="15873" width="23.28515625" style="27" bestFit="1" customWidth="1"/>
    <col min="15874" max="15874" width="11.5703125" style="27" customWidth="1"/>
    <col min="15875" max="15875" width="8" style="27" bestFit="1" customWidth="1"/>
    <col min="15876" max="15876" width="9" style="27" bestFit="1" customWidth="1"/>
    <col min="15877" max="15877" width="10.85546875" style="27" bestFit="1" customWidth="1"/>
    <col min="15878" max="15878" width="9" style="27" bestFit="1" customWidth="1"/>
    <col min="15879" max="15879" width="9.7109375" style="27" bestFit="1" customWidth="1"/>
    <col min="15880" max="15880" width="10.85546875" style="27" bestFit="1" customWidth="1"/>
    <col min="15881" max="15885" width="9.7109375" style="27" bestFit="1" customWidth="1"/>
    <col min="15886" max="15906" width="10.5703125" style="27" bestFit="1" customWidth="1"/>
    <col min="15907" max="15910" width="11.28515625" style="27" bestFit="1" customWidth="1"/>
    <col min="15911" max="15912" width="9.140625" style="27"/>
    <col min="15913" max="15913" width="9.7109375" style="27" bestFit="1" customWidth="1"/>
    <col min="15914" max="15914" width="9.140625" style="27"/>
    <col min="15915" max="15916" width="9.7109375" style="27" bestFit="1" customWidth="1"/>
    <col min="15917" max="15917" width="9.140625" style="27"/>
    <col min="15918" max="15919" width="9.7109375" style="27" bestFit="1" customWidth="1"/>
    <col min="15920" max="15920" width="9.140625" style="27"/>
    <col min="15921" max="15922" width="9.7109375" style="27" bestFit="1" customWidth="1"/>
    <col min="15923" max="15924" width="9.140625" style="27"/>
    <col min="15925" max="15925" width="9.7109375" style="27" bestFit="1" customWidth="1"/>
    <col min="15926" max="15926" width="9.140625" style="27"/>
    <col min="15927" max="15928" width="9.7109375" style="27" bestFit="1" customWidth="1"/>
    <col min="15929" max="15929" width="8.7109375" style="27" bestFit="1" customWidth="1"/>
    <col min="15930" max="15931" width="9.7109375" style="27" bestFit="1" customWidth="1"/>
    <col min="15932" max="15932" width="8.7109375" style="27" bestFit="1" customWidth="1"/>
    <col min="15933" max="15934" width="9.7109375" style="27" bestFit="1" customWidth="1"/>
    <col min="15935" max="16128" width="9.140625" style="27"/>
    <col min="16129" max="16129" width="23.28515625" style="27" bestFit="1" customWidth="1"/>
    <col min="16130" max="16130" width="11.5703125" style="27" customWidth="1"/>
    <col min="16131" max="16131" width="8" style="27" bestFit="1" customWidth="1"/>
    <col min="16132" max="16132" width="9" style="27" bestFit="1" customWidth="1"/>
    <col min="16133" max="16133" width="10.85546875" style="27" bestFit="1" customWidth="1"/>
    <col min="16134" max="16134" width="9" style="27" bestFit="1" customWidth="1"/>
    <col min="16135" max="16135" width="9.7109375" style="27" bestFit="1" customWidth="1"/>
    <col min="16136" max="16136" width="10.85546875" style="27" bestFit="1" customWidth="1"/>
    <col min="16137" max="16141" width="9.7109375" style="27" bestFit="1" customWidth="1"/>
    <col min="16142" max="16162" width="10.5703125" style="27" bestFit="1" customWidth="1"/>
    <col min="16163" max="16166" width="11.28515625" style="27" bestFit="1" customWidth="1"/>
    <col min="16167" max="16168" width="9.140625" style="27"/>
    <col min="16169" max="16169" width="9.7109375" style="27" bestFit="1" customWidth="1"/>
    <col min="16170" max="16170" width="9.140625" style="27"/>
    <col min="16171" max="16172" width="9.7109375" style="27" bestFit="1" customWidth="1"/>
    <col min="16173" max="16173" width="9.140625" style="27"/>
    <col min="16174" max="16175" width="9.7109375" style="27" bestFit="1" customWidth="1"/>
    <col min="16176" max="16176" width="9.140625" style="27"/>
    <col min="16177" max="16178" width="9.7109375" style="27" bestFit="1" customWidth="1"/>
    <col min="16179" max="16180" width="9.140625" style="27"/>
    <col min="16181" max="16181" width="9.7109375" style="27" bestFit="1" customWidth="1"/>
    <col min="16182" max="16182" width="9.140625" style="27"/>
    <col min="16183" max="16184" width="9.7109375" style="27" bestFit="1" customWidth="1"/>
    <col min="16185" max="16185" width="8.7109375" style="27" bestFit="1" customWidth="1"/>
    <col min="16186" max="16187" width="9.7109375" style="27" bestFit="1" customWidth="1"/>
    <col min="16188" max="16188" width="8.7109375" style="27" bestFit="1" customWidth="1"/>
    <col min="16189" max="16190" width="9.7109375" style="27" bestFit="1" customWidth="1"/>
    <col min="16191" max="16384" width="9.140625" style="27"/>
  </cols>
  <sheetData>
    <row r="2" spans="1:140" x14ac:dyDescent="0.25">
      <c r="A2" s="23" t="s">
        <v>191</v>
      </c>
      <c r="B2" t="s">
        <v>123</v>
      </c>
    </row>
    <row r="4" spans="1:140" x14ac:dyDescent="0.25">
      <c r="A4" s="23"/>
      <c r="C4" s="28" t="s">
        <v>111</v>
      </c>
      <c r="D4" s="28" t="s">
        <v>112</v>
      </c>
      <c r="E4" s="28" t="s">
        <v>113</v>
      </c>
      <c r="F4" s="28" t="s">
        <v>114</v>
      </c>
      <c r="G4" s="28" t="s">
        <v>115</v>
      </c>
      <c r="H4" s="28" t="s">
        <v>116</v>
      </c>
      <c r="I4" s="28" t="s">
        <v>117</v>
      </c>
      <c r="J4" s="28" t="s">
        <v>118</v>
      </c>
      <c r="K4" s="28" t="s">
        <v>119</v>
      </c>
      <c r="L4" s="28" t="s">
        <v>120</v>
      </c>
      <c r="M4" s="28" t="s">
        <v>121</v>
      </c>
      <c r="N4" s="28" t="s">
        <v>122</v>
      </c>
      <c r="O4" s="28" t="s">
        <v>111</v>
      </c>
      <c r="P4" s="28" t="s">
        <v>112</v>
      </c>
      <c r="Q4" s="28" t="s">
        <v>113</v>
      </c>
      <c r="R4" s="28" t="s">
        <v>114</v>
      </c>
      <c r="S4" s="28" t="s">
        <v>115</v>
      </c>
      <c r="T4" s="28" t="s">
        <v>116</v>
      </c>
      <c r="U4" s="28" t="s">
        <v>117</v>
      </c>
      <c r="V4" s="28" t="s">
        <v>118</v>
      </c>
      <c r="W4" s="28" t="s">
        <v>119</v>
      </c>
      <c r="X4" s="28" t="s">
        <v>120</v>
      </c>
      <c r="Y4" s="28" t="s">
        <v>121</v>
      </c>
      <c r="Z4" s="28" t="s">
        <v>122</v>
      </c>
      <c r="AA4" s="28" t="s">
        <v>111</v>
      </c>
      <c r="AB4" s="28" t="s">
        <v>112</v>
      </c>
      <c r="AC4" s="28" t="s">
        <v>113</v>
      </c>
      <c r="AD4" s="28" t="s">
        <v>114</v>
      </c>
      <c r="AE4" s="28" t="s">
        <v>115</v>
      </c>
      <c r="AF4" s="28" t="s">
        <v>116</v>
      </c>
      <c r="AG4" s="28" t="s">
        <v>117</v>
      </c>
      <c r="AH4" s="28" t="s">
        <v>118</v>
      </c>
      <c r="AI4" s="28" t="s">
        <v>119</v>
      </c>
      <c r="AJ4" s="28" t="s">
        <v>120</v>
      </c>
      <c r="AK4" s="28" t="s">
        <v>121</v>
      </c>
      <c r="AL4" s="28" t="s">
        <v>122</v>
      </c>
      <c r="AM4" s="28" t="s">
        <v>111</v>
      </c>
      <c r="AN4" s="28" t="s">
        <v>112</v>
      </c>
      <c r="AO4" s="28" t="s">
        <v>113</v>
      </c>
      <c r="AP4" s="28" t="s">
        <v>114</v>
      </c>
      <c r="AQ4" s="28" t="s">
        <v>115</v>
      </c>
      <c r="AR4" s="28" t="s">
        <v>116</v>
      </c>
      <c r="AS4" s="28" t="s">
        <v>117</v>
      </c>
      <c r="AT4" s="28" t="s">
        <v>118</v>
      </c>
      <c r="AU4" s="28" t="s">
        <v>119</v>
      </c>
      <c r="AV4" s="28" t="s">
        <v>120</v>
      </c>
      <c r="AW4" s="28" t="s">
        <v>121</v>
      </c>
      <c r="AX4" s="28" t="s">
        <v>122</v>
      </c>
      <c r="AY4" s="28" t="s">
        <v>111</v>
      </c>
      <c r="AZ4" s="28" t="s">
        <v>112</v>
      </c>
      <c r="BA4" s="28" t="s">
        <v>113</v>
      </c>
      <c r="BB4" s="28" t="s">
        <v>114</v>
      </c>
      <c r="BC4" s="28" t="s">
        <v>115</v>
      </c>
      <c r="BD4" s="28" t="s">
        <v>116</v>
      </c>
      <c r="BE4" s="28" t="s">
        <v>117</v>
      </c>
      <c r="BF4" s="28" t="s">
        <v>118</v>
      </c>
      <c r="BG4" s="28" t="s">
        <v>119</v>
      </c>
      <c r="BH4" s="28" t="s">
        <v>120</v>
      </c>
      <c r="BI4" s="28" t="s">
        <v>121</v>
      </c>
      <c r="BJ4" s="28" t="s">
        <v>122</v>
      </c>
      <c r="EJ4" s="27" t="s">
        <v>123</v>
      </c>
    </row>
    <row r="5" spans="1:140" x14ac:dyDescent="0.25">
      <c r="A5" s="23" t="s">
        <v>124</v>
      </c>
      <c r="C5" s="29" t="s">
        <v>125</v>
      </c>
      <c r="D5" s="29" t="s">
        <v>126</v>
      </c>
      <c r="E5" s="29" t="s">
        <v>127</v>
      </c>
      <c r="F5" s="29" t="s">
        <v>128</v>
      </c>
      <c r="G5" s="29" t="s">
        <v>129</v>
      </c>
      <c r="H5" s="29" t="s">
        <v>130</v>
      </c>
      <c r="I5" s="29" t="s">
        <v>131</v>
      </c>
      <c r="J5" s="29" t="s">
        <v>132</v>
      </c>
      <c r="K5" s="29" t="s">
        <v>133</v>
      </c>
      <c r="L5" s="29" t="s">
        <v>134</v>
      </c>
      <c r="M5" s="29" t="s">
        <v>135</v>
      </c>
      <c r="N5" s="29" t="s">
        <v>136</v>
      </c>
      <c r="O5" s="29" t="s">
        <v>137</v>
      </c>
      <c r="P5" s="29" t="s">
        <v>138</v>
      </c>
      <c r="Q5" s="29" t="s">
        <v>139</v>
      </c>
      <c r="R5" s="29" t="s">
        <v>140</v>
      </c>
      <c r="S5" s="29" t="s">
        <v>141</v>
      </c>
      <c r="T5" s="29" t="s">
        <v>142</v>
      </c>
      <c r="U5" s="29" t="s">
        <v>143</v>
      </c>
      <c r="V5" s="29" t="s">
        <v>144</v>
      </c>
      <c r="W5" s="29" t="s">
        <v>145</v>
      </c>
      <c r="X5" s="29" t="s">
        <v>146</v>
      </c>
      <c r="Y5" s="29" t="s">
        <v>147</v>
      </c>
      <c r="Z5" s="29" t="s">
        <v>148</v>
      </c>
      <c r="AA5" s="29" t="s">
        <v>149</v>
      </c>
      <c r="AB5" s="29" t="s">
        <v>150</v>
      </c>
      <c r="AC5" s="29" t="s">
        <v>151</v>
      </c>
      <c r="AD5" s="29" t="s">
        <v>152</v>
      </c>
      <c r="AE5" s="29" t="s">
        <v>153</v>
      </c>
      <c r="AF5" s="29" t="s">
        <v>154</v>
      </c>
      <c r="AG5" s="29" t="s">
        <v>155</v>
      </c>
      <c r="AH5" s="29" t="s">
        <v>156</v>
      </c>
      <c r="AI5" s="29" t="s">
        <v>157</v>
      </c>
      <c r="AJ5" s="29" t="s">
        <v>158</v>
      </c>
      <c r="AK5" s="29" t="s">
        <v>159</v>
      </c>
      <c r="AL5" s="29" t="s">
        <v>160</v>
      </c>
      <c r="AM5" s="29" t="s">
        <v>161</v>
      </c>
      <c r="AN5" s="29" t="s">
        <v>162</v>
      </c>
      <c r="AO5" s="29" t="s">
        <v>163</v>
      </c>
      <c r="AP5" s="29" t="s">
        <v>164</v>
      </c>
      <c r="AQ5" s="29" t="s">
        <v>165</v>
      </c>
      <c r="AR5" s="29" t="s">
        <v>166</v>
      </c>
      <c r="AS5" s="29" t="s">
        <v>167</v>
      </c>
      <c r="AT5" s="29" t="s">
        <v>168</v>
      </c>
      <c r="AU5" s="29" t="s">
        <v>169</v>
      </c>
      <c r="AV5" s="29" t="s">
        <v>170</v>
      </c>
      <c r="AW5" s="29" t="s">
        <v>171</v>
      </c>
      <c r="AX5" s="29" t="s">
        <v>172</v>
      </c>
      <c r="AY5" s="29" t="s">
        <v>173</v>
      </c>
      <c r="AZ5" s="29" t="s">
        <v>174</v>
      </c>
      <c r="BA5" s="29" t="s">
        <v>175</v>
      </c>
      <c r="BB5" s="29" t="s">
        <v>176</v>
      </c>
      <c r="BC5" s="29" t="s">
        <v>177</v>
      </c>
      <c r="BD5" s="29" t="s">
        <v>178</v>
      </c>
      <c r="BE5" s="29" t="s">
        <v>179</v>
      </c>
      <c r="BF5" s="29" t="s">
        <v>180</v>
      </c>
      <c r="BG5" s="29" t="s">
        <v>181</v>
      </c>
      <c r="BH5" s="29" t="s">
        <v>182</v>
      </c>
      <c r="BI5" s="29" t="s">
        <v>183</v>
      </c>
      <c r="BJ5" s="29" t="s">
        <v>184</v>
      </c>
      <c r="EJ5" s="27" t="s">
        <v>185</v>
      </c>
    </row>
    <row r="6" spans="1:140" x14ac:dyDescent="0.25">
      <c r="A6" t="s">
        <v>186</v>
      </c>
      <c r="C6" s="32">
        <f>+M_Vendite!D49</f>
        <v>78230</v>
      </c>
      <c r="D6" s="32">
        <f>+M_Vendite!E49</f>
        <v>78233.14</v>
      </c>
      <c r="E6" s="32">
        <f>+M_Vendite!F49</f>
        <v>78236.279999999984</v>
      </c>
      <c r="F6" s="32">
        <f>+M_Vendite!G49</f>
        <v>78239.420000000013</v>
      </c>
      <c r="G6" s="32">
        <f>+M_Vendite!H49</f>
        <v>78242.559999999998</v>
      </c>
      <c r="H6" s="32">
        <f>+M_Vendite!I49</f>
        <v>78245.700000000026</v>
      </c>
      <c r="I6" s="32">
        <f>+M_Vendite!J49</f>
        <v>78248.84</v>
      </c>
      <c r="J6" s="32">
        <f>+M_Vendite!K49</f>
        <v>78251.98000000001</v>
      </c>
      <c r="K6" s="32">
        <f>+M_Vendite!L49</f>
        <v>78255.12</v>
      </c>
      <c r="L6" s="32">
        <f>+M_Vendite!M49</f>
        <v>78258.259999999995</v>
      </c>
      <c r="M6" s="32">
        <f>+M_Vendite!N49</f>
        <v>78261.399999999994</v>
      </c>
      <c r="N6" s="32">
        <f>+M_Vendite!O49</f>
        <v>78264.539999999979</v>
      </c>
      <c r="O6" s="32">
        <f>+M_Vendite!P49</f>
        <v>78267.679999999978</v>
      </c>
      <c r="P6" s="32">
        <f>+M_Vendite!Q49</f>
        <v>78270.819999999992</v>
      </c>
      <c r="Q6" s="32">
        <f>+M_Vendite!R49</f>
        <v>78273.960000000021</v>
      </c>
      <c r="R6" s="32">
        <f>+M_Vendite!S49</f>
        <v>78277.099999999991</v>
      </c>
      <c r="S6" s="32">
        <f>+M_Vendite!T49</f>
        <v>78280.240000000005</v>
      </c>
      <c r="T6" s="32">
        <f>+M_Vendite!U49</f>
        <v>78283.38</v>
      </c>
      <c r="U6" s="32">
        <f>+M_Vendite!V49</f>
        <v>78286.52</v>
      </c>
      <c r="V6" s="32">
        <f>+M_Vendite!W49</f>
        <v>78289.66</v>
      </c>
      <c r="W6" s="32">
        <f>+M_Vendite!X49</f>
        <v>78292.799999999974</v>
      </c>
      <c r="X6" s="32">
        <f>+M_Vendite!Y49</f>
        <v>78295.94</v>
      </c>
      <c r="Y6" s="32">
        <f>+M_Vendite!Z49</f>
        <v>78299.079999999987</v>
      </c>
      <c r="Z6" s="32">
        <f>+M_Vendite!AA49</f>
        <v>78302.22000000003</v>
      </c>
      <c r="AA6" s="32">
        <f>+M_Vendite!AB49</f>
        <v>78305.36</v>
      </c>
      <c r="AB6" s="32">
        <f>+M_Vendite!AC49</f>
        <v>78308.5</v>
      </c>
      <c r="AC6" s="32">
        <f>+M_Vendite!AD49</f>
        <v>78311.64</v>
      </c>
      <c r="AD6" s="32">
        <f>+M_Vendite!AE49</f>
        <v>78314.779999999984</v>
      </c>
      <c r="AE6" s="32">
        <f>+M_Vendite!AF49</f>
        <v>78317.920000000013</v>
      </c>
      <c r="AF6" s="32">
        <f>+M_Vendite!AG49</f>
        <v>78321.06</v>
      </c>
      <c r="AG6" s="32">
        <f>+M_Vendite!AH49</f>
        <v>78324.200000000026</v>
      </c>
      <c r="AH6" s="32">
        <f>+M_Vendite!AI49</f>
        <v>78327.34</v>
      </c>
      <c r="AI6" s="32">
        <f>+M_Vendite!AJ49</f>
        <v>78330.48000000001</v>
      </c>
      <c r="AJ6" s="32">
        <f>+M_Vendite!AK49</f>
        <v>78333.62</v>
      </c>
      <c r="AK6" s="32">
        <f>+M_Vendite!AL49</f>
        <v>78336.759999999995</v>
      </c>
      <c r="AL6" s="32">
        <f>+M_Vendite!AM49</f>
        <v>78339.899999999994</v>
      </c>
      <c r="AM6" s="32">
        <f>+M_Vendite!AN49</f>
        <v>78343.039999999979</v>
      </c>
      <c r="AN6" s="32">
        <f>+M_Vendite!AO49</f>
        <v>78346.179999999978</v>
      </c>
      <c r="AO6" s="32">
        <f>+M_Vendite!AP49</f>
        <v>78349.319999999992</v>
      </c>
      <c r="AP6" s="32">
        <f>+M_Vendite!AQ49</f>
        <v>78352.460000000021</v>
      </c>
      <c r="AQ6" s="32">
        <f>+M_Vendite!AR49</f>
        <v>78355.599999999991</v>
      </c>
      <c r="AR6" s="32">
        <f>+M_Vendite!AS49</f>
        <v>78358.740000000005</v>
      </c>
      <c r="AS6" s="32">
        <f>+M_Vendite!AT49</f>
        <v>78361.88</v>
      </c>
      <c r="AT6" s="32">
        <f>+M_Vendite!AU49</f>
        <v>78365.02</v>
      </c>
      <c r="AU6" s="32">
        <f>+M_Vendite!AV49</f>
        <v>78368.160000000003</v>
      </c>
      <c r="AV6" s="32">
        <f>+M_Vendite!AW49</f>
        <v>78371.299999999974</v>
      </c>
      <c r="AW6" s="32">
        <f>+M_Vendite!AX49</f>
        <v>78374.44</v>
      </c>
      <c r="AX6" s="32">
        <f>+M_Vendite!AY49</f>
        <v>78377.579999999987</v>
      </c>
      <c r="AY6" s="32">
        <f>+M_Vendite!AZ49</f>
        <v>78380.72000000003</v>
      </c>
      <c r="AZ6" s="32">
        <f>+M_Vendite!BA49</f>
        <v>78383.86</v>
      </c>
      <c r="BA6" s="32">
        <f>+M_Vendite!BB49</f>
        <v>78387</v>
      </c>
      <c r="BB6" s="32">
        <f>+M_Vendite!BC49</f>
        <v>78390.14</v>
      </c>
      <c r="BC6" s="32">
        <f>+M_Vendite!BD49</f>
        <v>78393.279999999984</v>
      </c>
      <c r="BD6" s="32">
        <f>+M_Vendite!BE49</f>
        <v>78396.420000000013</v>
      </c>
      <c r="BE6" s="32">
        <f>+M_Vendite!BF49</f>
        <v>78399.56</v>
      </c>
      <c r="BF6" s="32">
        <f>+M_Vendite!BG49</f>
        <v>78402.700000000026</v>
      </c>
      <c r="BG6" s="32">
        <f>+M_Vendite!BH49</f>
        <v>78405.84</v>
      </c>
      <c r="BH6" s="32">
        <f>+M_Vendite!BI49</f>
        <v>78408.98000000001</v>
      </c>
      <c r="BI6" s="32">
        <f>+M_Vendite!BJ49</f>
        <v>78412.12</v>
      </c>
      <c r="BJ6" s="32">
        <f>+M_Vendite!BK49</f>
        <v>78415.259999999995</v>
      </c>
    </row>
    <row r="7" spans="1:140" x14ac:dyDescent="0.25">
      <c r="A7" t="s">
        <v>187</v>
      </c>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row>
    <row r="8" spans="1:140" x14ac:dyDescent="0.25">
      <c r="C8" s="30">
        <f>+C7-C6</f>
        <v>-78230</v>
      </c>
      <c r="D8" s="30">
        <f>+D7-D6</f>
        <v>-78233.14</v>
      </c>
      <c r="E8" s="30">
        <f>+E7-E6</f>
        <v>-78236.279999999984</v>
      </c>
      <c r="F8" s="30">
        <f>+F7-F6</f>
        <v>-78239.420000000013</v>
      </c>
      <c r="G8" s="30">
        <f>+G7-G6</f>
        <v>-78242.559999999998</v>
      </c>
      <c r="H8" s="30">
        <f t="shared" ref="H8:BJ8" si="0">+H7-H6</f>
        <v>-78245.700000000026</v>
      </c>
      <c r="I8" s="30">
        <f t="shared" si="0"/>
        <v>-78248.84</v>
      </c>
      <c r="J8" s="30">
        <f t="shared" si="0"/>
        <v>-78251.98000000001</v>
      </c>
      <c r="K8" s="30">
        <f t="shared" si="0"/>
        <v>-78255.12</v>
      </c>
      <c r="L8" s="30">
        <f t="shared" si="0"/>
        <v>-78258.259999999995</v>
      </c>
      <c r="M8" s="30">
        <f t="shared" si="0"/>
        <v>-78261.399999999994</v>
      </c>
      <c r="N8" s="30">
        <f t="shared" si="0"/>
        <v>-78264.539999999979</v>
      </c>
      <c r="O8" s="30">
        <f t="shared" si="0"/>
        <v>-78267.679999999978</v>
      </c>
      <c r="P8" s="30">
        <f t="shared" si="0"/>
        <v>-78270.819999999992</v>
      </c>
      <c r="Q8" s="30">
        <f t="shared" si="0"/>
        <v>-78273.960000000021</v>
      </c>
      <c r="R8" s="30">
        <f t="shared" si="0"/>
        <v>-78277.099999999991</v>
      </c>
      <c r="S8" s="30">
        <f t="shared" si="0"/>
        <v>-78280.240000000005</v>
      </c>
      <c r="T8" s="30">
        <f t="shared" si="0"/>
        <v>-78283.38</v>
      </c>
      <c r="U8" s="30">
        <f t="shared" si="0"/>
        <v>-78286.52</v>
      </c>
      <c r="V8" s="30">
        <f t="shared" si="0"/>
        <v>-78289.66</v>
      </c>
      <c r="W8" s="30">
        <f t="shared" si="0"/>
        <v>-78292.799999999974</v>
      </c>
      <c r="X8" s="30">
        <f t="shared" si="0"/>
        <v>-78295.94</v>
      </c>
      <c r="Y8" s="30">
        <f t="shared" si="0"/>
        <v>-78299.079999999987</v>
      </c>
      <c r="Z8" s="30">
        <f t="shared" si="0"/>
        <v>-78302.22000000003</v>
      </c>
      <c r="AA8" s="30">
        <f t="shared" si="0"/>
        <v>-78305.36</v>
      </c>
      <c r="AB8" s="30">
        <f t="shared" si="0"/>
        <v>-78308.5</v>
      </c>
      <c r="AC8" s="30">
        <f t="shared" si="0"/>
        <v>-78311.64</v>
      </c>
      <c r="AD8" s="30">
        <f t="shared" si="0"/>
        <v>-78314.779999999984</v>
      </c>
      <c r="AE8" s="30">
        <f t="shared" si="0"/>
        <v>-78317.920000000013</v>
      </c>
      <c r="AF8" s="30">
        <f t="shared" si="0"/>
        <v>-78321.06</v>
      </c>
      <c r="AG8" s="30">
        <f t="shared" si="0"/>
        <v>-78324.200000000026</v>
      </c>
      <c r="AH8" s="30">
        <f t="shared" si="0"/>
        <v>-78327.34</v>
      </c>
      <c r="AI8" s="30">
        <f t="shared" si="0"/>
        <v>-78330.48000000001</v>
      </c>
      <c r="AJ8" s="30">
        <f t="shared" si="0"/>
        <v>-78333.62</v>
      </c>
      <c r="AK8" s="30">
        <f t="shared" si="0"/>
        <v>-78336.759999999995</v>
      </c>
      <c r="AL8" s="30">
        <f t="shared" si="0"/>
        <v>-78339.899999999994</v>
      </c>
      <c r="AM8" s="30">
        <f t="shared" si="0"/>
        <v>-78343.039999999979</v>
      </c>
      <c r="AN8" s="30">
        <f t="shared" si="0"/>
        <v>-78346.179999999978</v>
      </c>
      <c r="AO8" s="30">
        <f t="shared" si="0"/>
        <v>-78349.319999999992</v>
      </c>
      <c r="AP8" s="30">
        <f t="shared" si="0"/>
        <v>-78352.460000000021</v>
      </c>
      <c r="AQ8" s="30">
        <f t="shared" si="0"/>
        <v>-78355.599999999991</v>
      </c>
      <c r="AR8" s="30">
        <f t="shared" si="0"/>
        <v>-78358.740000000005</v>
      </c>
      <c r="AS8" s="30">
        <f t="shared" si="0"/>
        <v>-78361.88</v>
      </c>
      <c r="AT8" s="30">
        <f t="shared" si="0"/>
        <v>-78365.02</v>
      </c>
      <c r="AU8" s="30">
        <f t="shared" si="0"/>
        <v>-78368.160000000003</v>
      </c>
      <c r="AV8" s="30">
        <f t="shared" si="0"/>
        <v>-78371.299999999974</v>
      </c>
      <c r="AW8" s="30">
        <f t="shared" si="0"/>
        <v>-78374.44</v>
      </c>
      <c r="AX8" s="30">
        <f t="shared" si="0"/>
        <v>-78377.579999999987</v>
      </c>
      <c r="AY8" s="30">
        <f t="shared" si="0"/>
        <v>-78380.72000000003</v>
      </c>
      <c r="AZ8" s="30">
        <f t="shared" si="0"/>
        <v>-78383.86</v>
      </c>
      <c r="BA8" s="30">
        <f t="shared" si="0"/>
        <v>-78387</v>
      </c>
      <c r="BB8" s="30">
        <f t="shared" si="0"/>
        <v>-78390.14</v>
      </c>
      <c r="BC8" s="30">
        <f t="shared" si="0"/>
        <v>-78393.279999999984</v>
      </c>
      <c r="BD8" s="30">
        <f t="shared" si="0"/>
        <v>-78396.420000000013</v>
      </c>
      <c r="BE8" s="30">
        <f t="shared" si="0"/>
        <v>-78399.56</v>
      </c>
      <c r="BF8" s="30">
        <f t="shared" si="0"/>
        <v>-78402.700000000026</v>
      </c>
      <c r="BG8" s="30">
        <f t="shared" si="0"/>
        <v>-78405.84</v>
      </c>
      <c r="BH8" s="30">
        <f t="shared" si="0"/>
        <v>-78408.98000000001</v>
      </c>
      <c r="BI8" s="30">
        <f t="shared" si="0"/>
        <v>-78412.12</v>
      </c>
      <c r="BJ8" s="30">
        <f t="shared" si="0"/>
        <v>-78415.259999999995</v>
      </c>
    </row>
    <row r="10" spans="1:140" x14ac:dyDescent="0.25">
      <c r="A10" s="23" t="s">
        <v>188</v>
      </c>
      <c r="C10" s="29" t="str">
        <f>+C5</f>
        <v>A1 m1</v>
      </c>
      <c r="D10" s="29" t="str">
        <f t="shared" ref="D10:BJ10" si="1">+D5</f>
        <v>A1 m2</v>
      </c>
      <c r="E10" s="29" t="str">
        <f t="shared" si="1"/>
        <v>A1 m3</v>
      </c>
      <c r="F10" s="29" t="str">
        <f t="shared" si="1"/>
        <v>A1 m4</v>
      </c>
      <c r="G10" s="29" t="str">
        <f t="shared" si="1"/>
        <v>A1 m5</v>
      </c>
      <c r="H10" s="29" t="str">
        <f t="shared" si="1"/>
        <v>A1 m6</v>
      </c>
      <c r="I10" s="29" t="str">
        <f t="shared" si="1"/>
        <v>A1 m7</v>
      </c>
      <c r="J10" s="29" t="str">
        <f t="shared" si="1"/>
        <v>A1 m8</v>
      </c>
      <c r="K10" s="29" t="str">
        <f t="shared" si="1"/>
        <v>A1 m9</v>
      </c>
      <c r="L10" s="29" t="str">
        <f t="shared" si="1"/>
        <v>A1 m10</v>
      </c>
      <c r="M10" s="29" t="str">
        <f t="shared" si="1"/>
        <v>A1 m11</v>
      </c>
      <c r="N10" s="29" t="str">
        <f t="shared" si="1"/>
        <v>A1 m12</v>
      </c>
      <c r="O10" s="29" t="str">
        <f t="shared" si="1"/>
        <v>A2 m1</v>
      </c>
      <c r="P10" s="29" t="str">
        <f t="shared" si="1"/>
        <v>A2 m2</v>
      </c>
      <c r="Q10" s="29" t="str">
        <f t="shared" si="1"/>
        <v>A2 m3</v>
      </c>
      <c r="R10" s="29" t="str">
        <f t="shared" si="1"/>
        <v>A2 m4</v>
      </c>
      <c r="S10" s="29" t="str">
        <f t="shared" si="1"/>
        <v>A2 m5</v>
      </c>
      <c r="T10" s="29" t="str">
        <f t="shared" si="1"/>
        <v>A2 m6</v>
      </c>
      <c r="U10" s="29" t="str">
        <f t="shared" si="1"/>
        <v>A2 m7</v>
      </c>
      <c r="V10" s="29" t="str">
        <f t="shared" si="1"/>
        <v>A2 m8</v>
      </c>
      <c r="W10" s="29" t="str">
        <f t="shared" si="1"/>
        <v>A2 m9</v>
      </c>
      <c r="X10" s="29" t="str">
        <f t="shared" si="1"/>
        <v>A2 m10</v>
      </c>
      <c r="Y10" s="29" t="str">
        <f t="shared" si="1"/>
        <v>A2 m11</v>
      </c>
      <c r="Z10" s="29" t="str">
        <f t="shared" si="1"/>
        <v>A2 m12</v>
      </c>
      <c r="AA10" s="29" t="str">
        <f t="shared" si="1"/>
        <v>A3 m1</v>
      </c>
      <c r="AB10" s="29" t="str">
        <f t="shared" si="1"/>
        <v>A3 m2</v>
      </c>
      <c r="AC10" s="29" t="str">
        <f t="shared" si="1"/>
        <v>A3 m3</v>
      </c>
      <c r="AD10" s="29" t="str">
        <f t="shared" si="1"/>
        <v>A3 m4</v>
      </c>
      <c r="AE10" s="29" t="str">
        <f t="shared" si="1"/>
        <v>A3 m5</v>
      </c>
      <c r="AF10" s="29" t="str">
        <f t="shared" si="1"/>
        <v>A3 m6</v>
      </c>
      <c r="AG10" s="29" t="str">
        <f t="shared" si="1"/>
        <v>A3 m7</v>
      </c>
      <c r="AH10" s="29" t="str">
        <f t="shared" si="1"/>
        <v>A3 m8</v>
      </c>
      <c r="AI10" s="29" t="str">
        <f t="shared" si="1"/>
        <v>A3 m9</v>
      </c>
      <c r="AJ10" s="29" t="str">
        <f t="shared" si="1"/>
        <v>A3 m10</v>
      </c>
      <c r="AK10" s="29" t="str">
        <f t="shared" si="1"/>
        <v>A3 m11</v>
      </c>
      <c r="AL10" s="29" t="str">
        <f t="shared" si="1"/>
        <v>A3 m12</v>
      </c>
      <c r="AM10" s="29" t="str">
        <f t="shared" si="1"/>
        <v>A4 m1</v>
      </c>
      <c r="AN10" s="29" t="str">
        <f t="shared" si="1"/>
        <v>A4 m2</v>
      </c>
      <c r="AO10" s="29" t="str">
        <f t="shared" si="1"/>
        <v>A4 m3</v>
      </c>
      <c r="AP10" s="29" t="str">
        <f t="shared" si="1"/>
        <v>A4 m4</v>
      </c>
      <c r="AQ10" s="29" t="str">
        <f t="shared" si="1"/>
        <v>A4 m5</v>
      </c>
      <c r="AR10" s="29" t="str">
        <f t="shared" si="1"/>
        <v>A4 m6</v>
      </c>
      <c r="AS10" s="29" t="str">
        <f t="shared" si="1"/>
        <v>A4 m7</v>
      </c>
      <c r="AT10" s="29" t="str">
        <f t="shared" si="1"/>
        <v>A4 m8</v>
      </c>
      <c r="AU10" s="29" t="str">
        <f t="shared" si="1"/>
        <v>A4 m9</v>
      </c>
      <c r="AV10" s="29" t="str">
        <f t="shared" si="1"/>
        <v>A4 m10</v>
      </c>
      <c r="AW10" s="29" t="str">
        <f t="shared" si="1"/>
        <v>A4 m11</v>
      </c>
      <c r="AX10" s="29" t="str">
        <f t="shared" si="1"/>
        <v>A4 m12</v>
      </c>
      <c r="AY10" s="29" t="str">
        <f t="shared" si="1"/>
        <v>A5 m1</v>
      </c>
      <c r="AZ10" s="29" t="str">
        <f t="shared" si="1"/>
        <v>A5 m2</v>
      </c>
      <c r="BA10" s="29" t="str">
        <f t="shared" si="1"/>
        <v>A5 m3</v>
      </c>
      <c r="BB10" s="29" t="str">
        <f t="shared" si="1"/>
        <v>A5 m4</v>
      </c>
      <c r="BC10" s="29" t="str">
        <f t="shared" si="1"/>
        <v>A5 m5</v>
      </c>
      <c r="BD10" s="29" t="str">
        <f t="shared" si="1"/>
        <v>A5 m6</v>
      </c>
      <c r="BE10" s="29" t="str">
        <f t="shared" si="1"/>
        <v>A5 m7</v>
      </c>
      <c r="BF10" s="29" t="str">
        <f t="shared" si="1"/>
        <v>A5 m8</v>
      </c>
      <c r="BG10" s="29" t="str">
        <f t="shared" si="1"/>
        <v>A5 m9</v>
      </c>
      <c r="BH10" s="29" t="str">
        <f t="shared" si="1"/>
        <v>A5 m10</v>
      </c>
      <c r="BI10" s="29" t="str">
        <f t="shared" si="1"/>
        <v>A5 m11</v>
      </c>
      <c r="BJ10" s="29" t="str">
        <f t="shared" si="1"/>
        <v>A5 m12</v>
      </c>
    </row>
    <row r="11" spans="1:140" x14ac:dyDescent="0.25">
      <c r="A11" s="23" t="s">
        <v>189</v>
      </c>
      <c r="C11" s="31">
        <f t="shared" ref="C11:BJ11" si="2">+C8</f>
        <v>-78230</v>
      </c>
      <c r="D11" s="31">
        <f t="shared" si="2"/>
        <v>-78233.14</v>
      </c>
      <c r="E11" s="31">
        <f t="shared" si="2"/>
        <v>-78236.279999999984</v>
      </c>
      <c r="F11" s="31">
        <f t="shared" si="2"/>
        <v>-78239.420000000013</v>
      </c>
      <c r="G11" s="31">
        <f t="shared" si="2"/>
        <v>-78242.559999999998</v>
      </c>
      <c r="H11" s="31">
        <f t="shared" si="2"/>
        <v>-78245.700000000026</v>
      </c>
      <c r="I11" s="31">
        <f t="shared" si="2"/>
        <v>-78248.84</v>
      </c>
      <c r="J11" s="31">
        <f t="shared" si="2"/>
        <v>-78251.98000000001</v>
      </c>
      <c r="K11" s="31">
        <f t="shared" si="2"/>
        <v>-78255.12</v>
      </c>
      <c r="L11" s="31">
        <f t="shared" si="2"/>
        <v>-78258.259999999995</v>
      </c>
      <c r="M11" s="31">
        <f t="shared" si="2"/>
        <v>-78261.399999999994</v>
      </c>
      <c r="N11" s="31">
        <f t="shared" si="2"/>
        <v>-78264.539999999979</v>
      </c>
      <c r="O11" s="31">
        <f t="shared" si="2"/>
        <v>-78267.679999999978</v>
      </c>
      <c r="P11" s="31">
        <f t="shared" si="2"/>
        <v>-78270.819999999992</v>
      </c>
      <c r="Q11" s="31">
        <f t="shared" si="2"/>
        <v>-78273.960000000021</v>
      </c>
      <c r="R11" s="31">
        <f t="shared" si="2"/>
        <v>-78277.099999999991</v>
      </c>
      <c r="S11" s="31">
        <f t="shared" si="2"/>
        <v>-78280.240000000005</v>
      </c>
      <c r="T11" s="31">
        <f t="shared" si="2"/>
        <v>-78283.38</v>
      </c>
      <c r="U11" s="31">
        <f t="shared" si="2"/>
        <v>-78286.52</v>
      </c>
      <c r="V11" s="31">
        <f t="shared" si="2"/>
        <v>-78289.66</v>
      </c>
      <c r="W11" s="31">
        <f t="shared" si="2"/>
        <v>-78292.799999999974</v>
      </c>
      <c r="X11" s="31">
        <f t="shared" si="2"/>
        <v>-78295.94</v>
      </c>
      <c r="Y11" s="31">
        <f t="shared" si="2"/>
        <v>-78299.079999999987</v>
      </c>
      <c r="Z11" s="31">
        <f t="shared" si="2"/>
        <v>-78302.22000000003</v>
      </c>
      <c r="AA11" s="31">
        <f t="shared" si="2"/>
        <v>-78305.36</v>
      </c>
      <c r="AB11" s="31">
        <f t="shared" si="2"/>
        <v>-78308.5</v>
      </c>
      <c r="AC11" s="31">
        <f t="shared" si="2"/>
        <v>-78311.64</v>
      </c>
      <c r="AD11" s="31">
        <f t="shared" si="2"/>
        <v>-78314.779999999984</v>
      </c>
      <c r="AE11" s="31">
        <f t="shared" si="2"/>
        <v>-78317.920000000013</v>
      </c>
      <c r="AF11" s="31">
        <f t="shared" si="2"/>
        <v>-78321.06</v>
      </c>
      <c r="AG11" s="31">
        <f t="shared" si="2"/>
        <v>-78324.200000000026</v>
      </c>
      <c r="AH11" s="31">
        <f t="shared" si="2"/>
        <v>-78327.34</v>
      </c>
      <c r="AI11" s="31">
        <f t="shared" si="2"/>
        <v>-78330.48000000001</v>
      </c>
      <c r="AJ11" s="31">
        <f t="shared" si="2"/>
        <v>-78333.62</v>
      </c>
      <c r="AK11" s="31">
        <f t="shared" si="2"/>
        <v>-78336.759999999995</v>
      </c>
      <c r="AL11" s="31">
        <f t="shared" si="2"/>
        <v>-78339.899999999994</v>
      </c>
      <c r="AM11" s="31">
        <f t="shared" si="2"/>
        <v>-78343.039999999979</v>
      </c>
      <c r="AN11" s="31">
        <f t="shared" si="2"/>
        <v>-78346.179999999978</v>
      </c>
      <c r="AO11" s="31">
        <f t="shared" si="2"/>
        <v>-78349.319999999992</v>
      </c>
      <c r="AP11" s="31">
        <f t="shared" si="2"/>
        <v>-78352.460000000021</v>
      </c>
      <c r="AQ11" s="31">
        <f t="shared" si="2"/>
        <v>-78355.599999999991</v>
      </c>
      <c r="AR11" s="31">
        <f t="shared" si="2"/>
        <v>-78358.740000000005</v>
      </c>
      <c r="AS11" s="31">
        <f t="shared" si="2"/>
        <v>-78361.88</v>
      </c>
      <c r="AT11" s="31">
        <f t="shared" si="2"/>
        <v>-78365.02</v>
      </c>
      <c r="AU11" s="31">
        <f t="shared" si="2"/>
        <v>-78368.160000000003</v>
      </c>
      <c r="AV11" s="31">
        <f t="shared" si="2"/>
        <v>-78371.299999999974</v>
      </c>
      <c r="AW11" s="31">
        <f t="shared" si="2"/>
        <v>-78374.44</v>
      </c>
      <c r="AX11" s="31">
        <f t="shared" si="2"/>
        <v>-78377.579999999987</v>
      </c>
      <c r="AY11" s="31">
        <f t="shared" si="2"/>
        <v>-78380.72000000003</v>
      </c>
      <c r="AZ11" s="31">
        <f t="shared" si="2"/>
        <v>-78383.86</v>
      </c>
      <c r="BA11" s="31">
        <f t="shared" si="2"/>
        <v>-78387</v>
      </c>
      <c r="BB11" s="31">
        <f t="shared" si="2"/>
        <v>-78390.14</v>
      </c>
      <c r="BC11" s="31">
        <f t="shared" si="2"/>
        <v>-78393.279999999984</v>
      </c>
      <c r="BD11" s="31">
        <f t="shared" si="2"/>
        <v>-78396.420000000013</v>
      </c>
      <c r="BE11" s="31">
        <f t="shared" si="2"/>
        <v>-78399.56</v>
      </c>
      <c r="BF11" s="31">
        <f t="shared" si="2"/>
        <v>-78402.700000000026</v>
      </c>
      <c r="BG11" s="31">
        <f t="shared" si="2"/>
        <v>-78405.84</v>
      </c>
      <c r="BH11" s="31">
        <f t="shared" si="2"/>
        <v>-78408.98000000001</v>
      </c>
      <c r="BI11" s="31">
        <f t="shared" si="2"/>
        <v>-78412.12</v>
      </c>
      <c r="BJ11" s="31">
        <f t="shared" si="2"/>
        <v>-78415.259999999995</v>
      </c>
    </row>
    <row r="12" spans="1:140" x14ac:dyDescent="0.25">
      <c r="A12" s="23" t="s">
        <v>190</v>
      </c>
      <c r="C12" s="31">
        <v>0</v>
      </c>
      <c r="D12" s="31">
        <f t="shared" ref="D12:BJ12" si="3">+IF(D11&gt;0,0,IF(C14&gt;-D11,-D11,C14))</f>
        <v>0</v>
      </c>
      <c r="E12" s="31">
        <f t="shared" si="3"/>
        <v>0</v>
      </c>
      <c r="F12" s="31">
        <f t="shared" si="3"/>
        <v>0</v>
      </c>
      <c r="G12" s="31">
        <f t="shared" si="3"/>
        <v>0</v>
      </c>
      <c r="H12" s="31">
        <f t="shared" si="3"/>
        <v>0</v>
      </c>
      <c r="I12" s="31">
        <f t="shared" si="3"/>
        <v>0</v>
      </c>
      <c r="J12" s="31">
        <f t="shared" si="3"/>
        <v>0</v>
      </c>
      <c r="K12" s="31">
        <f t="shared" si="3"/>
        <v>0</v>
      </c>
      <c r="L12" s="31">
        <f t="shared" si="3"/>
        <v>0</v>
      </c>
      <c r="M12" s="31">
        <f t="shared" si="3"/>
        <v>0</v>
      </c>
      <c r="N12" s="31">
        <f t="shared" si="3"/>
        <v>0</v>
      </c>
      <c r="O12" s="31">
        <f t="shared" si="3"/>
        <v>0</v>
      </c>
      <c r="P12" s="31">
        <f t="shared" si="3"/>
        <v>0</v>
      </c>
      <c r="Q12" s="31">
        <f t="shared" si="3"/>
        <v>0</v>
      </c>
      <c r="R12" s="31">
        <f t="shared" si="3"/>
        <v>0</v>
      </c>
      <c r="S12" s="31">
        <f t="shared" si="3"/>
        <v>0</v>
      </c>
      <c r="T12" s="31">
        <f t="shared" si="3"/>
        <v>0</v>
      </c>
      <c r="U12" s="31">
        <f t="shared" si="3"/>
        <v>0</v>
      </c>
      <c r="V12" s="31">
        <f t="shared" si="3"/>
        <v>0</v>
      </c>
      <c r="W12" s="31">
        <f t="shared" si="3"/>
        <v>0</v>
      </c>
      <c r="X12" s="31">
        <f t="shared" si="3"/>
        <v>0</v>
      </c>
      <c r="Y12" s="31">
        <f t="shared" si="3"/>
        <v>0</v>
      </c>
      <c r="Z12" s="31">
        <f t="shared" si="3"/>
        <v>0</v>
      </c>
      <c r="AA12" s="31">
        <f t="shared" si="3"/>
        <v>0</v>
      </c>
      <c r="AB12" s="31">
        <f t="shared" si="3"/>
        <v>0</v>
      </c>
      <c r="AC12" s="31">
        <f t="shared" si="3"/>
        <v>0</v>
      </c>
      <c r="AD12" s="31">
        <f t="shared" si="3"/>
        <v>0</v>
      </c>
      <c r="AE12" s="31">
        <f t="shared" si="3"/>
        <v>0</v>
      </c>
      <c r="AF12" s="31">
        <f t="shared" si="3"/>
        <v>0</v>
      </c>
      <c r="AG12" s="31">
        <f t="shared" si="3"/>
        <v>0</v>
      </c>
      <c r="AH12" s="31">
        <f t="shared" si="3"/>
        <v>0</v>
      </c>
      <c r="AI12" s="31">
        <f t="shared" si="3"/>
        <v>0</v>
      </c>
      <c r="AJ12" s="31">
        <f t="shared" si="3"/>
        <v>0</v>
      </c>
      <c r="AK12" s="31">
        <f t="shared" si="3"/>
        <v>0</v>
      </c>
      <c r="AL12" s="31">
        <f t="shared" si="3"/>
        <v>0</v>
      </c>
      <c r="AM12" s="31">
        <f t="shared" si="3"/>
        <v>0</v>
      </c>
      <c r="AN12" s="31">
        <f t="shared" si="3"/>
        <v>0</v>
      </c>
      <c r="AO12" s="31">
        <f t="shared" si="3"/>
        <v>0</v>
      </c>
      <c r="AP12" s="31">
        <f t="shared" si="3"/>
        <v>0</v>
      </c>
      <c r="AQ12" s="31">
        <f t="shared" si="3"/>
        <v>0</v>
      </c>
      <c r="AR12" s="31">
        <f t="shared" si="3"/>
        <v>0</v>
      </c>
      <c r="AS12" s="31">
        <f t="shared" si="3"/>
        <v>0</v>
      </c>
      <c r="AT12" s="31">
        <f t="shared" si="3"/>
        <v>0</v>
      </c>
      <c r="AU12" s="31">
        <f t="shared" si="3"/>
        <v>0</v>
      </c>
      <c r="AV12" s="31">
        <f t="shared" si="3"/>
        <v>0</v>
      </c>
      <c r="AW12" s="31">
        <f t="shared" si="3"/>
        <v>0</v>
      </c>
      <c r="AX12" s="31">
        <f t="shared" si="3"/>
        <v>0</v>
      </c>
      <c r="AY12" s="31">
        <f t="shared" si="3"/>
        <v>0</v>
      </c>
      <c r="AZ12" s="31">
        <f t="shared" si="3"/>
        <v>0</v>
      </c>
      <c r="BA12" s="31">
        <f t="shared" si="3"/>
        <v>0</v>
      </c>
      <c r="BB12" s="31">
        <f t="shared" si="3"/>
        <v>0</v>
      </c>
      <c r="BC12" s="31">
        <f t="shared" si="3"/>
        <v>0</v>
      </c>
      <c r="BD12" s="31">
        <f t="shared" si="3"/>
        <v>0</v>
      </c>
      <c r="BE12" s="31">
        <f t="shared" si="3"/>
        <v>0</v>
      </c>
      <c r="BF12" s="31">
        <f t="shared" si="3"/>
        <v>0</v>
      </c>
      <c r="BG12" s="31">
        <f t="shared" si="3"/>
        <v>0</v>
      </c>
      <c r="BH12" s="31">
        <f t="shared" si="3"/>
        <v>0</v>
      </c>
      <c r="BI12" s="31">
        <f t="shared" si="3"/>
        <v>0</v>
      </c>
      <c r="BJ12" s="31">
        <f t="shared" si="3"/>
        <v>0</v>
      </c>
    </row>
    <row r="13" spans="1:140" x14ac:dyDescent="0.25">
      <c r="A13" s="23" t="s">
        <v>191</v>
      </c>
      <c r="C13" s="31">
        <f t="shared" ref="C13:BJ13" si="4">+IF((C11+C12)&gt;0,0,(C11+C12))</f>
        <v>-78230</v>
      </c>
      <c r="D13" s="31">
        <f t="shared" si="4"/>
        <v>-78233.14</v>
      </c>
      <c r="E13" s="31">
        <f>+IF((E11+E12)&gt;0,0,(E11+E12))</f>
        <v>-78236.279999999984</v>
      </c>
      <c r="F13" s="31">
        <f t="shared" si="4"/>
        <v>-78239.420000000013</v>
      </c>
      <c r="G13" s="31">
        <f t="shared" si="4"/>
        <v>-78242.559999999998</v>
      </c>
      <c r="H13" s="31">
        <f t="shared" si="4"/>
        <v>-78245.700000000026</v>
      </c>
      <c r="I13" s="31">
        <f t="shared" si="4"/>
        <v>-78248.84</v>
      </c>
      <c r="J13" s="31">
        <f t="shared" si="4"/>
        <v>-78251.98000000001</v>
      </c>
      <c r="K13" s="31">
        <f t="shared" si="4"/>
        <v>-78255.12</v>
      </c>
      <c r="L13" s="31">
        <f t="shared" si="4"/>
        <v>-78258.259999999995</v>
      </c>
      <c r="M13" s="31">
        <f t="shared" si="4"/>
        <v>-78261.399999999994</v>
      </c>
      <c r="N13" s="31">
        <f t="shared" si="4"/>
        <v>-78264.539999999979</v>
      </c>
      <c r="O13" s="31">
        <f t="shared" si="4"/>
        <v>-78267.679999999978</v>
      </c>
      <c r="P13" s="31">
        <f t="shared" si="4"/>
        <v>-78270.819999999992</v>
      </c>
      <c r="Q13" s="31">
        <f t="shared" si="4"/>
        <v>-78273.960000000021</v>
      </c>
      <c r="R13" s="31">
        <f t="shared" si="4"/>
        <v>-78277.099999999991</v>
      </c>
      <c r="S13" s="31">
        <f t="shared" si="4"/>
        <v>-78280.240000000005</v>
      </c>
      <c r="T13" s="31">
        <f t="shared" si="4"/>
        <v>-78283.38</v>
      </c>
      <c r="U13" s="31">
        <f t="shared" si="4"/>
        <v>-78286.52</v>
      </c>
      <c r="V13" s="31">
        <f t="shared" si="4"/>
        <v>-78289.66</v>
      </c>
      <c r="W13" s="31">
        <f t="shared" si="4"/>
        <v>-78292.799999999974</v>
      </c>
      <c r="X13" s="31">
        <f t="shared" si="4"/>
        <v>-78295.94</v>
      </c>
      <c r="Y13" s="31">
        <f t="shared" si="4"/>
        <v>-78299.079999999987</v>
      </c>
      <c r="Z13" s="31">
        <f t="shared" si="4"/>
        <v>-78302.22000000003</v>
      </c>
      <c r="AA13" s="31">
        <f t="shared" si="4"/>
        <v>-78305.36</v>
      </c>
      <c r="AB13" s="31">
        <f t="shared" si="4"/>
        <v>-78308.5</v>
      </c>
      <c r="AC13" s="31">
        <f t="shared" si="4"/>
        <v>-78311.64</v>
      </c>
      <c r="AD13" s="31">
        <f t="shared" si="4"/>
        <v>-78314.779999999984</v>
      </c>
      <c r="AE13" s="31">
        <f t="shared" si="4"/>
        <v>-78317.920000000013</v>
      </c>
      <c r="AF13" s="31">
        <f t="shared" si="4"/>
        <v>-78321.06</v>
      </c>
      <c r="AG13" s="31">
        <f t="shared" si="4"/>
        <v>-78324.200000000026</v>
      </c>
      <c r="AH13" s="31">
        <f t="shared" si="4"/>
        <v>-78327.34</v>
      </c>
      <c r="AI13" s="31">
        <f t="shared" si="4"/>
        <v>-78330.48000000001</v>
      </c>
      <c r="AJ13" s="31">
        <f t="shared" si="4"/>
        <v>-78333.62</v>
      </c>
      <c r="AK13" s="31">
        <f t="shared" si="4"/>
        <v>-78336.759999999995</v>
      </c>
      <c r="AL13" s="31">
        <f t="shared" si="4"/>
        <v>-78339.899999999994</v>
      </c>
      <c r="AM13" s="31">
        <f t="shared" si="4"/>
        <v>-78343.039999999979</v>
      </c>
      <c r="AN13" s="31">
        <f t="shared" si="4"/>
        <v>-78346.179999999978</v>
      </c>
      <c r="AO13" s="31">
        <f t="shared" si="4"/>
        <v>-78349.319999999992</v>
      </c>
      <c r="AP13" s="31">
        <f t="shared" si="4"/>
        <v>-78352.460000000021</v>
      </c>
      <c r="AQ13" s="31">
        <f t="shared" si="4"/>
        <v>-78355.599999999991</v>
      </c>
      <c r="AR13" s="31">
        <f t="shared" si="4"/>
        <v>-78358.740000000005</v>
      </c>
      <c r="AS13" s="31">
        <f t="shared" si="4"/>
        <v>-78361.88</v>
      </c>
      <c r="AT13" s="31">
        <f t="shared" si="4"/>
        <v>-78365.02</v>
      </c>
      <c r="AU13" s="31">
        <f t="shared" si="4"/>
        <v>-78368.160000000003</v>
      </c>
      <c r="AV13" s="31">
        <f t="shared" si="4"/>
        <v>-78371.299999999974</v>
      </c>
      <c r="AW13" s="31">
        <f t="shared" si="4"/>
        <v>-78374.44</v>
      </c>
      <c r="AX13" s="31">
        <f t="shared" si="4"/>
        <v>-78377.579999999987</v>
      </c>
      <c r="AY13" s="31">
        <f t="shared" si="4"/>
        <v>-78380.72000000003</v>
      </c>
      <c r="AZ13" s="31">
        <f t="shared" si="4"/>
        <v>-78383.86</v>
      </c>
      <c r="BA13" s="31">
        <f t="shared" si="4"/>
        <v>-78387</v>
      </c>
      <c r="BB13" s="31">
        <f t="shared" si="4"/>
        <v>-78390.14</v>
      </c>
      <c r="BC13" s="31">
        <f t="shared" si="4"/>
        <v>-78393.279999999984</v>
      </c>
      <c r="BD13" s="31">
        <f t="shared" si="4"/>
        <v>-78396.420000000013</v>
      </c>
      <c r="BE13" s="31">
        <f t="shared" si="4"/>
        <v>-78399.56</v>
      </c>
      <c r="BF13" s="31">
        <f t="shared" si="4"/>
        <v>-78402.700000000026</v>
      </c>
      <c r="BG13" s="31">
        <f t="shared" si="4"/>
        <v>-78405.84</v>
      </c>
      <c r="BH13" s="31">
        <f t="shared" si="4"/>
        <v>-78408.98000000001</v>
      </c>
      <c r="BI13" s="31">
        <f t="shared" si="4"/>
        <v>-78412.12</v>
      </c>
      <c r="BJ13" s="31">
        <f t="shared" si="4"/>
        <v>-78415.259999999995</v>
      </c>
    </row>
    <row r="14" spans="1:140" x14ac:dyDescent="0.25">
      <c r="A14" s="23" t="s">
        <v>192</v>
      </c>
      <c r="C14" s="31">
        <f>+IF(C7&gt;C6,C7-C6,0)</f>
        <v>0</v>
      </c>
      <c r="D14" s="31">
        <f t="shared" ref="D14:BJ14" si="5">+IF(D11&gt;0,C14+D11,C14-D12)</f>
        <v>0</v>
      </c>
      <c r="E14" s="31">
        <f t="shared" si="5"/>
        <v>0</v>
      </c>
      <c r="F14" s="31">
        <f t="shared" si="5"/>
        <v>0</v>
      </c>
      <c r="G14" s="31">
        <f t="shared" si="5"/>
        <v>0</v>
      </c>
      <c r="H14" s="31">
        <f t="shared" si="5"/>
        <v>0</v>
      </c>
      <c r="I14" s="31">
        <f t="shared" si="5"/>
        <v>0</v>
      </c>
      <c r="J14" s="31">
        <f t="shared" si="5"/>
        <v>0</v>
      </c>
      <c r="K14" s="31">
        <f t="shared" si="5"/>
        <v>0</v>
      </c>
      <c r="L14" s="31">
        <f t="shared" si="5"/>
        <v>0</v>
      </c>
      <c r="M14" s="31">
        <f t="shared" si="5"/>
        <v>0</v>
      </c>
      <c r="N14" s="31">
        <f t="shared" si="5"/>
        <v>0</v>
      </c>
      <c r="O14" s="31">
        <f t="shared" si="5"/>
        <v>0</v>
      </c>
      <c r="P14" s="31">
        <f t="shared" si="5"/>
        <v>0</v>
      </c>
      <c r="Q14" s="31">
        <f t="shared" si="5"/>
        <v>0</v>
      </c>
      <c r="R14" s="31">
        <f t="shared" si="5"/>
        <v>0</v>
      </c>
      <c r="S14" s="31">
        <f t="shared" si="5"/>
        <v>0</v>
      </c>
      <c r="T14" s="31">
        <f t="shared" si="5"/>
        <v>0</v>
      </c>
      <c r="U14" s="31">
        <f t="shared" si="5"/>
        <v>0</v>
      </c>
      <c r="V14" s="31">
        <f t="shared" si="5"/>
        <v>0</v>
      </c>
      <c r="W14" s="31">
        <f t="shared" si="5"/>
        <v>0</v>
      </c>
      <c r="X14" s="31">
        <f t="shared" si="5"/>
        <v>0</v>
      </c>
      <c r="Y14" s="31">
        <f t="shared" si="5"/>
        <v>0</v>
      </c>
      <c r="Z14" s="31">
        <f t="shared" si="5"/>
        <v>0</v>
      </c>
      <c r="AA14" s="31">
        <f t="shared" si="5"/>
        <v>0</v>
      </c>
      <c r="AB14" s="31">
        <f t="shared" si="5"/>
        <v>0</v>
      </c>
      <c r="AC14" s="31">
        <f t="shared" si="5"/>
        <v>0</v>
      </c>
      <c r="AD14" s="31">
        <f t="shared" si="5"/>
        <v>0</v>
      </c>
      <c r="AE14" s="31">
        <f t="shared" si="5"/>
        <v>0</v>
      </c>
      <c r="AF14" s="31">
        <f t="shared" si="5"/>
        <v>0</v>
      </c>
      <c r="AG14" s="31">
        <f t="shared" si="5"/>
        <v>0</v>
      </c>
      <c r="AH14" s="31">
        <f t="shared" si="5"/>
        <v>0</v>
      </c>
      <c r="AI14" s="31">
        <f t="shared" si="5"/>
        <v>0</v>
      </c>
      <c r="AJ14" s="31">
        <f t="shared" si="5"/>
        <v>0</v>
      </c>
      <c r="AK14" s="31">
        <f t="shared" si="5"/>
        <v>0</v>
      </c>
      <c r="AL14" s="31">
        <f t="shared" si="5"/>
        <v>0</v>
      </c>
      <c r="AM14" s="31">
        <f t="shared" si="5"/>
        <v>0</v>
      </c>
      <c r="AN14" s="31">
        <f t="shared" si="5"/>
        <v>0</v>
      </c>
      <c r="AO14" s="31">
        <f t="shared" si="5"/>
        <v>0</v>
      </c>
      <c r="AP14" s="31">
        <f t="shared" si="5"/>
        <v>0</v>
      </c>
      <c r="AQ14" s="31">
        <f t="shared" si="5"/>
        <v>0</v>
      </c>
      <c r="AR14" s="31">
        <f t="shared" si="5"/>
        <v>0</v>
      </c>
      <c r="AS14" s="31">
        <f t="shared" si="5"/>
        <v>0</v>
      </c>
      <c r="AT14" s="31">
        <f t="shared" si="5"/>
        <v>0</v>
      </c>
      <c r="AU14" s="31">
        <f t="shared" si="5"/>
        <v>0</v>
      </c>
      <c r="AV14" s="31">
        <f t="shared" si="5"/>
        <v>0</v>
      </c>
      <c r="AW14" s="31">
        <f t="shared" si="5"/>
        <v>0</v>
      </c>
      <c r="AX14" s="31">
        <f t="shared" si="5"/>
        <v>0</v>
      </c>
      <c r="AY14" s="31">
        <f t="shared" si="5"/>
        <v>0</v>
      </c>
      <c r="AZ14" s="31">
        <f t="shared" si="5"/>
        <v>0</v>
      </c>
      <c r="BA14" s="31">
        <f t="shared" si="5"/>
        <v>0</v>
      </c>
      <c r="BB14" s="31">
        <f t="shared" si="5"/>
        <v>0</v>
      </c>
      <c r="BC14" s="31">
        <f t="shared" si="5"/>
        <v>0</v>
      </c>
      <c r="BD14" s="31">
        <f t="shared" si="5"/>
        <v>0</v>
      </c>
      <c r="BE14" s="31">
        <f t="shared" si="5"/>
        <v>0</v>
      </c>
      <c r="BF14" s="31">
        <f t="shared" si="5"/>
        <v>0</v>
      </c>
      <c r="BG14" s="31">
        <f t="shared" si="5"/>
        <v>0</v>
      </c>
      <c r="BH14" s="31">
        <f t="shared" si="5"/>
        <v>0</v>
      </c>
      <c r="BI14" s="31">
        <f t="shared" si="5"/>
        <v>0</v>
      </c>
      <c r="BJ14" s="31">
        <f t="shared" si="5"/>
        <v>0</v>
      </c>
    </row>
    <row r="15" spans="1:140" x14ac:dyDescent="0.25">
      <c r="A15" s="23" t="s">
        <v>193</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f>0.88*(N17-N15)</f>
        <v>-68870.031999999992</v>
      </c>
      <c r="AA15" s="31">
        <v>0</v>
      </c>
      <c r="AB15" s="31">
        <v>0</v>
      </c>
      <c r="AC15" s="31">
        <v>0</v>
      </c>
      <c r="AD15" s="31">
        <v>0</v>
      </c>
      <c r="AE15" s="31">
        <v>0</v>
      </c>
      <c r="AF15" s="31">
        <v>0</v>
      </c>
      <c r="AG15" s="31">
        <v>0</v>
      </c>
      <c r="AH15" s="31">
        <v>0</v>
      </c>
      <c r="AI15" s="31">
        <v>0</v>
      </c>
      <c r="AJ15" s="31">
        <v>0</v>
      </c>
      <c r="AK15" s="31">
        <v>0</v>
      </c>
      <c r="AL15" s="31">
        <f>0.88*(Z17-Z15)</f>
        <v>-68903.190399999978</v>
      </c>
      <c r="AM15" s="31">
        <v>0</v>
      </c>
      <c r="AN15" s="31">
        <v>0</v>
      </c>
      <c r="AO15" s="31">
        <v>0</v>
      </c>
      <c r="AP15" s="31">
        <v>0</v>
      </c>
      <c r="AQ15" s="31">
        <v>0</v>
      </c>
      <c r="AR15" s="31">
        <v>0</v>
      </c>
      <c r="AS15" s="31">
        <v>0</v>
      </c>
      <c r="AT15" s="31">
        <v>0</v>
      </c>
      <c r="AU15" s="31">
        <v>0</v>
      </c>
      <c r="AV15" s="31">
        <v>0</v>
      </c>
      <c r="AW15" s="31">
        <v>0</v>
      </c>
      <c r="AX15" s="31">
        <f>0.88*(AL17-AL15)</f>
        <v>-68936.348799999992</v>
      </c>
      <c r="AY15" s="31">
        <v>0</v>
      </c>
      <c r="AZ15" s="31">
        <v>0</v>
      </c>
      <c r="BA15" s="31">
        <v>0</v>
      </c>
      <c r="BB15" s="31">
        <v>0</v>
      </c>
      <c r="BC15" s="31">
        <v>0</v>
      </c>
      <c r="BD15" s="31">
        <v>0</v>
      </c>
      <c r="BE15" s="31">
        <v>0</v>
      </c>
      <c r="BF15" s="31">
        <v>0</v>
      </c>
      <c r="BG15" s="31">
        <v>0</v>
      </c>
      <c r="BH15" s="31">
        <v>0</v>
      </c>
      <c r="BI15" s="31">
        <v>0</v>
      </c>
      <c r="BJ15" s="31">
        <f>0.88*(AX17-AX15)</f>
        <v>-68969.507199999993</v>
      </c>
    </row>
    <row r="16" spans="1:140" x14ac:dyDescent="0.25">
      <c r="A16" s="23" t="s">
        <v>194</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f>+SUM(O13:Z13)-SUM(P17:Z17)</f>
        <v>-9432.188000000082</v>
      </c>
      <c r="AB16" s="31">
        <v>0</v>
      </c>
      <c r="AC16" s="31">
        <v>0</v>
      </c>
      <c r="AD16" s="31">
        <v>0</v>
      </c>
      <c r="AE16" s="31">
        <v>0</v>
      </c>
      <c r="AF16" s="31">
        <v>0</v>
      </c>
      <c r="AG16" s="31">
        <v>0</v>
      </c>
      <c r="AH16" s="31">
        <v>0</v>
      </c>
      <c r="AI16" s="31">
        <v>0</v>
      </c>
      <c r="AJ16" s="31">
        <v>0</v>
      </c>
      <c r="AK16" s="31">
        <v>0</v>
      </c>
      <c r="AL16" s="31">
        <v>0</v>
      </c>
      <c r="AM16" s="31">
        <f>+SUM(AA13:AL13)-SUM(AB17:AL17)</f>
        <v>-9436.7096000000602</v>
      </c>
      <c r="AN16" s="31">
        <v>0</v>
      </c>
      <c r="AO16" s="31">
        <v>0</v>
      </c>
      <c r="AP16" s="31">
        <v>0</v>
      </c>
      <c r="AQ16" s="31">
        <v>0</v>
      </c>
      <c r="AR16" s="31">
        <v>0</v>
      </c>
      <c r="AS16" s="31">
        <v>0</v>
      </c>
      <c r="AT16" s="31">
        <v>0</v>
      </c>
      <c r="AU16" s="31">
        <v>0</v>
      </c>
      <c r="AV16" s="31">
        <v>0</v>
      </c>
      <c r="AW16" s="31">
        <v>0</v>
      </c>
      <c r="AX16" s="31">
        <v>0</v>
      </c>
      <c r="AY16" s="31">
        <f>+SUM(AM13:AX13)-SUM(AN17:AX17)</f>
        <v>-9441.231199999922</v>
      </c>
      <c r="AZ16" s="31">
        <v>0</v>
      </c>
      <c r="BA16" s="31">
        <v>0</v>
      </c>
      <c r="BB16" s="31">
        <v>0</v>
      </c>
      <c r="BC16" s="31">
        <v>0</v>
      </c>
      <c r="BD16" s="31">
        <v>0</v>
      </c>
      <c r="BE16" s="31">
        <v>0</v>
      </c>
      <c r="BF16" s="31">
        <v>0</v>
      </c>
      <c r="BG16" s="31">
        <v>0</v>
      </c>
      <c r="BH16" s="31">
        <v>0</v>
      </c>
      <c r="BI16" s="31">
        <v>0</v>
      </c>
      <c r="BJ16" s="31">
        <v>0</v>
      </c>
    </row>
    <row r="17" spans="1:62" x14ac:dyDescent="0.25">
      <c r="A17" s="23" t="s">
        <v>195</v>
      </c>
      <c r="C17" s="31"/>
      <c r="D17" s="31">
        <f t="shared" ref="D17:Y17" si="6">+C13</f>
        <v>-78230</v>
      </c>
      <c r="E17" s="31">
        <f t="shared" si="6"/>
        <v>-78233.14</v>
      </c>
      <c r="F17" s="31">
        <f>+E13</f>
        <v>-78236.279999999984</v>
      </c>
      <c r="G17" s="31">
        <f t="shared" si="6"/>
        <v>-78239.420000000013</v>
      </c>
      <c r="H17" s="31">
        <f t="shared" si="6"/>
        <v>-78242.559999999998</v>
      </c>
      <c r="I17" s="31">
        <f t="shared" si="6"/>
        <v>-78245.700000000026</v>
      </c>
      <c r="J17" s="31">
        <f t="shared" si="6"/>
        <v>-78248.84</v>
      </c>
      <c r="K17" s="31">
        <f t="shared" si="6"/>
        <v>-78251.98000000001</v>
      </c>
      <c r="L17" s="31">
        <f t="shared" si="6"/>
        <v>-78255.12</v>
      </c>
      <c r="M17" s="31">
        <f t="shared" si="6"/>
        <v>-78258.259999999995</v>
      </c>
      <c r="N17" s="31">
        <f t="shared" si="6"/>
        <v>-78261.399999999994</v>
      </c>
      <c r="O17" s="31">
        <f t="shared" si="6"/>
        <v>-78264.539999999979</v>
      </c>
      <c r="P17" s="31">
        <f t="shared" si="6"/>
        <v>-78267.679999999978</v>
      </c>
      <c r="Q17" s="31">
        <f t="shared" si="6"/>
        <v>-78270.819999999992</v>
      </c>
      <c r="R17" s="31">
        <f t="shared" si="6"/>
        <v>-78273.960000000021</v>
      </c>
      <c r="S17" s="31">
        <f t="shared" si="6"/>
        <v>-78277.099999999991</v>
      </c>
      <c r="T17" s="31">
        <f t="shared" si="6"/>
        <v>-78280.240000000005</v>
      </c>
      <c r="U17" s="31">
        <f t="shared" si="6"/>
        <v>-78283.38</v>
      </c>
      <c r="V17" s="31">
        <f t="shared" si="6"/>
        <v>-78286.52</v>
      </c>
      <c r="W17" s="31">
        <f t="shared" si="6"/>
        <v>-78289.66</v>
      </c>
      <c r="X17" s="31">
        <f t="shared" si="6"/>
        <v>-78292.799999999974</v>
      </c>
      <c r="Y17" s="31">
        <f t="shared" si="6"/>
        <v>-78295.94</v>
      </c>
      <c r="Z17" s="31">
        <f>+Y13+Z15</f>
        <v>-147169.11199999996</v>
      </c>
      <c r="AA17" s="31">
        <f>+AA16</f>
        <v>-9432.188000000082</v>
      </c>
      <c r="AB17" s="31">
        <f t="shared" ref="AB17:AK17" si="7">+AA13</f>
        <v>-78305.36</v>
      </c>
      <c r="AC17" s="31">
        <f t="shared" si="7"/>
        <v>-78308.5</v>
      </c>
      <c r="AD17" s="31">
        <f t="shared" si="7"/>
        <v>-78311.64</v>
      </c>
      <c r="AE17" s="31">
        <f t="shared" si="7"/>
        <v>-78314.779999999984</v>
      </c>
      <c r="AF17" s="31">
        <f t="shared" si="7"/>
        <v>-78317.920000000013</v>
      </c>
      <c r="AG17" s="31">
        <f t="shared" si="7"/>
        <v>-78321.06</v>
      </c>
      <c r="AH17" s="31">
        <f t="shared" si="7"/>
        <v>-78324.200000000026</v>
      </c>
      <c r="AI17" s="31">
        <f t="shared" si="7"/>
        <v>-78327.34</v>
      </c>
      <c r="AJ17" s="31">
        <f t="shared" si="7"/>
        <v>-78330.48000000001</v>
      </c>
      <c r="AK17" s="31">
        <f t="shared" si="7"/>
        <v>-78333.62</v>
      </c>
      <c r="AL17" s="31">
        <f>+AK13+AL15</f>
        <v>-147239.95039999997</v>
      </c>
      <c r="AM17" s="31">
        <f>+AM16</f>
        <v>-9436.7096000000602</v>
      </c>
      <c r="AN17" s="31">
        <f t="shared" ref="AN17:AW17" si="8">+AM13</f>
        <v>-78343.039999999979</v>
      </c>
      <c r="AO17" s="31">
        <f t="shared" si="8"/>
        <v>-78346.179999999978</v>
      </c>
      <c r="AP17" s="31">
        <f t="shared" si="8"/>
        <v>-78349.319999999992</v>
      </c>
      <c r="AQ17" s="31">
        <f t="shared" si="8"/>
        <v>-78352.460000000021</v>
      </c>
      <c r="AR17" s="31">
        <f t="shared" si="8"/>
        <v>-78355.599999999991</v>
      </c>
      <c r="AS17" s="31">
        <f t="shared" si="8"/>
        <v>-78358.740000000005</v>
      </c>
      <c r="AT17" s="31">
        <f t="shared" si="8"/>
        <v>-78361.88</v>
      </c>
      <c r="AU17" s="31">
        <f t="shared" si="8"/>
        <v>-78365.02</v>
      </c>
      <c r="AV17" s="31">
        <f t="shared" si="8"/>
        <v>-78368.160000000003</v>
      </c>
      <c r="AW17" s="31">
        <f t="shared" si="8"/>
        <v>-78371.299999999974</v>
      </c>
      <c r="AX17" s="31">
        <f>+AW13+AX15</f>
        <v>-147310.78879999998</v>
      </c>
      <c r="AY17" s="31">
        <f>+AY16</f>
        <v>-9441.231199999922</v>
      </c>
      <c r="AZ17" s="31">
        <f t="shared" ref="AZ17:BI17" si="9">+AY13</f>
        <v>-78380.72000000003</v>
      </c>
      <c r="BA17" s="31">
        <f t="shared" si="9"/>
        <v>-78383.86</v>
      </c>
      <c r="BB17" s="31">
        <f t="shared" si="9"/>
        <v>-78387</v>
      </c>
      <c r="BC17" s="31">
        <f t="shared" si="9"/>
        <v>-78390.14</v>
      </c>
      <c r="BD17" s="31">
        <f t="shared" si="9"/>
        <v>-78393.279999999984</v>
      </c>
      <c r="BE17" s="31">
        <f t="shared" si="9"/>
        <v>-78396.420000000013</v>
      </c>
      <c r="BF17" s="31">
        <f t="shared" si="9"/>
        <v>-78399.56</v>
      </c>
      <c r="BG17" s="31">
        <f t="shared" si="9"/>
        <v>-78402.700000000026</v>
      </c>
      <c r="BH17" s="31">
        <f t="shared" si="9"/>
        <v>-78405.84</v>
      </c>
      <c r="BI17" s="31">
        <f t="shared" si="9"/>
        <v>-78408.98000000001</v>
      </c>
      <c r="BJ17" s="31">
        <f>+BI13+BJ15</f>
        <v>-147381.62719999999</v>
      </c>
    </row>
    <row r="20" spans="1:62" x14ac:dyDescent="0.25">
      <c r="A20" s="23" t="s">
        <v>196</v>
      </c>
      <c r="C20" s="29" t="str">
        <f>+C10</f>
        <v>A1 m1</v>
      </c>
      <c r="D20" s="29" t="str">
        <f t="shared" ref="D20:BJ20" si="10">+D10</f>
        <v>A1 m2</v>
      </c>
      <c r="E20" s="29" t="str">
        <f t="shared" si="10"/>
        <v>A1 m3</v>
      </c>
      <c r="F20" s="29" t="str">
        <f t="shared" si="10"/>
        <v>A1 m4</v>
      </c>
      <c r="G20" s="29" t="str">
        <f t="shared" si="10"/>
        <v>A1 m5</v>
      </c>
      <c r="H20" s="29" t="str">
        <f t="shared" si="10"/>
        <v>A1 m6</v>
      </c>
      <c r="I20" s="29" t="str">
        <f t="shared" si="10"/>
        <v>A1 m7</v>
      </c>
      <c r="J20" s="29" t="str">
        <f t="shared" si="10"/>
        <v>A1 m8</v>
      </c>
      <c r="K20" s="29" t="str">
        <f t="shared" si="10"/>
        <v>A1 m9</v>
      </c>
      <c r="L20" s="29" t="str">
        <f t="shared" si="10"/>
        <v>A1 m10</v>
      </c>
      <c r="M20" s="29" t="str">
        <f t="shared" si="10"/>
        <v>A1 m11</v>
      </c>
      <c r="N20" s="29" t="str">
        <f t="shared" si="10"/>
        <v>A1 m12</v>
      </c>
      <c r="O20" s="29" t="str">
        <f t="shared" si="10"/>
        <v>A2 m1</v>
      </c>
      <c r="P20" s="29" t="str">
        <f t="shared" si="10"/>
        <v>A2 m2</v>
      </c>
      <c r="Q20" s="29" t="str">
        <f t="shared" si="10"/>
        <v>A2 m3</v>
      </c>
      <c r="R20" s="29" t="str">
        <f t="shared" si="10"/>
        <v>A2 m4</v>
      </c>
      <c r="S20" s="29" t="str">
        <f t="shared" si="10"/>
        <v>A2 m5</v>
      </c>
      <c r="T20" s="29" t="str">
        <f t="shared" si="10"/>
        <v>A2 m6</v>
      </c>
      <c r="U20" s="29" t="str">
        <f t="shared" si="10"/>
        <v>A2 m7</v>
      </c>
      <c r="V20" s="29" t="str">
        <f t="shared" si="10"/>
        <v>A2 m8</v>
      </c>
      <c r="W20" s="29" t="str">
        <f t="shared" si="10"/>
        <v>A2 m9</v>
      </c>
      <c r="X20" s="29" t="str">
        <f t="shared" si="10"/>
        <v>A2 m10</v>
      </c>
      <c r="Y20" s="29" t="str">
        <f t="shared" si="10"/>
        <v>A2 m11</v>
      </c>
      <c r="Z20" s="29" t="str">
        <f t="shared" si="10"/>
        <v>A2 m12</v>
      </c>
      <c r="AA20" s="29" t="str">
        <f t="shared" si="10"/>
        <v>A3 m1</v>
      </c>
      <c r="AB20" s="29" t="str">
        <f t="shared" si="10"/>
        <v>A3 m2</v>
      </c>
      <c r="AC20" s="29" t="str">
        <f t="shared" si="10"/>
        <v>A3 m3</v>
      </c>
      <c r="AD20" s="29" t="str">
        <f t="shared" si="10"/>
        <v>A3 m4</v>
      </c>
      <c r="AE20" s="29" t="str">
        <f t="shared" si="10"/>
        <v>A3 m5</v>
      </c>
      <c r="AF20" s="29" t="str">
        <f t="shared" si="10"/>
        <v>A3 m6</v>
      </c>
      <c r="AG20" s="29" t="str">
        <f t="shared" si="10"/>
        <v>A3 m7</v>
      </c>
      <c r="AH20" s="29" t="str">
        <f t="shared" si="10"/>
        <v>A3 m8</v>
      </c>
      <c r="AI20" s="29" t="str">
        <f t="shared" si="10"/>
        <v>A3 m9</v>
      </c>
      <c r="AJ20" s="29" t="str">
        <f t="shared" si="10"/>
        <v>A3 m10</v>
      </c>
      <c r="AK20" s="29" t="str">
        <f t="shared" si="10"/>
        <v>A3 m11</v>
      </c>
      <c r="AL20" s="29" t="str">
        <f t="shared" si="10"/>
        <v>A3 m12</v>
      </c>
      <c r="AM20" s="29" t="str">
        <f t="shared" si="10"/>
        <v>A4 m1</v>
      </c>
      <c r="AN20" s="29" t="str">
        <f t="shared" si="10"/>
        <v>A4 m2</v>
      </c>
      <c r="AO20" s="29" t="str">
        <f t="shared" si="10"/>
        <v>A4 m3</v>
      </c>
      <c r="AP20" s="29" t="str">
        <f t="shared" si="10"/>
        <v>A4 m4</v>
      </c>
      <c r="AQ20" s="29" t="str">
        <f t="shared" si="10"/>
        <v>A4 m5</v>
      </c>
      <c r="AR20" s="29" t="str">
        <f t="shared" si="10"/>
        <v>A4 m6</v>
      </c>
      <c r="AS20" s="29" t="str">
        <f t="shared" si="10"/>
        <v>A4 m7</v>
      </c>
      <c r="AT20" s="29" t="str">
        <f t="shared" si="10"/>
        <v>A4 m8</v>
      </c>
      <c r="AU20" s="29" t="str">
        <f t="shared" si="10"/>
        <v>A4 m9</v>
      </c>
      <c r="AV20" s="29" t="str">
        <f t="shared" si="10"/>
        <v>A4 m10</v>
      </c>
      <c r="AW20" s="29" t="str">
        <f t="shared" si="10"/>
        <v>A4 m11</v>
      </c>
      <c r="AX20" s="29" t="str">
        <f t="shared" si="10"/>
        <v>A4 m12</v>
      </c>
      <c r="AY20" s="29" t="str">
        <f t="shared" si="10"/>
        <v>A5 m1</v>
      </c>
      <c r="AZ20" s="29" t="str">
        <f t="shared" si="10"/>
        <v>A5 m2</v>
      </c>
      <c r="BA20" s="29" t="str">
        <f t="shared" si="10"/>
        <v>A5 m3</v>
      </c>
      <c r="BB20" s="29" t="str">
        <f t="shared" si="10"/>
        <v>A5 m4</v>
      </c>
      <c r="BC20" s="29" t="str">
        <f t="shared" si="10"/>
        <v>A5 m5</v>
      </c>
      <c r="BD20" s="29" t="str">
        <f t="shared" si="10"/>
        <v>A5 m6</v>
      </c>
      <c r="BE20" s="29" t="str">
        <f t="shared" si="10"/>
        <v>A5 m7</v>
      </c>
      <c r="BF20" s="29" t="str">
        <f t="shared" si="10"/>
        <v>A5 m8</v>
      </c>
      <c r="BG20" s="29" t="str">
        <f t="shared" si="10"/>
        <v>A5 m9</v>
      </c>
      <c r="BH20" s="29" t="str">
        <f t="shared" si="10"/>
        <v>A5 m10</v>
      </c>
      <c r="BI20" s="29" t="str">
        <f t="shared" si="10"/>
        <v>A5 m11</v>
      </c>
      <c r="BJ20" s="29" t="str">
        <f t="shared" si="10"/>
        <v>A5 m12</v>
      </c>
    </row>
    <row r="21" spans="1:62" x14ac:dyDescent="0.25">
      <c r="A21" s="23" t="s">
        <v>189</v>
      </c>
      <c r="C21" s="31">
        <v>0</v>
      </c>
      <c r="D21" s="31">
        <v>0</v>
      </c>
      <c r="E21" s="31">
        <f>+SUM(C8:E8)</f>
        <v>-234699.41999999998</v>
      </c>
      <c r="F21" s="31">
        <v>0</v>
      </c>
      <c r="G21" s="31">
        <v>0</v>
      </c>
      <c r="H21" s="31">
        <f>+SUM(F8:H8)</f>
        <v>-234727.68000000005</v>
      </c>
      <c r="I21" s="31">
        <v>0</v>
      </c>
      <c r="J21" s="31">
        <v>0</v>
      </c>
      <c r="K21" s="31">
        <f>+SUM(I8:K8)</f>
        <v>-234755.94</v>
      </c>
      <c r="L21" s="31">
        <v>0</v>
      </c>
      <c r="M21" s="31">
        <v>0</v>
      </c>
      <c r="N21" s="31">
        <f>+SUM(L8:N8)</f>
        <v>-234784.19999999995</v>
      </c>
      <c r="O21" s="31">
        <v>0</v>
      </c>
      <c r="P21" s="31">
        <v>0</v>
      </c>
      <c r="Q21" s="31">
        <f>+SUM(O8:Q8)</f>
        <v>-234812.46</v>
      </c>
      <c r="R21" s="31">
        <v>0</v>
      </c>
      <c r="S21" s="31">
        <v>0</v>
      </c>
      <c r="T21" s="31">
        <f>+SUM(R8:T8)</f>
        <v>-234840.72</v>
      </c>
      <c r="U21" s="31">
        <v>0</v>
      </c>
      <c r="V21" s="31">
        <v>0</v>
      </c>
      <c r="W21" s="31">
        <f>+SUM(U8:W8)</f>
        <v>-234868.97999999998</v>
      </c>
      <c r="X21" s="31">
        <v>0</v>
      </c>
      <c r="Y21" s="31">
        <v>0</v>
      </c>
      <c r="Z21" s="31">
        <f>+SUM(X8:Z8)</f>
        <v>-234897.24000000002</v>
      </c>
      <c r="AA21" s="31">
        <v>0</v>
      </c>
      <c r="AB21" s="31">
        <v>0</v>
      </c>
      <c r="AC21" s="31">
        <f>+SUM(AA8:AC8)</f>
        <v>-234925.5</v>
      </c>
      <c r="AD21" s="31">
        <v>0</v>
      </c>
      <c r="AE21" s="31">
        <v>0</v>
      </c>
      <c r="AF21" s="31">
        <f>+SUM(AD8:AF8)</f>
        <v>-234953.76</v>
      </c>
      <c r="AG21" s="31">
        <v>0</v>
      </c>
      <c r="AH21" s="31">
        <v>0</v>
      </c>
      <c r="AI21" s="31">
        <f>+SUM(AG8:AI8)</f>
        <v>-234982.02000000005</v>
      </c>
      <c r="AJ21" s="31">
        <v>0</v>
      </c>
      <c r="AK21" s="31">
        <v>0</v>
      </c>
      <c r="AL21" s="31">
        <f>+SUM(AJ8:AL8)</f>
        <v>-235010.28</v>
      </c>
      <c r="AM21" s="31">
        <v>0</v>
      </c>
      <c r="AN21" s="31">
        <v>0</v>
      </c>
      <c r="AO21" s="31">
        <f>+SUM(AM8:AO8)</f>
        <v>-235038.53999999998</v>
      </c>
      <c r="AP21" s="31">
        <v>0</v>
      </c>
      <c r="AQ21" s="31">
        <v>0</v>
      </c>
      <c r="AR21" s="31">
        <f>+SUM(AP8:AR8)</f>
        <v>-235066.8</v>
      </c>
      <c r="AS21" s="31">
        <v>0</v>
      </c>
      <c r="AT21" s="31">
        <v>0</v>
      </c>
      <c r="AU21" s="31">
        <f>+SUM(AS8:AU8)</f>
        <v>-235095.06000000003</v>
      </c>
      <c r="AV21" s="31">
        <v>0</v>
      </c>
      <c r="AW21" s="31">
        <v>0</v>
      </c>
      <c r="AX21" s="31">
        <f>+SUM(AV8:AX8)</f>
        <v>-235123.31999999998</v>
      </c>
      <c r="AY21" s="31">
        <v>0</v>
      </c>
      <c r="AZ21" s="31">
        <v>0</v>
      </c>
      <c r="BA21" s="31">
        <f>+SUM(AY8:BA8)</f>
        <v>-235151.58000000002</v>
      </c>
      <c r="BB21" s="31">
        <v>0</v>
      </c>
      <c r="BC21" s="31">
        <v>0</v>
      </c>
      <c r="BD21" s="31">
        <f>+SUM(BB8:BD8)</f>
        <v>-235179.84</v>
      </c>
      <c r="BE21" s="31">
        <v>0</v>
      </c>
      <c r="BF21" s="31">
        <v>0</v>
      </c>
      <c r="BG21" s="31">
        <f>+SUM(BE8:BG8)</f>
        <v>-235208.1</v>
      </c>
      <c r="BH21" s="31">
        <v>0</v>
      </c>
      <c r="BI21" s="31">
        <v>0</v>
      </c>
      <c r="BJ21" s="31">
        <f>+SUM(BH8:BJ8)</f>
        <v>-235236.36</v>
      </c>
    </row>
    <row r="22" spans="1:62" x14ac:dyDescent="0.25">
      <c r="A22" s="23" t="s">
        <v>190</v>
      </c>
      <c r="C22" s="31">
        <v>0</v>
      </c>
      <c r="D22" s="31">
        <v>0</v>
      </c>
      <c r="E22" s="31">
        <f>+IF(E21&gt;0,0,IF(D24&gt;-E21,-E21,D24))</f>
        <v>0</v>
      </c>
      <c r="F22" s="31">
        <v>0</v>
      </c>
      <c r="G22" s="31">
        <v>0</v>
      </c>
      <c r="H22" s="31">
        <f>+IF(H21&gt;0,0,IF(G24&gt;-H21,-H21,G24))</f>
        <v>0</v>
      </c>
      <c r="I22" s="31">
        <v>0</v>
      </c>
      <c r="J22" s="31">
        <v>0</v>
      </c>
      <c r="K22" s="31">
        <f>+IF(K21&gt;0,0,IF(J24&gt;-K21,-K21,J24))</f>
        <v>0</v>
      </c>
      <c r="L22" s="31">
        <v>0</v>
      </c>
      <c r="M22" s="31">
        <v>0</v>
      </c>
      <c r="N22" s="31">
        <f>+IF(N21&gt;0,0,IF(M24&gt;-N21,-N21,M24))</f>
        <v>0</v>
      </c>
      <c r="O22" s="31">
        <v>0</v>
      </c>
      <c r="P22" s="31">
        <v>0</v>
      </c>
      <c r="Q22" s="31">
        <f>+IF(Q21&gt;0,0,IF(P24&gt;-Q21,-Q21,P24))</f>
        <v>0</v>
      </c>
      <c r="R22" s="31">
        <v>0</v>
      </c>
      <c r="S22" s="31">
        <v>0</v>
      </c>
      <c r="T22" s="31">
        <f>+IF(T21&gt;0,0,IF(S24&gt;-T21,-T21,S24))</f>
        <v>0</v>
      </c>
      <c r="U22" s="31">
        <v>0</v>
      </c>
      <c r="V22" s="31">
        <v>0</v>
      </c>
      <c r="W22" s="31">
        <f>+IF(W21&gt;0,0,IF(V24&gt;-W21,-W21,V24))</f>
        <v>0</v>
      </c>
      <c r="X22" s="31">
        <v>0</v>
      </c>
      <c r="Y22" s="31">
        <v>0</v>
      </c>
      <c r="Z22" s="31">
        <f>+IF(Z21&gt;0,0,IF(Y24&gt;-Z21,-Z21,Y24))</f>
        <v>0</v>
      </c>
      <c r="AA22" s="31">
        <v>0</v>
      </c>
      <c r="AB22" s="31">
        <v>0</v>
      </c>
      <c r="AC22" s="31">
        <f>+IF(AC21&gt;0,0,IF(AB24&gt;-AC21,-AC21,AB24))</f>
        <v>0</v>
      </c>
      <c r="AD22" s="31">
        <v>0</v>
      </c>
      <c r="AE22" s="31">
        <v>0</v>
      </c>
      <c r="AF22" s="31">
        <f>+IF(AF21&gt;0,0,IF(AE24&gt;-AF21,-AF21,AE24))</f>
        <v>0</v>
      </c>
      <c r="AG22" s="31">
        <v>0</v>
      </c>
      <c r="AH22" s="31">
        <v>0</v>
      </c>
      <c r="AI22" s="31">
        <f>+IF(AI21&gt;0,0,IF(AH24&gt;-AI21,-AI21,AH24))</f>
        <v>0</v>
      </c>
      <c r="AJ22" s="31">
        <v>0</v>
      </c>
      <c r="AK22" s="31">
        <v>0</v>
      </c>
      <c r="AL22" s="31">
        <f>+IF(AL21&gt;0,0,IF(AK24&gt;-AL21,-AL21,AK24))</f>
        <v>0</v>
      </c>
      <c r="AM22" s="31">
        <v>0</v>
      </c>
      <c r="AN22" s="31">
        <v>0</v>
      </c>
      <c r="AO22" s="31">
        <f>+IF(AO21&gt;0,0,IF(AN24&gt;-AO21,-AO21,AN24))</f>
        <v>0</v>
      </c>
      <c r="AP22" s="31">
        <v>0</v>
      </c>
      <c r="AQ22" s="31">
        <v>0</v>
      </c>
      <c r="AR22" s="31">
        <f>+IF(AR21&gt;0,0,IF(AQ24&gt;-AR21,-AR21,AQ24))</f>
        <v>0</v>
      </c>
      <c r="AS22" s="31">
        <v>0</v>
      </c>
      <c r="AT22" s="31">
        <v>0</v>
      </c>
      <c r="AU22" s="31">
        <f>+IF(AU21&gt;0,0,IF(AT24&gt;-AU21,-AU21,AT24))</f>
        <v>0</v>
      </c>
      <c r="AV22" s="31">
        <v>0</v>
      </c>
      <c r="AW22" s="31">
        <v>0</v>
      </c>
      <c r="AX22" s="31">
        <f>+IF(AX21&gt;0,0,IF(AW24&gt;-AX21,-AX21,AW24))</f>
        <v>0</v>
      </c>
      <c r="AY22" s="31">
        <v>0</v>
      </c>
      <c r="AZ22" s="31">
        <v>0</v>
      </c>
      <c r="BA22" s="31">
        <f>+IF(BA21&gt;0,0,IF(AZ24&gt;-BA21,-BA21,AZ24))</f>
        <v>0</v>
      </c>
      <c r="BB22" s="31">
        <v>0</v>
      </c>
      <c r="BC22" s="31">
        <v>0</v>
      </c>
      <c r="BD22" s="31">
        <f>+IF(BD21&gt;0,0,IF(BC24&gt;-BD21,-BD21,BC24))</f>
        <v>0</v>
      </c>
      <c r="BE22" s="31">
        <v>0</v>
      </c>
      <c r="BF22" s="31">
        <v>0</v>
      </c>
      <c r="BG22" s="31">
        <f>+IF(BG21&gt;0,0,IF(BF24&gt;-BG21,-BG21,BF24))</f>
        <v>0</v>
      </c>
      <c r="BH22" s="31">
        <v>0</v>
      </c>
      <c r="BI22" s="31">
        <v>0</v>
      </c>
      <c r="BJ22" s="31">
        <f>+IF(BJ21&gt;0,0,IF(BI24&gt;-BJ21,-BJ21,BI24))</f>
        <v>0</v>
      </c>
    </row>
    <row r="23" spans="1:62" x14ac:dyDescent="0.25">
      <c r="A23" s="23" t="s">
        <v>191</v>
      </c>
      <c r="C23" s="31">
        <v>0</v>
      </c>
      <c r="D23" s="31">
        <v>0</v>
      </c>
      <c r="E23" s="31">
        <f>+IF((E21+E22)&gt;0,0,(E21+E22))</f>
        <v>-234699.41999999998</v>
      </c>
      <c r="F23" s="31">
        <v>0</v>
      </c>
      <c r="G23" s="31">
        <v>0</v>
      </c>
      <c r="H23" s="31">
        <f>+IF((H21+H22)&gt;0,0,(H21+H22))</f>
        <v>-234727.68000000005</v>
      </c>
      <c r="I23" s="31">
        <v>0</v>
      </c>
      <c r="J23" s="31">
        <v>0</v>
      </c>
      <c r="K23" s="31">
        <f>+IF((K21+K22)&gt;0,0,(K21+K22))</f>
        <v>-234755.94</v>
      </c>
      <c r="L23" s="31">
        <v>0</v>
      </c>
      <c r="M23" s="31">
        <v>0</v>
      </c>
      <c r="N23" s="31">
        <f>+IF((N21+N22)&gt;0,0,(N21+N22))</f>
        <v>-234784.19999999995</v>
      </c>
      <c r="O23" s="31">
        <v>0</v>
      </c>
      <c r="P23" s="31">
        <v>0</v>
      </c>
      <c r="Q23" s="31">
        <f>+IF((Q21+Q22)&gt;0,0,(Q21+Q22))</f>
        <v>-234812.46</v>
      </c>
      <c r="R23" s="31">
        <v>0</v>
      </c>
      <c r="S23" s="31">
        <v>0</v>
      </c>
      <c r="T23" s="31">
        <f>+IF((T21+T22)&gt;0,0,(T21+T22))</f>
        <v>-234840.72</v>
      </c>
      <c r="U23" s="31">
        <v>0</v>
      </c>
      <c r="V23" s="31">
        <v>0</v>
      </c>
      <c r="W23" s="31">
        <f>+IF((W21+W22)&gt;0,0,(W21+W22))</f>
        <v>-234868.97999999998</v>
      </c>
      <c r="X23" s="31">
        <v>0</v>
      </c>
      <c r="Y23" s="31">
        <v>0</v>
      </c>
      <c r="Z23" s="31">
        <f>+IF((Z21+Z22)&gt;0,0,(Z21+Z22))</f>
        <v>-234897.24000000002</v>
      </c>
      <c r="AA23" s="31">
        <v>0</v>
      </c>
      <c r="AB23" s="31">
        <v>0</v>
      </c>
      <c r="AC23" s="31">
        <f>+IF((AC21+AC22)&gt;0,0,(AC21+AC22))</f>
        <v>-234925.5</v>
      </c>
      <c r="AD23" s="31">
        <v>0</v>
      </c>
      <c r="AE23" s="31">
        <v>0</v>
      </c>
      <c r="AF23" s="31">
        <f>+IF((AF21+AF22)&gt;0,0,(AF21+AF22))</f>
        <v>-234953.76</v>
      </c>
      <c r="AG23" s="31">
        <v>0</v>
      </c>
      <c r="AH23" s="31">
        <v>0</v>
      </c>
      <c r="AI23" s="31">
        <f>+IF((AI21+AI22)&gt;0,0,(AI21+AI22))</f>
        <v>-234982.02000000005</v>
      </c>
      <c r="AJ23" s="31">
        <v>0</v>
      </c>
      <c r="AK23" s="31">
        <v>0</v>
      </c>
      <c r="AL23" s="31">
        <f>+IF((AL21+AL22)&gt;0,0,(AL21+AL22))</f>
        <v>-235010.28</v>
      </c>
      <c r="AM23" s="31">
        <v>0</v>
      </c>
      <c r="AN23" s="31">
        <v>0</v>
      </c>
      <c r="AO23" s="31">
        <f>+IF((AO21+AO22)&gt;0,0,(AO21+AO22))</f>
        <v>-235038.53999999998</v>
      </c>
      <c r="AP23" s="31">
        <v>0</v>
      </c>
      <c r="AQ23" s="31">
        <v>0</v>
      </c>
      <c r="AR23" s="31">
        <f>+IF((AR21+AR22)&gt;0,0,(AR21+AR22))</f>
        <v>-235066.8</v>
      </c>
      <c r="AS23" s="31">
        <v>0</v>
      </c>
      <c r="AT23" s="31">
        <v>0</v>
      </c>
      <c r="AU23" s="31">
        <f>+IF((AU21+AU22)&gt;0,0,(AU21+AU22))</f>
        <v>-235095.06000000003</v>
      </c>
      <c r="AV23" s="31">
        <v>0</v>
      </c>
      <c r="AW23" s="31">
        <v>0</v>
      </c>
      <c r="AX23" s="31">
        <f>+IF((AX21+AX22)&gt;0,0,(AX21+AX22))</f>
        <v>-235123.31999999998</v>
      </c>
      <c r="AY23" s="31">
        <v>0</v>
      </c>
      <c r="AZ23" s="31">
        <v>0</v>
      </c>
      <c r="BA23" s="31">
        <f>+IF((BA21+BA22)&gt;0,0,(BA21+BA22))</f>
        <v>-235151.58000000002</v>
      </c>
      <c r="BB23" s="31">
        <v>0</v>
      </c>
      <c r="BC23" s="31">
        <v>0</v>
      </c>
      <c r="BD23" s="31">
        <f>+IF((BD21+BD22)&gt;0,0,(BD21+BD22))</f>
        <v>-235179.84</v>
      </c>
      <c r="BE23" s="31">
        <v>0</v>
      </c>
      <c r="BF23" s="31">
        <v>0</v>
      </c>
      <c r="BG23" s="31">
        <f>+IF((BG21+BG22)&gt;0,0,(BG21+BG22))</f>
        <v>-235208.1</v>
      </c>
      <c r="BH23" s="31">
        <v>0</v>
      </c>
      <c r="BI23" s="31">
        <v>0</v>
      </c>
      <c r="BJ23" s="31">
        <f>+IF((BJ21+BJ22)&gt;0,0,(BJ21+BJ22))</f>
        <v>-235236.36</v>
      </c>
    </row>
    <row r="24" spans="1:62" x14ac:dyDescent="0.25">
      <c r="A24" s="23" t="s">
        <v>192</v>
      </c>
      <c r="C24" s="31">
        <v>0</v>
      </c>
      <c r="D24" s="31">
        <v>0</v>
      </c>
      <c r="E24" s="31">
        <f>+IF(E21&gt;0,D24+E21,D24-E22)</f>
        <v>0</v>
      </c>
      <c r="F24" s="31">
        <f>+IF(F21&gt;0,E24+F21,E24-F22)</f>
        <v>0</v>
      </c>
      <c r="G24" s="31">
        <f>+IF(G21&gt;0,F24+G21,F24-G22)</f>
        <v>0</v>
      </c>
      <c r="H24" s="31">
        <f>+IF(H21&gt;0,G24+H21,G24-H22)</f>
        <v>0</v>
      </c>
      <c r="I24" s="31">
        <f t="shared" ref="I24:BJ24" si="11">+IF(I21&gt;0,H24+I21,H24-I22)</f>
        <v>0</v>
      </c>
      <c r="J24" s="31">
        <f t="shared" si="11"/>
        <v>0</v>
      </c>
      <c r="K24" s="31">
        <f t="shared" si="11"/>
        <v>0</v>
      </c>
      <c r="L24" s="31">
        <f t="shared" si="11"/>
        <v>0</v>
      </c>
      <c r="M24" s="31">
        <f t="shared" si="11"/>
        <v>0</v>
      </c>
      <c r="N24" s="31">
        <f t="shared" si="11"/>
        <v>0</v>
      </c>
      <c r="O24" s="31">
        <f t="shared" si="11"/>
        <v>0</v>
      </c>
      <c r="P24" s="31">
        <f t="shared" si="11"/>
        <v>0</v>
      </c>
      <c r="Q24" s="31">
        <f t="shared" si="11"/>
        <v>0</v>
      </c>
      <c r="R24" s="31">
        <f t="shared" si="11"/>
        <v>0</v>
      </c>
      <c r="S24" s="31">
        <f t="shared" si="11"/>
        <v>0</v>
      </c>
      <c r="T24" s="31">
        <f t="shared" si="11"/>
        <v>0</v>
      </c>
      <c r="U24" s="31">
        <f t="shared" si="11"/>
        <v>0</v>
      </c>
      <c r="V24" s="31">
        <f t="shared" si="11"/>
        <v>0</v>
      </c>
      <c r="W24" s="31">
        <f t="shared" si="11"/>
        <v>0</v>
      </c>
      <c r="X24" s="31">
        <f t="shared" si="11"/>
        <v>0</v>
      </c>
      <c r="Y24" s="31">
        <f t="shared" si="11"/>
        <v>0</v>
      </c>
      <c r="Z24" s="31">
        <f t="shared" si="11"/>
        <v>0</v>
      </c>
      <c r="AA24" s="31">
        <f t="shared" si="11"/>
        <v>0</v>
      </c>
      <c r="AB24" s="31">
        <f t="shared" si="11"/>
        <v>0</v>
      </c>
      <c r="AC24" s="31">
        <f t="shared" si="11"/>
        <v>0</v>
      </c>
      <c r="AD24" s="31">
        <f t="shared" si="11"/>
        <v>0</v>
      </c>
      <c r="AE24" s="31">
        <f t="shared" si="11"/>
        <v>0</v>
      </c>
      <c r="AF24" s="31">
        <f t="shared" si="11"/>
        <v>0</v>
      </c>
      <c r="AG24" s="31">
        <f t="shared" si="11"/>
        <v>0</v>
      </c>
      <c r="AH24" s="31">
        <f t="shared" si="11"/>
        <v>0</v>
      </c>
      <c r="AI24" s="31">
        <f t="shared" si="11"/>
        <v>0</v>
      </c>
      <c r="AJ24" s="31">
        <f t="shared" si="11"/>
        <v>0</v>
      </c>
      <c r="AK24" s="31">
        <f t="shared" si="11"/>
        <v>0</v>
      </c>
      <c r="AL24" s="31">
        <f t="shared" si="11"/>
        <v>0</v>
      </c>
      <c r="AM24" s="31">
        <f t="shared" si="11"/>
        <v>0</v>
      </c>
      <c r="AN24" s="31">
        <f t="shared" si="11"/>
        <v>0</v>
      </c>
      <c r="AO24" s="31">
        <f t="shared" si="11"/>
        <v>0</v>
      </c>
      <c r="AP24" s="31">
        <f t="shared" si="11"/>
        <v>0</v>
      </c>
      <c r="AQ24" s="31">
        <f t="shared" si="11"/>
        <v>0</v>
      </c>
      <c r="AR24" s="31">
        <f t="shared" si="11"/>
        <v>0</v>
      </c>
      <c r="AS24" s="31">
        <f t="shared" si="11"/>
        <v>0</v>
      </c>
      <c r="AT24" s="31">
        <f t="shared" si="11"/>
        <v>0</v>
      </c>
      <c r="AU24" s="31">
        <f t="shared" si="11"/>
        <v>0</v>
      </c>
      <c r="AV24" s="31">
        <f t="shared" si="11"/>
        <v>0</v>
      </c>
      <c r="AW24" s="31">
        <f t="shared" si="11"/>
        <v>0</v>
      </c>
      <c r="AX24" s="31">
        <f t="shared" si="11"/>
        <v>0</v>
      </c>
      <c r="AY24" s="31">
        <f t="shared" si="11"/>
        <v>0</v>
      </c>
      <c r="AZ24" s="31">
        <f t="shared" si="11"/>
        <v>0</v>
      </c>
      <c r="BA24" s="31">
        <f t="shared" si="11"/>
        <v>0</v>
      </c>
      <c r="BB24" s="31">
        <f t="shared" si="11"/>
        <v>0</v>
      </c>
      <c r="BC24" s="31">
        <f t="shared" si="11"/>
        <v>0</v>
      </c>
      <c r="BD24" s="31">
        <f t="shared" si="11"/>
        <v>0</v>
      </c>
      <c r="BE24" s="31">
        <f t="shared" si="11"/>
        <v>0</v>
      </c>
      <c r="BF24" s="31">
        <f t="shared" si="11"/>
        <v>0</v>
      </c>
      <c r="BG24" s="31">
        <f t="shared" si="11"/>
        <v>0</v>
      </c>
      <c r="BH24" s="31">
        <f t="shared" si="11"/>
        <v>0</v>
      </c>
      <c r="BI24" s="31">
        <f t="shared" si="11"/>
        <v>0</v>
      </c>
      <c r="BJ24" s="31">
        <f t="shared" si="11"/>
        <v>0</v>
      </c>
    </row>
    <row r="25" spans="1:62" x14ac:dyDescent="0.25">
      <c r="A25" s="23" t="s">
        <v>193</v>
      </c>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f>0.88*(SUM(L27:N27)-N25)</f>
        <v>-206585.22719999999</v>
      </c>
      <c r="AA25" s="31">
        <v>0</v>
      </c>
      <c r="AB25" s="31">
        <v>0</v>
      </c>
      <c r="AC25" s="31">
        <v>0</v>
      </c>
      <c r="AD25" s="31">
        <v>0</v>
      </c>
      <c r="AE25" s="31">
        <v>0</v>
      </c>
      <c r="AF25" s="31">
        <v>0</v>
      </c>
      <c r="AG25" s="31">
        <v>0</v>
      </c>
      <c r="AH25" s="31">
        <v>0</v>
      </c>
      <c r="AI25" s="31">
        <v>0</v>
      </c>
      <c r="AJ25" s="31">
        <v>0</v>
      </c>
      <c r="AK25" s="31">
        <v>0</v>
      </c>
      <c r="AL25" s="31">
        <f>0.88*(SUM(X27:Z27)-Z25)</f>
        <v>-206684.70239999995</v>
      </c>
      <c r="AM25" s="31">
        <v>0</v>
      </c>
      <c r="AN25" s="31">
        <v>0</v>
      </c>
      <c r="AO25" s="31">
        <v>0</v>
      </c>
      <c r="AP25" s="31">
        <v>0</v>
      </c>
      <c r="AQ25" s="31">
        <v>0</v>
      </c>
      <c r="AR25" s="31">
        <v>0</v>
      </c>
      <c r="AS25" s="31">
        <v>0</v>
      </c>
      <c r="AT25" s="31">
        <v>0</v>
      </c>
      <c r="AU25" s="31">
        <v>0</v>
      </c>
      <c r="AV25" s="31">
        <v>0</v>
      </c>
      <c r="AW25" s="31">
        <v>0</v>
      </c>
      <c r="AX25" s="31">
        <f>0.88*(SUM(AJ27:AL27)-AL25)</f>
        <v>-206784.17760000002</v>
      </c>
      <c r="AY25" s="31">
        <v>0</v>
      </c>
      <c r="AZ25" s="31">
        <v>0</v>
      </c>
      <c r="BA25" s="31">
        <v>0</v>
      </c>
      <c r="BB25" s="31">
        <v>0</v>
      </c>
      <c r="BC25" s="31">
        <v>0</v>
      </c>
      <c r="BD25" s="31">
        <v>0</v>
      </c>
      <c r="BE25" s="31">
        <v>0</v>
      </c>
      <c r="BF25" s="31">
        <v>0</v>
      </c>
      <c r="BG25" s="31">
        <v>0</v>
      </c>
      <c r="BH25" s="31">
        <v>0</v>
      </c>
      <c r="BI25" s="31">
        <v>0</v>
      </c>
      <c r="BJ25" s="31">
        <f>0.88*(SUM(AV27:AX27)-AX25)</f>
        <v>-206883.65280000001</v>
      </c>
    </row>
    <row r="26" spans="1:62" x14ac:dyDescent="0.25">
      <c r="A26" s="23" t="s">
        <v>194</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f>+SUM(O23:Z23)-SUM(S27:Z27)</f>
        <v>-28312.012800000026</v>
      </c>
      <c r="AD26" s="31">
        <v>0</v>
      </c>
      <c r="AE26" s="31">
        <v>0</v>
      </c>
      <c r="AF26" s="31">
        <v>0</v>
      </c>
      <c r="AG26" s="31">
        <v>0</v>
      </c>
      <c r="AH26" s="31">
        <v>0</v>
      </c>
      <c r="AI26" s="31">
        <v>0</v>
      </c>
      <c r="AJ26" s="31">
        <v>0</v>
      </c>
      <c r="AK26" s="31">
        <v>0</v>
      </c>
      <c r="AL26" s="31">
        <v>0</v>
      </c>
      <c r="AM26" s="31">
        <v>0</v>
      </c>
      <c r="AN26" s="31">
        <v>0</v>
      </c>
      <c r="AO26" s="31">
        <f>+SUM(AA23:AL23)-SUM(AE27:AL27)</f>
        <v>-28325.577600000077</v>
      </c>
      <c r="AP26" s="31">
        <v>0</v>
      </c>
      <c r="AQ26" s="31">
        <v>0</v>
      </c>
      <c r="AR26" s="31">
        <v>0</v>
      </c>
      <c r="AS26" s="31">
        <v>0</v>
      </c>
      <c r="AT26" s="31">
        <v>0</v>
      </c>
      <c r="AU26" s="31">
        <v>0</v>
      </c>
      <c r="AV26" s="31">
        <v>0</v>
      </c>
      <c r="AW26" s="31">
        <v>0</v>
      </c>
      <c r="AX26" s="31">
        <v>0</v>
      </c>
      <c r="AY26" s="31">
        <v>0</v>
      </c>
      <c r="AZ26" s="31">
        <v>0</v>
      </c>
      <c r="BA26" s="31">
        <f>+SUM(AM23:AX23)-SUM(AQ27:AX27)</f>
        <v>-28339.142399999895</v>
      </c>
      <c r="BB26" s="31">
        <v>0</v>
      </c>
      <c r="BC26" s="31">
        <v>0</v>
      </c>
      <c r="BD26" s="31">
        <v>0</v>
      </c>
      <c r="BE26" s="31">
        <v>0</v>
      </c>
      <c r="BF26" s="31">
        <v>0</v>
      </c>
      <c r="BG26" s="31">
        <v>0</v>
      </c>
      <c r="BH26" s="31">
        <v>0</v>
      </c>
      <c r="BI26" s="31">
        <v>0</v>
      </c>
      <c r="BJ26" s="31">
        <v>0</v>
      </c>
    </row>
    <row r="27" spans="1:62" x14ac:dyDescent="0.25">
      <c r="A27" s="23" t="s">
        <v>195</v>
      </c>
      <c r="C27" s="31">
        <v>0</v>
      </c>
      <c r="D27" s="31">
        <v>0</v>
      </c>
      <c r="E27" s="31">
        <v>0</v>
      </c>
      <c r="F27" s="31">
        <v>0</v>
      </c>
      <c r="G27" s="31">
        <f>+E23</f>
        <v>-234699.41999999998</v>
      </c>
      <c r="H27" s="31">
        <v>0</v>
      </c>
      <c r="I27" s="31">
        <v>0</v>
      </c>
      <c r="J27" s="31">
        <f>+H23</f>
        <v>-234727.68000000005</v>
      </c>
      <c r="K27" s="31">
        <v>0</v>
      </c>
      <c r="L27" s="31">
        <v>0</v>
      </c>
      <c r="M27" s="31">
        <f>+K23</f>
        <v>-234755.94</v>
      </c>
      <c r="N27" s="31">
        <v>0</v>
      </c>
      <c r="O27" s="31">
        <v>0</v>
      </c>
      <c r="P27" s="31">
        <v>0</v>
      </c>
      <c r="Q27" s="31">
        <f>+N23</f>
        <v>-234784.19999999995</v>
      </c>
      <c r="R27" s="31">
        <v>0</v>
      </c>
      <c r="S27" s="31">
        <f>+Q23</f>
        <v>-234812.46</v>
      </c>
      <c r="T27" s="31">
        <v>0</v>
      </c>
      <c r="U27" s="31">
        <v>0</v>
      </c>
      <c r="V27" s="31">
        <f>+T23</f>
        <v>-234840.72</v>
      </c>
      <c r="W27" s="31">
        <v>0</v>
      </c>
      <c r="X27" s="31">
        <v>0</v>
      </c>
      <c r="Y27" s="31">
        <f>+W23</f>
        <v>-234868.97999999998</v>
      </c>
      <c r="Z27" s="31">
        <f>+Y23+Z25</f>
        <v>-206585.22719999999</v>
      </c>
      <c r="AA27" s="31">
        <v>0</v>
      </c>
      <c r="AB27" s="31">
        <v>0</v>
      </c>
      <c r="AC27" s="31">
        <f>+AC26</f>
        <v>-28312.012800000026</v>
      </c>
      <c r="AD27" s="31">
        <v>0</v>
      </c>
      <c r="AE27" s="31">
        <f>+AC23</f>
        <v>-234925.5</v>
      </c>
      <c r="AF27" s="31">
        <v>0</v>
      </c>
      <c r="AG27" s="31">
        <v>0</v>
      </c>
      <c r="AH27" s="31">
        <f>+AF23</f>
        <v>-234953.76</v>
      </c>
      <c r="AI27" s="31">
        <v>0</v>
      </c>
      <c r="AJ27" s="31">
        <v>0</v>
      </c>
      <c r="AK27" s="31">
        <f>+AI23</f>
        <v>-234982.02000000005</v>
      </c>
      <c r="AL27" s="31">
        <f>+AK23+AL25</f>
        <v>-206684.70239999995</v>
      </c>
      <c r="AM27" s="31">
        <v>0</v>
      </c>
      <c r="AN27" s="31">
        <v>0</v>
      </c>
      <c r="AO27" s="31">
        <f>+AO26</f>
        <v>-28325.577600000077</v>
      </c>
      <c r="AP27" s="31">
        <v>0</v>
      </c>
      <c r="AQ27" s="31">
        <f>+AO23</f>
        <v>-235038.53999999998</v>
      </c>
      <c r="AR27" s="31">
        <v>0</v>
      </c>
      <c r="AS27" s="31">
        <v>0</v>
      </c>
      <c r="AT27" s="31">
        <f>+AR23</f>
        <v>-235066.8</v>
      </c>
      <c r="AU27" s="31">
        <v>0</v>
      </c>
      <c r="AV27" s="31">
        <v>0</v>
      </c>
      <c r="AW27" s="31">
        <f>+AU23</f>
        <v>-235095.06000000003</v>
      </c>
      <c r="AX27" s="31">
        <f>+AW23+AX25</f>
        <v>-206784.17760000002</v>
      </c>
      <c r="AY27" s="31">
        <v>0</v>
      </c>
      <c r="AZ27" s="31">
        <v>0</v>
      </c>
      <c r="BA27" s="31">
        <f>+BA26</f>
        <v>-28339.142399999895</v>
      </c>
      <c r="BB27" s="31">
        <v>0</v>
      </c>
      <c r="BC27" s="31">
        <f>+BA23</f>
        <v>-235151.58000000002</v>
      </c>
      <c r="BD27" s="31">
        <v>0</v>
      </c>
      <c r="BE27" s="31">
        <v>0</v>
      </c>
      <c r="BF27" s="31">
        <f>+BD23</f>
        <v>-235179.84</v>
      </c>
      <c r="BG27" s="31">
        <v>0</v>
      </c>
      <c r="BH27" s="31">
        <v>0</v>
      </c>
      <c r="BI27" s="31">
        <f>+BG23</f>
        <v>-235208.1</v>
      </c>
      <c r="BJ27" s="31">
        <f>+BI23+BJ25</f>
        <v>-206883.65280000001</v>
      </c>
    </row>
    <row r="30" spans="1:62" x14ac:dyDescent="0.25">
      <c r="A30" s="23" t="s">
        <v>197</v>
      </c>
      <c r="C30" s="31">
        <f>+IF($B$2="mensile",C17,C27)</f>
        <v>0</v>
      </c>
      <c r="D30" s="31">
        <f t="shared" ref="D30:BJ30" si="12">+IF($B$2="mensile",D17,D27)</f>
        <v>-78230</v>
      </c>
      <c r="E30" s="31">
        <f t="shared" si="12"/>
        <v>-78233.14</v>
      </c>
      <c r="F30" s="31">
        <f t="shared" si="12"/>
        <v>-78236.279999999984</v>
      </c>
      <c r="G30" s="31">
        <f t="shared" si="12"/>
        <v>-78239.420000000013</v>
      </c>
      <c r="H30" s="31">
        <f t="shared" si="12"/>
        <v>-78242.559999999998</v>
      </c>
      <c r="I30" s="31">
        <f t="shared" si="12"/>
        <v>-78245.700000000026</v>
      </c>
      <c r="J30" s="31">
        <f t="shared" si="12"/>
        <v>-78248.84</v>
      </c>
      <c r="K30" s="31">
        <f t="shared" si="12"/>
        <v>-78251.98000000001</v>
      </c>
      <c r="L30" s="31">
        <f t="shared" si="12"/>
        <v>-78255.12</v>
      </c>
      <c r="M30" s="31">
        <f t="shared" si="12"/>
        <v>-78258.259999999995</v>
      </c>
      <c r="N30" s="31">
        <f t="shared" si="12"/>
        <v>-78261.399999999994</v>
      </c>
      <c r="O30" s="31">
        <f t="shared" si="12"/>
        <v>-78264.539999999979</v>
      </c>
      <c r="P30" s="31">
        <f t="shared" si="12"/>
        <v>-78267.679999999978</v>
      </c>
      <c r="Q30" s="31">
        <f t="shared" si="12"/>
        <v>-78270.819999999992</v>
      </c>
      <c r="R30" s="31">
        <f t="shared" si="12"/>
        <v>-78273.960000000021</v>
      </c>
      <c r="S30" s="31">
        <f t="shared" si="12"/>
        <v>-78277.099999999991</v>
      </c>
      <c r="T30" s="31">
        <f t="shared" si="12"/>
        <v>-78280.240000000005</v>
      </c>
      <c r="U30" s="31">
        <f t="shared" si="12"/>
        <v>-78283.38</v>
      </c>
      <c r="V30" s="31">
        <f t="shared" si="12"/>
        <v>-78286.52</v>
      </c>
      <c r="W30" s="31">
        <f t="shared" si="12"/>
        <v>-78289.66</v>
      </c>
      <c r="X30" s="31">
        <f t="shared" si="12"/>
        <v>-78292.799999999974</v>
      </c>
      <c r="Y30" s="31">
        <f t="shared" si="12"/>
        <v>-78295.94</v>
      </c>
      <c r="Z30" s="31">
        <f t="shared" si="12"/>
        <v>-147169.11199999996</v>
      </c>
      <c r="AA30" s="31">
        <f t="shared" si="12"/>
        <v>-9432.188000000082</v>
      </c>
      <c r="AB30" s="31">
        <f t="shared" si="12"/>
        <v>-78305.36</v>
      </c>
      <c r="AC30" s="31">
        <f t="shared" si="12"/>
        <v>-78308.5</v>
      </c>
      <c r="AD30" s="31">
        <f t="shared" si="12"/>
        <v>-78311.64</v>
      </c>
      <c r="AE30" s="31">
        <f t="shared" si="12"/>
        <v>-78314.779999999984</v>
      </c>
      <c r="AF30" s="31">
        <f t="shared" si="12"/>
        <v>-78317.920000000013</v>
      </c>
      <c r="AG30" s="31">
        <f t="shared" si="12"/>
        <v>-78321.06</v>
      </c>
      <c r="AH30" s="31">
        <f t="shared" si="12"/>
        <v>-78324.200000000026</v>
      </c>
      <c r="AI30" s="31">
        <f t="shared" si="12"/>
        <v>-78327.34</v>
      </c>
      <c r="AJ30" s="31">
        <f t="shared" si="12"/>
        <v>-78330.48000000001</v>
      </c>
      <c r="AK30" s="31">
        <f t="shared" si="12"/>
        <v>-78333.62</v>
      </c>
      <c r="AL30" s="31">
        <f t="shared" si="12"/>
        <v>-147239.95039999997</v>
      </c>
      <c r="AM30" s="31">
        <f t="shared" si="12"/>
        <v>-9436.7096000000602</v>
      </c>
      <c r="AN30" s="31">
        <f t="shared" si="12"/>
        <v>-78343.039999999979</v>
      </c>
      <c r="AO30" s="31">
        <f t="shared" si="12"/>
        <v>-78346.179999999978</v>
      </c>
      <c r="AP30" s="31">
        <f t="shared" si="12"/>
        <v>-78349.319999999992</v>
      </c>
      <c r="AQ30" s="31">
        <f t="shared" si="12"/>
        <v>-78352.460000000021</v>
      </c>
      <c r="AR30" s="31">
        <f t="shared" si="12"/>
        <v>-78355.599999999991</v>
      </c>
      <c r="AS30" s="31">
        <f t="shared" si="12"/>
        <v>-78358.740000000005</v>
      </c>
      <c r="AT30" s="31">
        <f t="shared" si="12"/>
        <v>-78361.88</v>
      </c>
      <c r="AU30" s="31">
        <f t="shared" si="12"/>
        <v>-78365.02</v>
      </c>
      <c r="AV30" s="31">
        <f t="shared" si="12"/>
        <v>-78368.160000000003</v>
      </c>
      <c r="AW30" s="31">
        <f t="shared" si="12"/>
        <v>-78371.299999999974</v>
      </c>
      <c r="AX30" s="31">
        <f t="shared" si="12"/>
        <v>-147310.78879999998</v>
      </c>
      <c r="AY30" s="31">
        <f t="shared" si="12"/>
        <v>-9441.231199999922</v>
      </c>
      <c r="AZ30" s="31">
        <f t="shared" si="12"/>
        <v>-78380.72000000003</v>
      </c>
      <c r="BA30" s="31">
        <f t="shared" si="12"/>
        <v>-78383.86</v>
      </c>
      <c r="BB30" s="31">
        <f t="shared" si="12"/>
        <v>-78387</v>
      </c>
      <c r="BC30" s="31">
        <f t="shared" si="12"/>
        <v>-78390.14</v>
      </c>
      <c r="BD30" s="31">
        <f t="shared" si="12"/>
        <v>-78393.279999999984</v>
      </c>
      <c r="BE30" s="31">
        <f t="shared" si="12"/>
        <v>-78396.420000000013</v>
      </c>
      <c r="BF30" s="31">
        <f t="shared" si="12"/>
        <v>-78399.56</v>
      </c>
      <c r="BG30" s="31">
        <f t="shared" si="12"/>
        <v>-78402.700000000026</v>
      </c>
      <c r="BH30" s="31">
        <f t="shared" si="12"/>
        <v>-78405.84</v>
      </c>
      <c r="BI30" s="31">
        <f t="shared" si="12"/>
        <v>-78408.98000000001</v>
      </c>
      <c r="BJ30" s="31">
        <f t="shared" si="12"/>
        <v>-147381.62719999999</v>
      </c>
    </row>
    <row r="31" spans="1:62" x14ac:dyDescent="0.25">
      <c r="A31" s="23" t="s">
        <v>109</v>
      </c>
      <c r="C31" s="31">
        <f>+IF($B$2="mensile",C8-C17,C8-C27)</f>
        <v>-78230</v>
      </c>
      <c r="D31" s="31">
        <f>+IF($B$2="mensile",(SUM($C8:D8)-SUM($C17:D17)),(SUM($C8:D8)-SUM($C27:D27)))</f>
        <v>-78233.140000000014</v>
      </c>
      <c r="E31" s="31">
        <f>+IF($B$2="mensile",(SUM($C8:E8)-SUM($C17:E17)),(SUM($C8:E8)-SUM($C27:E27)))</f>
        <v>-78236.27999999997</v>
      </c>
      <c r="F31" s="31">
        <f>+IF($B$2="mensile",(SUM($C8:F8)-SUM($C17:F17)),(SUM($C8:F8)-SUM($C27:F27)))</f>
        <v>-78239.419999999984</v>
      </c>
      <c r="G31" s="31">
        <f>+IF($B$2="mensile",(SUM($C8:G8)-SUM($C17:G17)),(SUM($C8:G8)-SUM($C27:G27)))</f>
        <v>-78242.559999999998</v>
      </c>
      <c r="H31" s="31">
        <f>+IF($B$2="mensile",(SUM($C8:H8)-SUM($C17:H17)),(SUM($C8:H8)-SUM($C27:H27)))</f>
        <v>-78245.700000000012</v>
      </c>
      <c r="I31" s="31">
        <f>+IF($B$2="mensile",(SUM($C8:I8)-SUM($C17:I17)),(SUM($C8:I8)-SUM($C27:I27)))</f>
        <v>-78248.839999999967</v>
      </c>
      <c r="J31" s="31">
        <f>+IF($B$2="mensile",(SUM($C8:J8)-SUM($C17:J17)),(SUM($C8:J8)-SUM($C27:J27)))</f>
        <v>-78251.979999999981</v>
      </c>
      <c r="K31" s="31">
        <f>+IF($B$2="mensile",(SUM($C8:K8)-SUM($C17:K17)),(SUM($C8:K8)-SUM($C27:K27)))</f>
        <v>-78255.12</v>
      </c>
      <c r="L31" s="31">
        <f>+IF($B$2="mensile",(SUM($C8:L8)-SUM($C17:L17)),(SUM($C8:L8)-SUM($C27:L27)))</f>
        <v>-78258.260000000009</v>
      </c>
      <c r="M31" s="31">
        <f>+IF($B$2="mensile",(SUM($C8:M8)-SUM($C17:M17)),(SUM($C8:M8)-SUM($C27:M27)))</f>
        <v>-78261.400000000023</v>
      </c>
      <c r="N31" s="31">
        <f>+IF($B$2="mensile",(SUM($C8:N8)-SUM($C17:N17)),(SUM($C8:N8)-SUM($C27:N27)))</f>
        <v>-78264.540000000037</v>
      </c>
      <c r="O31" s="31">
        <f>+IF($B$2="mensile",(SUM($C8:O8)-SUM($C17:O17)),(SUM($C8:O8)-SUM($C27:O27)))</f>
        <v>-78267.679999999935</v>
      </c>
      <c r="P31" s="31">
        <f>+IF($B$2="mensile",(SUM($C8:P8)-SUM($C17:P17)),(SUM($C8:P8)-SUM($C27:P27)))</f>
        <v>-78270.820000000065</v>
      </c>
      <c r="Q31" s="31">
        <f>+IF($B$2="mensile",(SUM($C8:Q8)-SUM($C17:Q17)),(SUM($C8:Q8)-SUM($C27:Q27)))</f>
        <v>-78273.959999999963</v>
      </c>
      <c r="R31" s="31">
        <f>+IF($B$2="mensile",(SUM($C8:R8)-SUM($C17:R17)),(SUM($C8:R8)-SUM($C27:R27)))</f>
        <v>-78277.100000000093</v>
      </c>
      <c r="S31" s="31">
        <f>+IF($B$2="mensile",(SUM($C8:S8)-SUM($C17:S17)),(SUM($C8:S8)-SUM($C27:S27)))</f>
        <v>-78280.239999999991</v>
      </c>
      <c r="T31" s="31">
        <f>+IF($B$2="mensile",(SUM($C8:T8)-SUM($C17:T17)),(SUM($C8:T8)-SUM($C27:T27)))</f>
        <v>-78283.379999999888</v>
      </c>
      <c r="U31" s="31">
        <f>+IF($B$2="mensile",(SUM($C8:U8)-SUM($C17:U17)),(SUM($C8:U8)-SUM($C27:U27)))</f>
        <v>-78286.520000000019</v>
      </c>
      <c r="V31" s="31">
        <f>+IF($B$2="mensile",(SUM($C8:V8)-SUM($C17:V17)),(SUM($C8:V8)-SUM($C27:V27)))</f>
        <v>-78289.659999999916</v>
      </c>
      <c r="W31" s="31">
        <f>+IF($B$2="mensile",(SUM($C8:W8)-SUM($C17:W17)),(SUM($C8:W8)-SUM($C27:W27)))</f>
        <v>-78292.800000000047</v>
      </c>
      <c r="X31" s="31">
        <f>+IF($B$2="mensile",(SUM($C8:X8)-SUM($C17:X17)),(SUM($C8:X8)-SUM($C27:X27)))</f>
        <v>-78295.939999999944</v>
      </c>
      <c r="Y31" s="31">
        <f>+IF($B$2="mensile",(SUM($C8:Y8)-SUM($C17:Y17)),(SUM($C8:Y8)-SUM($C27:Y27)))</f>
        <v>-78299.080000000075</v>
      </c>
      <c r="Z31" s="31">
        <f>+IF($B$2="mensile",(SUM($C8:Z8)-SUM($C17:Z17)),(SUM($C8:Z8)-SUM($C27:Z27)))</f>
        <v>-9432.188000000082</v>
      </c>
      <c r="AA31" s="31">
        <f>+IF($B$2="mensile",(SUM($C8:AA8)-SUM($C17:AA17)),(SUM($C8:AA8)-SUM($C27:AA27)))</f>
        <v>-78305.360000000102</v>
      </c>
      <c r="AB31" s="31">
        <f>+IF($B$2="mensile",(SUM($C8:AB8)-SUM($C17:AB17)),(SUM($C8:AB8)-SUM($C27:AB27)))</f>
        <v>-78308.5</v>
      </c>
      <c r="AC31" s="31">
        <f>+IF($B$2="mensile",(SUM($C8:AC8)-SUM($C17:AC17)),(SUM($C8:AC8)-SUM($C27:AC27)))</f>
        <v>-78311.64000000013</v>
      </c>
      <c r="AD31" s="31">
        <f>+IF($B$2="mensile",(SUM($C8:AD8)-SUM($C17:AD17)),(SUM($C8:AD8)-SUM($C27:AD27)))</f>
        <v>-78314.779999999795</v>
      </c>
      <c r="AE31" s="31">
        <f>+IF($B$2="mensile",(SUM($C8:AE8)-SUM($C17:AE17)),(SUM($C8:AE8)-SUM($C27:AE27)))</f>
        <v>-78317.919999999925</v>
      </c>
      <c r="AF31" s="31">
        <f>+IF($B$2="mensile",(SUM($C8:AF8)-SUM($C17:AF17)),(SUM($C8:AF8)-SUM($C27:AF27)))</f>
        <v>-78321.060000000056</v>
      </c>
      <c r="AG31" s="31">
        <f>+IF($B$2="mensile",(SUM($C8:AG8)-SUM($C17:AG17)),(SUM($C8:AG8)-SUM($C27:AG27)))</f>
        <v>-78324.200000000186</v>
      </c>
      <c r="AH31" s="31">
        <f>+IF($B$2="mensile",(SUM($C8:AH8)-SUM($C17:AH17)),(SUM($C8:AH8)-SUM($C27:AH27)))</f>
        <v>-78327.339999999851</v>
      </c>
      <c r="AI31" s="31">
        <f>+IF($B$2="mensile",(SUM($C8:AI8)-SUM($C17:AI17)),(SUM($C8:AI8)-SUM($C27:AI27)))</f>
        <v>-78330.479999999981</v>
      </c>
      <c r="AJ31" s="31">
        <f>+IF($B$2="mensile",(SUM($C8:AJ8)-SUM($C17:AJ17)),(SUM($C8:AJ8)-SUM($C27:AJ27)))</f>
        <v>-78333.620000000112</v>
      </c>
      <c r="AK31" s="31">
        <f>+IF($B$2="mensile",(SUM($C8:AK8)-SUM($C17:AK17)),(SUM($C8:AK8)-SUM($C27:AK27)))</f>
        <v>-78336.759999999776</v>
      </c>
      <c r="AL31" s="31">
        <f>+IF($B$2="mensile",(SUM($C8:AL8)-SUM($C17:AL17)),(SUM($C8:AL8)-SUM($C27:AL27)))</f>
        <v>-9436.7095999997109</v>
      </c>
      <c r="AM31" s="31">
        <f>+IF($B$2="mensile",(SUM($C8:AM8)-SUM($C17:AM17)),(SUM($C8:AM8)-SUM($C27:AM27)))</f>
        <v>-78343.039999999572</v>
      </c>
      <c r="AN31" s="31">
        <f>+IF($B$2="mensile",(SUM($C8:AN8)-SUM($C17:AN17)),(SUM($C8:AN8)-SUM($C27:AN27)))</f>
        <v>-78346.179999999702</v>
      </c>
      <c r="AO31" s="31">
        <f>+IF($B$2="mensile",(SUM($C8:AO8)-SUM($C17:AO17)),(SUM($C8:AO8)-SUM($C27:AO27)))</f>
        <v>-78349.319999999367</v>
      </c>
      <c r="AP31" s="31">
        <f>+IF($B$2="mensile",(SUM($C8:AP8)-SUM($C17:AP17)),(SUM($C8:AP8)-SUM($C27:AP27)))</f>
        <v>-78352.459999999497</v>
      </c>
      <c r="AQ31" s="31">
        <f>+IF($B$2="mensile",(SUM($C8:AQ8)-SUM($C17:AQ17)),(SUM($C8:AQ8)-SUM($C27:AQ27)))</f>
        <v>-78355.599999999627</v>
      </c>
      <c r="AR31" s="31">
        <f>+IF($B$2="mensile",(SUM($C8:AR8)-SUM($C17:AR17)),(SUM($C8:AR8)-SUM($C27:AR27)))</f>
        <v>-78358.739999999758</v>
      </c>
      <c r="AS31" s="31">
        <f>+IF($B$2="mensile",(SUM($C8:AS8)-SUM($C17:AS17)),(SUM($C8:AS8)-SUM($C27:AS27)))</f>
        <v>-78361.879999999423</v>
      </c>
      <c r="AT31" s="31">
        <f>+IF($B$2="mensile",(SUM($C8:AT8)-SUM($C17:AT17)),(SUM($C8:AT8)-SUM($C27:AT27)))</f>
        <v>-78365.019999999553</v>
      </c>
      <c r="AU31" s="31">
        <f>+IF($B$2="mensile",(SUM($C8:AU8)-SUM($C17:AU17)),(SUM($C8:AU8)-SUM($C27:AU27)))</f>
        <v>-78368.159999999683</v>
      </c>
      <c r="AV31" s="31">
        <f>+IF($B$2="mensile",(SUM($C8:AV8)-SUM($C17:AV17)),(SUM($C8:AV8)-SUM($C27:AV27)))</f>
        <v>-78371.299999999348</v>
      </c>
      <c r="AW31" s="31">
        <f>+IF($B$2="mensile",(SUM($C8:AW8)-SUM($C17:AW17)),(SUM($C8:AW8)-SUM($C27:AW27)))</f>
        <v>-78374.439999999478</v>
      </c>
      <c r="AX31" s="31">
        <f>+IF($B$2="mensile",(SUM($C8:AX8)-SUM($C17:AX17)),(SUM($C8:AX8)-SUM($C27:AX27)))</f>
        <v>-9441.2311999993399</v>
      </c>
      <c r="AY31" s="31">
        <f>+IF($B$2="mensile",(SUM($C8:AY8)-SUM($C17:AY17)),(SUM($C8:AY8)-SUM($C27:AY27)))</f>
        <v>-78380.719999999739</v>
      </c>
      <c r="AZ31" s="31">
        <f>+IF($B$2="mensile",(SUM($C8:AZ8)-SUM($C17:AZ17)),(SUM($C8:AZ8)-SUM($C27:AZ27)))</f>
        <v>-78383.859999999404</v>
      </c>
      <c r="BA31" s="31">
        <f>+IF($B$2="mensile",(SUM($C8:BA8)-SUM($C17:BA17)),(SUM($C8:BA8)-SUM($C27:BA27)))</f>
        <v>-78386.999999999534</v>
      </c>
      <c r="BB31" s="31">
        <f>+IF($B$2="mensile",(SUM($C8:BB8)-SUM($C17:BB17)),(SUM($C8:BB8)-SUM($C27:BB27)))</f>
        <v>-78390.139999999665</v>
      </c>
      <c r="BC31" s="31">
        <f>+IF($B$2="mensile",(SUM($C8:BC8)-SUM($C17:BC17)),(SUM($C8:BC8)-SUM($C27:BC27)))</f>
        <v>-78393.279999999329</v>
      </c>
      <c r="BD31" s="31">
        <f>+IF($B$2="mensile",(SUM($C8:BD8)-SUM($C17:BD17)),(SUM($C8:BD8)-SUM($C27:BD27)))</f>
        <v>-78396.41999999946</v>
      </c>
      <c r="BE31" s="31">
        <f>+IF($B$2="mensile",(SUM($C8:BE8)-SUM($C17:BE17)),(SUM($C8:BE8)-SUM($C27:BE27)))</f>
        <v>-78399.559999998659</v>
      </c>
      <c r="BF31" s="31">
        <f>+IF($B$2="mensile",(SUM($C8:BF8)-SUM($C17:BF17)),(SUM($C8:BF8)-SUM($C27:BF27)))</f>
        <v>-78402.699999999255</v>
      </c>
      <c r="BG31" s="31">
        <f>+IF($B$2="mensile",(SUM($C8:BG8)-SUM($C17:BG17)),(SUM($C8:BG8)-SUM($C27:BG27)))</f>
        <v>-78405.83999999892</v>
      </c>
      <c r="BH31" s="31">
        <f>+IF($B$2="mensile",(SUM($C8:BH8)-SUM($C17:BH17)),(SUM($C8:BH8)-SUM($C27:BH27)))</f>
        <v>-78408.979999999516</v>
      </c>
      <c r="BI31" s="31">
        <f>+IF($B$2="mensile",(SUM($C8:BI8)-SUM($C17:BI17)),(SUM($C8:BI8)-SUM($C27:BI27)))</f>
        <v>-78412.11999999918</v>
      </c>
      <c r="BJ31" s="31">
        <f>+IF($B$2="mensile",(SUM($C8:BJ8)-SUM($C17:BJ17)),(SUM($C8:BJ8)-SUM($C27:BJ27)))</f>
        <v>-9445.7527999989688</v>
      </c>
    </row>
  </sheetData>
  <dataValidations count="1">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$EJ$4:$EJ$5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75"/>
  <sheetViews>
    <sheetView showGridLines="0" workbookViewId="0">
      <pane xSplit="1" ySplit="1" topLeftCell="B2" activePane="bottomRight" state="frozen"/>
      <selection pane="topRight" activeCell="B1" sqref="B1"/>
      <selection pane="bottomLeft" activeCell="A3" sqref="A3"/>
      <selection pane="bottomRight" activeCell="BK11" sqref="BK11"/>
    </sheetView>
  </sheetViews>
  <sheetFormatPr defaultRowHeight="12" x14ac:dyDescent="0.2"/>
  <cols>
    <col min="1" max="1" width="55.7109375" style="1" bestFit="1" customWidth="1"/>
    <col min="2" max="2" width="16.85546875" style="1" customWidth="1"/>
    <col min="3" max="3" width="10" style="1" bestFit="1" customWidth="1"/>
    <col min="4" max="4" width="10.5703125" style="1" bestFit="1" customWidth="1"/>
    <col min="5" max="7" width="11.28515625" style="1" bestFit="1" customWidth="1"/>
    <col min="8" max="38" width="11.85546875" style="1" bestFit="1" customWidth="1"/>
    <col min="39" max="45" width="12.140625" style="1" bestFit="1" customWidth="1"/>
    <col min="46" max="62" width="12.7109375" style="1" bestFit="1" customWidth="1"/>
    <col min="63" max="16384" width="9.140625" style="1"/>
  </cols>
  <sheetData>
    <row r="1" spans="1:62" x14ac:dyDescent="0.2">
      <c r="A1" s="2" t="s">
        <v>51</v>
      </c>
      <c r="B1" s="6">
        <v>41639</v>
      </c>
      <c r="C1" s="6" t="s">
        <v>125</v>
      </c>
      <c r="D1" s="6" t="s">
        <v>126</v>
      </c>
      <c r="E1" s="6" t="s">
        <v>127</v>
      </c>
      <c r="F1" s="6" t="s">
        <v>128</v>
      </c>
      <c r="G1" s="6" t="s">
        <v>129</v>
      </c>
      <c r="H1" s="6" t="s">
        <v>130</v>
      </c>
      <c r="I1" s="6" t="s">
        <v>131</v>
      </c>
      <c r="J1" s="6" t="s">
        <v>132</v>
      </c>
      <c r="K1" s="6" t="s">
        <v>133</v>
      </c>
      <c r="L1" s="6" t="s">
        <v>134</v>
      </c>
      <c r="M1" s="6" t="s">
        <v>135</v>
      </c>
      <c r="N1" s="6" t="s">
        <v>136</v>
      </c>
      <c r="O1" s="6" t="s">
        <v>137</v>
      </c>
      <c r="P1" s="6" t="s">
        <v>138</v>
      </c>
      <c r="Q1" s="6" t="s">
        <v>139</v>
      </c>
      <c r="R1" s="6" t="s">
        <v>140</v>
      </c>
      <c r="S1" s="6" t="s">
        <v>141</v>
      </c>
      <c r="T1" s="6" t="s">
        <v>142</v>
      </c>
      <c r="U1" s="6" t="s">
        <v>143</v>
      </c>
      <c r="V1" s="6" t="s">
        <v>144</v>
      </c>
      <c r="W1" s="6" t="s">
        <v>145</v>
      </c>
      <c r="X1" s="6" t="s">
        <v>146</v>
      </c>
      <c r="Y1" s="6" t="s">
        <v>147</v>
      </c>
      <c r="Z1" s="6" t="s">
        <v>148</v>
      </c>
      <c r="AA1" s="6" t="s">
        <v>149</v>
      </c>
      <c r="AB1" s="6" t="s">
        <v>150</v>
      </c>
      <c r="AC1" s="6" t="s">
        <v>151</v>
      </c>
      <c r="AD1" s="6" t="s">
        <v>152</v>
      </c>
      <c r="AE1" s="6" t="s">
        <v>153</v>
      </c>
      <c r="AF1" s="6" t="s">
        <v>154</v>
      </c>
      <c r="AG1" s="6" t="s">
        <v>155</v>
      </c>
      <c r="AH1" s="6" t="s">
        <v>156</v>
      </c>
      <c r="AI1" s="6" t="s">
        <v>157</v>
      </c>
      <c r="AJ1" s="6" t="s">
        <v>158</v>
      </c>
      <c r="AK1" s="6" t="s">
        <v>159</v>
      </c>
      <c r="AL1" s="6" t="s">
        <v>160</v>
      </c>
      <c r="AM1" s="6" t="s">
        <v>161</v>
      </c>
      <c r="AN1" s="6" t="s">
        <v>162</v>
      </c>
      <c r="AO1" s="6" t="s">
        <v>163</v>
      </c>
      <c r="AP1" s="6" t="s">
        <v>164</v>
      </c>
      <c r="AQ1" s="6" t="s">
        <v>165</v>
      </c>
      <c r="AR1" s="6" t="s">
        <v>166</v>
      </c>
      <c r="AS1" s="6" t="s">
        <v>167</v>
      </c>
      <c r="AT1" s="6" t="s">
        <v>168</v>
      </c>
      <c r="AU1" s="6" t="s">
        <v>169</v>
      </c>
      <c r="AV1" s="6" t="s">
        <v>170</v>
      </c>
      <c r="AW1" s="6" t="s">
        <v>171</v>
      </c>
      <c r="AX1" s="6" t="s">
        <v>172</v>
      </c>
      <c r="AY1" s="6" t="s">
        <v>173</v>
      </c>
      <c r="AZ1" s="6" t="s">
        <v>174</v>
      </c>
      <c r="BA1" s="6" t="s">
        <v>175</v>
      </c>
      <c r="BB1" s="6" t="s">
        <v>176</v>
      </c>
      <c r="BC1" s="6" t="s">
        <v>177</v>
      </c>
      <c r="BD1" s="6" t="s">
        <v>178</v>
      </c>
      <c r="BE1" s="6" t="s">
        <v>179</v>
      </c>
      <c r="BF1" s="6" t="s">
        <v>180</v>
      </c>
      <c r="BG1" s="6" t="s">
        <v>181</v>
      </c>
      <c r="BH1" s="6" t="s">
        <v>182</v>
      </c>
      <c r="BI1" s="6" t="s">
        <v>183</v>
      </c>
      <c r="BJ1" s="6" t="s">
        <v>184</v>
      </c>
    </row>
    <row r="2" spans="1:62" x14ac:dyDescent="0.2">
      <c r="A2" s="2" t="s">
        <v>0</v>
      </c>
      <c r="B2" s="2"/>
      <c r="C2" s="2"/>
    </row>
    <row r="3" spans="1:62" x14ac:dyDescent="0.2">
      <c r="A3" s="2"/>
      <c r="B3" s="2"/>
      <c r="C3" s="2"/>
    </row>
    <row r="4" spans="1:62" x14ac:dyDescent="0.2">
      <c r="A4" s="2" t="s">
        <v>1</v>
      </c>
      <c r="B4" s="3">
        <v>0</v>
      </c>
      <c r="C4" s="7">
        <f>+IF(B4+'Flussi Cassa'!D24&gt;0,(B4+'Flussi Cassa'!D24),0)</f>
        <v>76340</v>
      </c>
      <c r="D4" s="7">
        <f>+IF(C4+'Flussi Cassa'!E24&gt;0,(C4+'Flussi Cassa'!E24),0)</f>
        <v>479218.52</v>
      </c>
      <c r="E4" s="7">
        <f>+IF(D4+'Flussi Cassa'!F24&gt;0,(D4+'Flussi Cassa'!F24),0)</f>
        <v>945638.52</v>
      </c>
      <c r="F4" s="7">
        <f>+IF(E4+'Flussi Cassa'!G24&gt;0,(E4+'Flussi Cassa'!G24),0)</f>
        <v>1440677.4200000002</v>
      </c>
      <c r="G4" s="7">
        <f>+IF(F4+'Flussi Cassa'!H24&gt;0,(F4+'Flussi Cassa'!H24),0)</f>
        <v>1935736.3200000003</v>
      </c>
      <c r="H4" s="7">
        <f>+IF(G4+'Flussi Cassa'!I24&gt;0,(G4+'Flussi Cassa'!I24),0)</f>
        <v>2430815.2200000002</v>
      </c>
      <c r="I4" s="7">
        <f>+IF(H4+'Flussi Cassa'!J24&gt;0,(H4+'Flussi Cassa'!J24),0)</f>
        <v>2925914.12</v>
      </c>
      <c r="J4" s="7">
        <f>+IF(I4+'Flussi Cassa'!K24&gt;0,(I4+'Flussi Cassa'!K24),0)</f>
        <v>3421033.0200000005</v>
      </c>
      <c r="K4" s="7">
        <f>+IF(J4+'Flussi Cassa'!L24&gt;0,(J4+'Flussi Cassa'!L24),0)</f>
        <v>3916171.9200000004</v>
      </c>
      <c r="L4" s="7">
        <f>+IF(K4+'Flussi Cassa'!M24&gt;0,(K4+'Flussi Cassa'!M24),0)</f>
        <v>4411330.82</v>
      </c>
      <c r="M4" s="7">
        <f>+IF(L4+'Flussi Cassa'!N24&gt;0,(L4+'Flussi Cassa'!N24),0)</f>
        <v>4906509.7200000007</v>
      </c>
      <c r="N4" s="7">
        <f>+IF(M4+'Flussi Cassa'!O24&gt;0,(M4+'Flussi Cassa'!O24),0)</f>
        <v>5401708.6200000001</v>
      </c>
      <c r="O4" s="7">
        <f>+IF(N4+'Flussi Cassa'!P24&gt;0,(N4+'Flussi Cassa'!P24),0)</f>
        <v>5896927.5200000005</v>
      </c>
      <c r="P4" s="7">
        <f>+IF(O4+'Flussi Cassa'!Q24&gt;0,(O4+'Flussi Cassa'!Q24),0)</f>
        <v>6392166.4200000009</v>
      </c>
      <c r="Q4" s="7">
        <f>+IF(P4+'Flussi Cassa'!R24&gt;0,(P4+'Flussi Cassa'!R24),0)</f>
        <v>6887425.3200000012</v>
      </c>
      <c r="R4" s="7">
        <f>+IF(Q4+'Flussi Cassa'!S24&gt;0,(Q4+'Flussi Cassa'!S24),0)</f>
        <v>7382704.2200000016</v>
      </c>
      <c r="S4" s="7">
        <f>+IF(R4+'Flussi Cassa'!T24&gt;0,(R4+'Flussi Cassa'!T24),0)</f>
        <v>7878003.120000002</v>
      </c>
      <c r="T4" s="7">
        <f>+IF(S4+'Flussi Cassa'!U24&gt;0,(S4+'Flussi Cassa'!U24),0)</f>
        <v>8373322.0200000014</v>
      </c>
      <c r="U4" s="7">
        <f>+IF(T4+'Flussi Cassa'!V24&gt;0,(T4+'Flussi Cassa'!V24),0)</f>
        <v>8868660.9200000018</v>
      </c>
      <c r="V4" s="7">
        <f>+IF(U4+'Flussi Cassa'!W24&gt;0,(U4+'Flussi Cassa'!W24),0)</f>
        <v>9364019.8200000022</v>
      </c>
      <c r="W4" s="7">
        <f>+IF(V4+'Flussi Cassa'!X24&gt;0,(V4+'Flussi Cassa'!X24),0)</f>
        <v>9859398.7200000025</v>
      </c>
      <c r="X4" s="7">
        <f>+IF(W4+'Flussi Cassa'!Y24&gt;0,(W4+'Flussi Cassa'!Y24),0)</f>
        <v>10354797.620000003</v>
      </c>
      <c r="Y4" s="7">
        <f>+IF(X4+'Flussi Cassa'!Z24&gt;0,(X4+'Flussi Cassa'!Z24),0)</f>
        <v>10850216.520000003</v>
      </c>
      <c r="Z4" s="7">
        <f>+IF(Y4+'Flussi Cassa'!AA24&gt;0,(Y4+'Flussi Cassa'!AA24),0)</f>
        <v>11276785.388000004</v>
      </c>
      <c r="AA4" s="7">
        <f>+IF(Z4+'Flussi Cassa'!AB24&gt;0,(Z4+'Flussi Cassa'!AB24),0)</f>
        <v>11841114.320000004</v>
      </c>
      <c r="AB4" s="7">
        <f>+IF(AA4+'Flussi Cassa'!AC24&gt;0,(AA4+'Flussi Cassa'!AC24),0)</f>
        <v>12336593.220000004</v>
      </c>
      <c r="AC4" s="7">
        <f>+IF(AB4+'Flussi Cassa'!AD24&gt;0,(AB4+'Flussi Cassa'!AD24),0)</f>
        <v>12832092.120000005</v>
      </c>
      <c r="AD4" s="7">
        <f>+IF(AC4+'Flussi Cassa'!AE24&gt;0,(AC4+'Flussi Cassa'!AE24),0)</f>
        <v>13327611.020000005</v>
      </c>
      <c r="AE4" s="7">
        <f>+IF(AD4+'Flussi Cassa'!AF24&gt;0,(AD4+'Flussi Cassa'!AF24),0)</f>
        <v>13823149.920000006</v>
      </c>
      <c r="AF4" s="7">
        <f>+IF(AE4+'Flussi Cassa'!AG24&gt;0,(AE4+'Flussi Cassa'!AG24),0)</f>
        <v>14318708.820000006</v>
      </c>
      <c r="AG4" s="7">
        <f>+IF(AF4+'Flussi Cassa'!AH24&gt;0,(AF4+'Flussi Cassa'!AH24),0)</f>
        <v>14814287.720000006</v>
      </c>
      <c r="AH4" s="7">
        <f>+IF(AG4+'Flussi Cassa'!AI24&gt;0,(AG4+'Flussi Cassa'!AI24),0)</f>
        <v>15309886.620000007</v>
      </c>
      <c r="AI4" s="7">
        <f>+IF(AH4+'Flussi Cassa'!AJ24&gt;0,(AH4+'Flussi Cassa'!AJ24),0)</f>
        <v>15805505.520000007</v>
      </c>
      <c r="AJ4" s="7">
        <f>+IF(AI4+'Flussi Cassa'!AK24&gt;0,(AI4+'Flussi Cassa'!AK24),0)</f>
        <v>16301144.420000007</v>
      </c>
      <c r="AK4" s="7">
        <f>+IF(AJ4+'Flussi Cassa'!AL24&gt;0,(AJ4+'Flussi Cassa'!AL24),0)</f>
        <v>16796803.320000008</v>
      </c>
      <c r="AL4" s="7">
        <f>+IF(AK4+'Flussi Cassa'!AM24&gt;0,(AK4+'Flussi Cassa'!AM24),0)</f>
        <v>17223579.029600009</v>
      </c>
      <c r="AM4" s="7">
        <f>+IF(AL4+'Flussi Cassa'!AN24&gt;0,(AL4+'Flussi Cassa'!AN24),0)</f>
        <v>17788181.120000008</v>
      </c>
      <c r="AN4" s="7">
        <f>+IF(AM4+'Flussi Cassa'!AO24&gt;0,(AM4+'Flussi Cassa'!AO24),0)</f>
        <v>18283900.020000007</v>
      </c>
      <c r="AO4" s="7">
        <f>+IF(AN4+'Flussi Cassa'!AP24&gt;0,(AN4+'Flussi Cassa'!AP24),0)</f>
        <v>18779638.920000006</v>
      </c>
      <c r="AP4" s="7">
        <f>+IF(AO4+'Flussi Cassa'!AQ24&gt;0,(AO4+'Flussi Cassa'!AQ24),0)</f>
        <v>19275397.820000004</v>
      </c>
      <c r="AQ4" s="7">
        <f>+IF(AP4+'Flussi Cassa'!AR24&gt;0,(AP4+'Flussi Cassa'!AR24),0)</f>
        <v>19771176.720000003</v>
      </c>
      <c r="AR4" s="7">
        <f>+IF(AQ4+'Flussi Cassa'!AS24&gt;0,(AQ4+'Flussi Cassa'!AS24),0)</f>
        <v>20266975.620000001</v>
      </c>
      <c r="AS4" s="7">
        <f>+IF(AR4+'Flussi Cassa'!AT24&gt;0,(AR4+'Flussi Cassa'!AT24),0)</f>
        <v>20762794.52</v>
      </c>
      <c r="AT4" s="7">
        <f>+IF(AS4+'Flussi Cassa'!AU24&gt;0,(AS4+'Flussi Cassa'!AU24),0)</f>
        <v>21258633.419999998</v>
      </c>
      <c r="AU4" s="7">
        <f>+IF(AT4+'Flussi Cassa'!AV24&gt;0,(AT4+'Flussi Cassa'!AV24),0)</f>
        <v>21754492.319999997</v>
      </c>
      <c r="AV4" s="7">
        <f>+IF(AU4+'Flussi Cassa'!AW24&gt;0,(AU4+'Flussi Cassa'!AW24),0)</f>
        <v>22250371.219999995</v>
      </c>
      <c r="AW4" s="7">
        <f>+IF(AV4+'Flussi Cassa'!AX24&gt;0,(AV4+'Flussi Cassa'!AX24),0)</f>
        <v>22746270.119999994</v>
      </c>
      <c r="AX4" s="7">
        <f>+IF(AW4+'Flussi Cassa'!AY24&gt;0,(AW4+'Flussi Cassa'!AY24),0)</f>
        <v>23173252.671199992</v>
      </c>
      <c r="AY4" s="7">
        <f>+IF(AX4+'Flussi Cassa'!AZ24&gt;0,(AX4+'Flussi Cassa'!AZ24),0)</f>
        <v>23738127.919999991</v>
      </c>
      <c r="AZ4" s="7">
        <f>+IF(AY4+'Flussi Cassa'!BA24&gt;0,(AY4+'Flussi Cassa'!BA24),0)</f>
        <v>24234086.819999989</v>
      </c>
      <c r="BA4" s="7">
        <f>+IF(AZ4+'Flussi Cassa'!BB24&gt;0,(AZ4+'Flussi Cassa'!BB24),0)</f>
        <v>24730065.719999988</v>
      </c>
      <c r="BB4" s="7">
        <f>+IF(BA4+'Flussi Cassa'!BC24&gt;0,(BA4+'Flussi Cassa'!BC24),0)</f>
        <v>25226064.619999986</v>
      </c>
      <c r="BC4" s="7">
        <f>+IF(BB4+'Flussi Cassa'!BD24&gt;0,(BB4+'Flussi Cassa'!BD24),0)</f>
        <v>25722083.519999985</v>
      </c>
      <c r="BD4" s="7">
        <f>+IF(BC4+'Flussi Cassa'!BE24&gt;0,(BC4+'Flussi Cassa'!BE24),0)</f>
        <v>26218122.419999983</v>
      </c>
      <c r="BE4" s="7">
        <f>+IF(BD4+'Flussi Cassa'!BF24&gt;0,(BD4+'Flussi Cassa'!BF24),0)</f>
        <v>26714181.319999982</v>
      </c>
      <c r="BF4" s="7">
        <f>+IF(BE4+'Flussi Cassa'!BG24&gt;0,(BE4+'Flussi Cassa'!BG24),0)</f>
        <v>27210260.21999998</v>
      </c>
      <c r="BG4" s="7">
        <f>+IF(BF4+'Flussi Cassa'!BH24&gt;0,(BF4+'Flussi Cassa'!BH24),0)</f>
        <v>27706359.119999979</v>
      </c>
      <c r="BH4" s="7">
        <f>+IF(BG4+'Flussi Cassa'!BI24&gt;0,(BG4+'Flussi Cassa'!BI24),0)</f>
        <v>28202478.019999977</v>
      </c>
      <c r="BI4" s="7">
        <f>+IF(BH4+'Flussi Cassa'!BJ24&gt;0,(BH4+'Flussi Cassa'!BJ24),0)</f>
        <v>28698616.919999976</v>
      </c>
      <c r="BJ4" s="7">
        <f>+IF(BI4+'Flussi Cassa'!BK24&gt;0,(BI4+'Flussi Cassa'!BK24),0)</f>
        <v>29125806.312799975</v>
      </c>
    </row>
    <row r="5" spans="1:6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7" spans="1:62" x14ac:dyDescent="0.2">
      <c r="A7" s="2" t="s">
        <v>2</v>
      </c>
      <c r="B7" s="3">
        <f>SUM(B8:B12)</f>
        <v>0</v>
      </c>
      <c r="C7" s="3">
        <f>SUM(C8:C12)</f>
        <v>496890</v>
      </c>
      <c r="D7" s="3">
        <f t="shared" ref="D7:BJ7" si="0">SUM(D8:D12)</f>
        <v>589034.62</v>
      </c>
      <c r="E7" s="3">
        <f t="shared" si="0"/>
        <v>617657.76</v>
      </c>
      <c r="F7" s="3">
        <f t="shared" si="0"/>
        <v>617682</v>
      </c>
      <c r="G7" s="3">
        <f t="shared" si="0"/>
        <v>617706.23999999999</v>
      </c>
      <c r="H7" s="3">
        <f t="shared" si="0"/>
        <v>617730.48</v>
      </c>
      <c r="I7" s="3">
        <f t="shared" si="0"/>
        <v>617754.72</v>
      </c>
      <c r="J7" s="3">
        <f t="shared" si="0"/>
        <v>617778.96</v>
      </c>
      <c r="K7" s="3">
        <f t="shared" si="0"/>
        <v>617803.19999999995</v>
      </c>
      <c r="L7" s="3">
        <f t="shared" si="0"/>
        <v>617827.44000000006</v>
      </c>
      <c r="M7" s="3">
        <f t="shared" si="0"/>
        <v>617851.67999999993</v>
      </c>
      <c r="N7" s="3">
        <f t="shared" si="0"/>
        <v>617875.91999999993</v>
      </c>
      <c r="O7" s="3">
        <f t="shared" si="0"/>
        <v>617900.16</v>
      </c>
      <c r="P7" s="3">
        <f t="shared" si="0"/>
        <v>617924.39999999991</v>
      </c>
      <c r="Q7" s="3">
        <f t="shared" si="0"/>
        <v>617948.64000000013</v>
      </c>
      <c r="R7" s="3">
        <f t="shared" si="0"/>
        <v>617972.88000000012</v>
      </c>
      <c r="S7" s="3">
        <f t="shared" si="0"/>
        <v>617997.11999999988</v>
      </c>
      <c r="T7" s="3">
        <f t="shared" si="0"/>
        <v>618021.36</v>
      </c>
      <c r="U7" s="3">
        <f t="shared" si="0"/>
        <v>618045.6</v>
      </c>
      <c r="V7" s="3">
        <f t="shared" si="0"/>
        <v>618069.84</v>
      </c>
      <c r="W7" s="3">
        <f t="shared" si="0"/>
        <v>618094.08000000007</v>
      </c>
      <c r="X7" s="3">
        <f t="shared" si="0"/>
        <v>618118.32000000007</v>
      </c>
      <c r="Y7" s="3">
        <f t="shared" si="0"/>
        <v>618142.55999999994</v>
      </c>
      <c r="Z7" s="3">
        <f t="shared" si="0"/>
        <v>618166.80000000005</v>
      </c>
      <c r="AA7" s="3">
        <f t="shared" si="0"/>
        <v>618191.04</v>
      </c>
      <c r="AB7" s="3">
        <f t="shared" si="0"/>
        <v>618215.28</v>
      </c>
      <c r="AC7" s="3">
        <f t="shared" si="0"/>
        <v>618239.52</v>
      </c>
      <c r="AD7" s="3">
        <f t="shared" si="0"/>
        <v>618263.76</v>
      </c>
      <c r="AE7" s="3">
        <f t="shared" si="0"/>
        <v>618288</v>
      </c>
      <c r="AF7" s="3">
        <f t="shared" si="0"/>
        <v>618312.24</v>
      </c>
      <c r="AG7" s="3">
        <f t="shared" si="0"/>
        <v>618336.48</v>
      </c>
      <c r="AH7" s="3">
        <f t="shared" si="0"/>
        <v>618360.72</v>
      </c>
      <c r="AI7" s="3">
        <f t="shared" si="0"/>
        <v>618384.96</v>
      </c>
      <c r="AJ7" s="3">
        <f t="shared" si="0"/>
        <v>618409.19999999995</v>
      </c>
      <c r="AK7" s="3">
        <f t="shared" si="0"/>
        <v>618433.44000000006</v>
      </c>
      <c r="AL7" s="3">
        <f t="shared" si="0"/>
        <v>618457.67999999993</v>
      </c>
      <c r="AM7" s="3">
        <f t="shared" si="0"/>
        <v>618481.91999999993</v>
      </c>
      <c r="AN7" s="3">
        <f t="shared" si="0"/>
        <v>618506.16</v>
      </c>
      <c r="AO7" s="3">
        <f t="shared" si="0"/>
        <v>618530.39999999991</v>
      </c>
      <c r="AP7" s="3">
        <f t="shared" si="0"/>
        <v>618554.64000000013</v>
      </c>
      <c r="AQ7" s="3">
        <f t="shared" si="0"/>
        <v>618578.88000000012</v>
      </c>
      <c r="AR7" s="3">
        <f t="shared" si="0"/>
        <v>618603.11999999988</v>
      </c>
      <c r="AS7" s="3">
        <f t="shared" si="0"/>
        <v>618627.36</v>
      </c>
      <c r="AT7" s="3">
        <f t="shared" si="0"/>
        <v>618651.6</v>
      </c>
      <c r="AU7" s="3">
        <f t="shared" si="0"/>
        <v>618675.84</v>
      </c>
      <c r="AV7" s="3">
        <f t="shared" si="0"/>
        <v>618700.08000000007</v>
      </c>
      <c r="AW7" s="3">
        <f t="shared" si="0"/>
        <v>618724.32000000007</v>
      </c>
      <c r="AX7" s="3">
        <f t="shared" si="0"/>
        <v>618748.55999999994</v>
      </c>
      <c r="AY7" s="3">
        <f t="shared" si="0"/>
        <v>618772.80000000005</v>
      </c>
      <c r="AZ7" s="3">
        <f t="shared" si="0"/>
        <v>618797.04</v>
      </c>
      <c r="BA7" s="3">
        <f t="shared" si="0"/>
        <v>618821.28</v>
      </c>
      <c r="BB7" s="3">
        <f t="shared" si="0"/>
        <v>618845.52</v>
      </c>
      <c r="BC7" s="3">
        <f t="shared" si="0"/>
        <v>618869.76000000001</v>
      </c>
      <c r="BD7" s="3">
        <f t="shared" si="0"/>
        <v>618894</v>
      </c>
      <c r="BE7" s="3">
        <f t="shared" si="0"/>
        <v>618918.24</v>
      </c>
      <c r="BF7" s="3">
        <f t="shared" si="0"/>
        <v>618942.48</v>
      </c>
      <c r="BG7" s="3">
        <f t="shared" si="0"/>
        <v>618966.72</v>
      </c>
      <c r="BH7" s="3">
        <f t="shared" si="0"/>
        <v>618990.96</v>
      </c>
      <c r="BI7" s="3">
        <f t="shared" si="0"/>
        <v>619015.19999999995</v>
      </c>
      <c r="BJ7" s="3">
        <f t="shared" si="0"/>
        <v>619039.44000000006</v>
      </c>
    </row>
    <row r="8" spans="1:62" x14ac:dyDescent="0.2">
      <c r="A8" s="1" t="s">
        <v>3</v>
      </c>
      <c r="B8" s="7">
        <v>0</v>
      </c>
      <c r="C8" s="7">
        <f>+'Variazioni Patrimoniali'!D6+B8</f>
        <v>496890</v>
      </c>
      <c r="D8" s="7">
        <f>+'Variazioni Patrimoniali'!E6-'Variazioni Patrimoniali'!D6+SPm!C8</f>
        <v>589034.62</v>
      </c>
      <c r="E8" s="7">
        <f>+'Variazioni Patrimoniali'!F6-'Variazioni Patrimoniali'!E6+SPm!D8</f>
        <v>617657.76</v>
      </c>
      <c r="F8" s="7">
        <f>+'Variazioni Patrimoniali'!G6-'Variazioni Patrimoniali'!F6+SPm!E8</f>
        <v>617682</v>
      </c>
      <c r="G8" s="7">
        <f>+'Variazioni Patrimoniali'!H6-'Variazioni Patrimoniali'!G6+SPm!F8</f>
        <v>617706.23999999999</v>
      </c>
      <c r="H8" s="7">
        <f>+'Variazioni Patrimoniali'!I6-'Variazioni Patrimoniali'!H6+SPm!G8</f>
        <v>617730.48</v>
      </c>
      <c r="I8" s="7">
        <f>+'Variazioni Patrimoniali'!J6-'Variazioni Patrimoniali'!I6+SPm!H8</f>
        <v>617754.72</v>
      </c>
      <c r="J8" s="7">
        <f>+'Variazioni Patrimoniali'!K6-'Variazioni Patrimoniali'!J6+SPm!I8</f>
        <v>617778.96</v>
      </c>
      <c r="K8" s="7">
        <f>+'Variazioni Patrimoniali'!L6-'Variazioni Patrimoniali'!K6+SPm!J8</f>
        <v>617803.19999999995</v>
      </c>
      <c r="L8" s="7">
        <f>+'Variazioni Patrimoniali'!M6-'Variazioni Patrimoniali'!L6+SPm!K8</f>
        <v>617827.44000000006</v>
      </c>
      <c r="M8" s="7">
        <f>+'Variazioni Patrimoniali'!N6-'Variazioni Patrimoniali'!M6+SPm!L8</f>
        <v>617851.67999999993</v>
      </c>
      <c r="N8" s="7">
        <f>+'Variazioni Patrimoniali'!O6-'Variazioni Patrimoniali'!N6+SPm!M8</f>
        <v>617875.91999999993</v>
      </c>
      <c r="O8" s="7">
        <f>+'Variazioni Patrimoniali'!P6-'Variazioni Patrimoniali'!O6+SPm!N8</f>
        <v>617900.16</v>
      </c>
      <c r="P8" s="7">
        <f>+'Variazioni Patrimoniali'!Q6-'Variazioni Patrimoniali'!P6+SPm!O8</f>
        <v>617924.39999999991</v>
      </c>
      <c r="Q8" s="7">
        <f>+'Variazioni Patrimoniali'!R6-'Variazioni Patrimoniali'!Q6+SPm!P8</f>
        <v>617948.64000000013</v>
      </c>
      <c r="R8" s="7">
        <f>+'Variazioni Patrimoniali'!S6-'Variazioni Patrimoniali'!R6+SPm!Q8</f>
        <v>617972.88000000012</v>
      </c>
      <c r="S8" s="7">
        <f>+'Variazioni Patrimoniali'!T6-'Variazioni Patrimoniali'!S6+SPm!R8</f>
        <v>617997.11999999988</v>
      </c>
      <c r="T8" s="7">
        <f>+'Variazioni Patrimoniali'!U6-'Variazioni Patrimoniali'!T6+SPm!S8</f>
        <v>618021.36</v>
      </c>
      <c r="U8" s="7">
        <f>+'Variazioni Patrimoniali'!V6-'Variazioni Patrimoniali'!U6+SPm!T8</f>
        <v>618045.6</v>
      </c>
      <c r="V8" s="7">
        <f>+'Variazioni Patrimoniali'!W6-'Variazioni Patrimoniali'!V6+SPm!U8</f>
        <v>618069.84</v>
      </c>
      <c r="W8" s="7">
        <f>+'Variazioni Patrimoniali'!X6-'Variazioni Patrimoniali'!W6+SPm!V8</f>
        <v>618094.08000000007</v>
      </c>
      <c r="X8" s="7">
        <f>+'Variazioni Patrimoniali'!Y6-'Variazioni Patrimoniali'!X6+SPm!W8</f>
        <v>618118.32000000007</v>
      </c>
      <c r="Y8" s="7">
        <f>+'Variazioni Patrimoniali'!Z6-'Variazioni Patrimoniali'!Y6+SPm!X8</f>
        <v>618142.55999999994</v>
      </c>
      <c r="Z8" s="7">
        <f>+'Variazioni Patrimoniali'!AA6-'Variazioni Patrimoniali'!Z6+SPm!Y8</f>
        <v>618166.80000000005</v>
      </c>
      <c r="AA8" s="7">
        <f>+'Variazioni Patrimoniali'!AB6-'Variazioni Patrimoniali'!AA6+SPm!Z8</f>
        <v>618191.04</v>
      </c>
      <c r="AB8" s="7">
        <f>+'Variazioni Patrimoniali'!AC6-'Variazioni Patrimoniali'!AB6+SPm!AA8</f>
        <v>618215.28</v>
      </c>
      <c r="AC8" s="7">
        <f>+'Variazioni Patrimoniali'!AD6-'Variazioni Patrimoniali'!AC6+SPm!AB8</f>
        <v>618239.52</v>
      </c>
      <c r="AD8" s="7">
        <f>+'Variazioni Patrimoniali'!AE6-'Variazioni Patrimoniali'!AD6+SPm!AC8</f>
        <v>618263.76</v>
      </c>
      <c r="AE8" s="7">
        <f>+'Variazioni Patrimoniali'!AF6-'Variazioni Patrimoniali'!AE6+SPm!AD8</f>
        <v>618288</v>
      </c>
      <c r="AF8" s="7">
        <f>+'Variazioni Patrimoniali'!AG6-'Variazioni Patrimoniali'!AF6+SPm!AE8</f>
        <v>618312.24</v>
      </c>
      <c r="AG8" s="7">
        <f>+'Variazioni Patrimoniali'!AH6-'Variazioni Patrimoniali'!AG6+SPm!AF8</f>
        <v>618336.48</v>
      </c>
      <c r="AH8" s="7">
        <f>+'Variazioni Patrimoniali'!AI6-'Variazioni Patrimoniali'!AH6+SPm!AG8</f>
        <v>618360.72</v>
      </c>
      <c r="AI8" s="7">
        <f>+'Variazioni Patrimoniali'!AJ6-'Variazioni Patrimoniali'!AI6+SPm!AH8</f>
        <v>618384.96</v>
      </c>
      <c r="AJ8" s="7">
        <f>+'Variazioni Patrimoniali'!AK6-'Variazioni Patrimoniali'!AJ6+SPm!AI8</f>
        <v>618409.19999999995</v>
      </c>
      <c r="AK8" s="7">
        <f>+'Variazioni Patrimoniali'!AL6-'Variazioni Patrimoniali'!AK6+SPm!AJ8</f>
        <v>618433.44000000006</v>
      </c>
      <c r="AL8" s="7">
        <f>+'Variazioni Patrimoniali'!AM6-'Variazioni Patrimoniali'!AL6+SPm!AK8</f>
        <v>618457.67999999993</v>
      </c>
      <c r="AM8" s="7">
        <f>+'Variazioni Patrimoniali'!AN6-'Variazioni Patrimoniali'!AM6+SPm!AL8</f>
        <v>618481.91999999993</v>
      </c>
      <c r="AN8" s="7">
        <f>+'Variazioni Patrimoniali'!AO6-'Variazioni Patrimoniali'!AN6+SPm!AM8</f>
        <v>618506.16</v>
      </c>
      <c r="AO8" s="7">
        <f>+'Variazioni Patrimoniali'!AP6-'Variazioni Patrimoniali'!AO6+SPm!AN8</f>
        <v>618530.39999999991</v>
      </c>
      <c r="AP8" s="7">
        <f>+'Variazioni Patrimoniali'!AQ6-'Variazioni Patrimoniali'!AP6+SPm!AO8</f>
        <v>618554.64000000013</v>
      </c>
      <c r="AQ8" s="7">
        <f>+'Variazioni Patrimoniali'!AR6-'Variazioni Patrimoniali'!AQ6+SPm!AP8</f>
        <v>618578.88000000012</v>
      </c>
      <c r="AR8" s="7">
        <f>+'Variazioni Patrimoniali'!AS6-'Variazioni Patrimoniali'!AR6+SPm!AQ8</f>
        <v>618603.11999999988</v>
      </c>
      <c r="AS8" s="7">
        <f>+'Variazioni Patrimoniali'!AT6-'Variazioni Patrimoniali'!AS6+SPm!AR8</f>
        <v>618627.36</v>
      </c>
      <c r="AT8" s="7">
        <f>+'Variazioni Patrimoniali'!AU6-'Variazioni Patrimoniali'!AT6+SPm!AS8</f>
        <v>618651.6</v>
      </c>
      <c r="AU8" s="7">
        <f>+'Variazioni Patrimoniali'!AV6-'Variazioni Patrimoniali'!AU6+SPm!AT8</f>
        <v>618675.84</v>
      </c>
      <c r="AV8" s="7">
        <f>+'Variazioni Patrimoniali'!AW6-'Variazioni Patrimoniali'!AV6+SPm!AU8</f>
        <v>618700.08000000007</v>
      </c>
      <c r="AW8" s="7">
        <f>+'Variazioni Patrimoniali'!AX6-'Variazioni Patrimoniali'!AW6+SPm!AV8</f>
        <v>618724.32000000007</v>
      </c>
      <c r="AX8" s="7">
        <f>+'Variazioni Patrimoniali'!AY6-'Variazioni Patrimoniali'!AX6+SPm!AW8</f>
        <v>618748.55999999994</v>
      </c>
      <c r="AY8" s="7">
        <f>+'Variazioni Patrimoniali'!AZ6-'Variazioni Patrimoniali'!AY6+SPm!AX8</f>
        <v>618772.80000000005</v>
      </c>
      <c r="AZ8" s="7">
        <f>+'Variazioni Patrimoniali'!BA6-'Variazioni Patrimoniali'!AZ6+SPm!AY8</f>
        <v>618797.04</v>
      </c>
      <c r="BA8" s="7">
        <f>+'Variazioni Patrimoniali'!BB6-'Variazioni Patrimoniali'!BA6+SPm!AZ8</f>
        <v>618821.28</v>
      </c>
      <c r="BB8" s="7">
        <f>+'Variazioni Patrimoniali'!BC6-'Variazioni Patrimoniali'!BB6+SPm!BA8</f>
        <v>618845.52</v>
      </c>
      <c r="BC8" s="7">
        <f>+'Variazioni Patrimoniali'!BD6-'Variazioni Patrimoniali'!BC6+SPm!BB8</f>
        <v>618869.76000000001</v>
      </c>
      <c r="BD8" s="7">
        <f>+'Variazioni Patrimoniali'!BE6-'Variazioni Patrimoniali'!BD6+SPm!BC8</f>
        <v>618894</v>
      </c>
      <c r="BE8" s="7">
        <f>+'Variazioni Patrimoniali'!BF6-'Variazioni Patrimoniali'!BE6+SPm!BD8</f>
        <v>618918.24</v>
      </c>
      <c r="BF8" s="7">
        <f>+'Variazioni Patrimoniali'!BG6-'Variazioni Patrimoniali'!BF6+SPm!BE8</f>
        <v>618942.48</v>
      </c>
      <c r="BG8" s="7">
        <f>+'Variazioni Patrimoniali'!BH6-'Variazioni Patrimoniali'!BG6+SPm!BF8</f>
        <v>618966.72</v>
      </c>
      <c r="BH8" s="7">
        <f>+'Variazioni Patrimoniali'!BI6-'Variazioni Patrimoniali'!BH6+SPm!BG8</f>
        <v>618990.96</v>
      </c>
      <c r="BI8" s="7">
        <f>+'Variazioni Patrimoniali'!BJ6-'Variazioni Patrimoniali'!BI6+SPm!BH8</f>
        <v>619015.19999999995</v>
      </c>
      <c r="BJ8" s="7">
        <f>+'Variazioni Patrimoniali'!BK6-'Variazioni Patrimoniali'!BJ6+SPm!BI8</f>
        <v>619039.44000000006</v>
      </c>
    </row>
    <row r="9" spans="1:62" x14ac:dyDescent="0.2">
      <c r="A9" s="1" t="s">
        <v>4</v>
      </c>
      <c r="B9" s="7">
        <v>0</v>
      </c>
      <c r="C9" s="7">
        <f t="shared" ref="C9:C12" si="1">+B9</f>
        <v>0</v>
      </c>
      <c r="D9" s="7">
        <f t="shared" ref="D9:BJ12" si="2">+C9</f>
        <v>0</v>
      </c>
      <c r="E9" s="7">
        <f t="shared" si="2"/>
        <v>0</v>
      </c>
      <c r="F9" s="7">
        <f t="shared" si="2"/>
        <v>0</v>
      </c>
      <c r="G9" s="7">
        <f t="shared" si="2"/>
        <v>0</v>
      </c>
      <c r="H9" s="7">
        <f t="shared" si="2"/>
        <v>0</v>
      </c>
      <c r="I9" s="7">
        <f t="shared" si="2"/>
        <v>0</v>
      </c>
      <c r="J9" s="7">
        <f t="shared" si="2"/>
        <v>0</v>
      </c>
      <c r="K9" s="7">
        <f t="shared" si="2"/>
        <v>0</v>
      </c>
      <c r="L9" s="7">
        <f t="shared" si="2"/>
        <v>0</v>
      </c>
      <c r="M9" s="7">
        <f t="shared" si="2"/>
        <v>0</v>
      </c>
      <c r="N9" s="7">
        <f t="shared" si="2"/>
        <v>0</v>
      </c>
      <c r="O9" s="7">
        <f t="shared" si="2"/>
        <v>0</v>
      </c>
      <c r="P9" s="7">
        <f t="shared" si="2"/>
        <v>0</v>
      </c>
      <c r="Q9" s="7">
        <f t="shared" si="2"/>
        <v>0</v>
      </c>
      <c r="R9" s="7">
        <f t="shared" si="2"/>
        <v>0</v>
      </c>
      <c r="S9" s="7">
        <f t="shared" si="2"/>
        <v>0</v>
      </c>
      <c r="T9" s="7">
        <f t="shared" si="2"/>
        <v>0</v>
      </c>
      <c r="U9" s="7">
        <f t="shared" si="2"/>
        <v>0</v>
      </c>
      <c r="V9" s="7">
        <f t="shared" si="2"/>
        <v>0</v>
      </c>
      <c r="W9" s="7">
        <f t="shared" si="2"/>
        <v>0</v>
      </c>
      <c r="X9" s="7">
        <f t="shared" si="2"/>
        <v>0</v>
      </c>
      <c r="Y9" s="7">
        <f t="shared" si="2"/>
        <v>0</v>
      </c>
      <c r="Z9" s="7">
        <f t="shared" si="2"/>
        <v>0</v>
      </c>
      <c r="AA9" s="7">
        <f t="shared" si="2"/>
        <v>0</v>
      </c>
      <c r="AB9" s="7">
        <f t="shared" si="2"/>
        <v>0</v>
      </c>
      <c r="AC9" s="7">
        <f t="shared" si="2"/>
        <v>0</v>
      </c>
      <c r="AD9" s="7">
        <f t="shared" si="2"/>
        <v>0</v>
      </c>
      <c r="AE9" s="7">
        <f t="shared" si="2"/>
        <v>0</v>
      </c>
      <c r="AF9" s="7">
        <f t="shared" si="2"/>
        <v>0</v>
      </c>
      <c r="AG9" s="7">
        <f t="shared" si="2"/>
        <v>0</v>
      </c>
      <c r="AH9" s="7">
        <f t="shared" si="2"/>
        <v>0</v>
      </c>
      <c r="AI9" s="7">
        <f t="shared" si="2"/>
        <v>0</v>
      </c>
      <c r="AJ9" s="7">
        <f t="shared" si="2"/>
        <v>0</v>
      </c>
      <c r="AK9" s="7">
        <f t="shared" si="2"/>
        <v>0</v>
      </c>
      <c r="AL9" s="7">
        <f t="shared" si="2"/>
        <v>0</v>
      </c>
      <c r="AM9" s="7">
        <f t="shared" si="2"/>
        <v>0</v>
      </c>
      <c r="AN9" s="7">
        <f t="shared" si="2"/>
        <v>0</v>
      </c>
      <c r="AO9" s="7">
        <f t="shared" si="2"/>
        <v>0</v>
      </c>
      <c r="AP9" s="7">
        <f t="shared" si="2"/>
        <v>0</v>
      </c>
      <c r="AQ9" s="7">
        <f t="shared" si="2"/>
        <v>0</v>
      </c>
      <c r="AR9" s="7">
        <f t="shared" si="2"/>
        <v>0</v>
      </c>
      <c r="AS9" s="7">
        <f t="shared" si="2"/>
        <v>0</v>
      </c>
      <c r="AT9" s="7">
        <f t="shared" si="2"/>
        <v>0</v>
      </c>
      <c r="AU9" s="7">
        <f t="shared" si="2"/>
        <v>0</v>
      </c>
      <c r="AV9" s="7">
        <f t="shared" si="2"/>
        <v>0</v>
      </c>
      <c r="AW9" s="7">
        <f t="shared" si="2"/>
        <v>0</v>
      </c>
      <c r="AX9" s="7">
        <f t="shared" si="2"/>
        <v>0</v>
      </c>
      <c r="AY9" s="7">
        <f t="shared" si="2"/>
        <v>0</v>
      </c>
      <c r="AZ9" s="7">
        <f t="shared" si="2"/>
        <v>0</v>
      </c>
      <c r="BA9" s="7">
        <f t="shared" si="2"/>
        <v>0</v>
      </c>
      <c r="BB9" s="7">
        <f t="shared" si="2"/>
        <v>0</v>
      </c>
      <c r="BC9" s="7">
        <f t="shared" si="2"/>
        <v>0</v>
      </c>
      <c r="BD9" s="7">
        <f t="shared" si="2"/>
        <v>0</v>
      </c>
      <c r="BE9" s="7">
        <f t="shared" si="2"/>
        <v>0</v>
      </c>
      <c r="BF9" s="7">
        <f t="shared" si="2"/>
        <v>0</v>
      </c>
      <c r="BG9" s="7">
        <f t="shared" si="2"/>
        <v>0</v>
      </c>
      <c r="BH9" s="7">
        <f t="shared" si="2"/>
        <v>0</v>
      </c>
      <c r="BI9" s="7">
        <f t="shared" si="2"/>
        <v>0</v>
      </c>
      <c r="BJ9" s="7">
        <f t="shared" si="2"/>
        <v>0</v>
      </c>
    </row>
    <row r="10" spans="1:62" x14ac:dyDescent="0.2">
      <c r="A10" s="1" t="s">
        <v>5</v>
      </c>
      <c r="B10" s="7">
        <v>0</v>
      </c>
      <c r="C10" s="7">
        <f t="shared" si="1"/>
        <v>0</v>
      </c>
      <c r="D10" s="7">
        <f t="shared" si="2"/>
        <v>0</v>
      </c>
      <c r="E10" s="7">
        <f t="shared" si="2"/>
        <v>0</v>
      </c>
      <c r="F10" s="7">
        <f t="shared" si="2"/>
        <v>0</v>
      </c>
      <c r="G10" s="7">
        <f t="shared" si="2"/>
        <v>0</v>
      </c>
      <c r="H10" s="7">
        <f t="shared" si="2"/>
        <v>0</v>
      </c>
      <c r="I10" s="7">
        <f t="shared" si="2"/>
        <v>0</v>
      </c>
      <c r="J10" s="7">
        <f t="shared" si="2"/>
        <v>0</v>
      </c>
      <c r="K10" s="7">
        <f t="shared" si="2"/>
        <v>0</v>
      </c>
      <c r="L10" s="7">
        <f t="shared" si="2"/>
        <v>0</v>
      </c>
      <c r="M10" s="7">
        <f t="shared" si="2"/>
        <v>0</v>
      </c>
      <c r="N10" s="7">
        <f t="shared" si="2"/>
        <v>0</v>
      </c>
      <c r="O10" s="7">
        <f t="shared" si="2"/>
        <v>0</v>
      </c>
      <c r="P10" s="7">
        <f t="shared" si="2"/>
        <v>0</v>
      </c>
      <c r="Q10" s="7">
        <f t="shared" si="2"/>
        <v>0</v>
      </c>
      <c r="R10" s="7">
        <f t="shared" si="2"/>
        <v>0</v>
      </c>
      <c r="S10" s="7">
        <f t="shared" si="2"/>
        <v>0</v>
      </c>
      <c r="T10" s="7">
        <f t="shared" si="2"/>
        <v>0</v>
      </c>
      <c r="U10" s="7">
        <f t="shared" si="2"/>
        <v>0</v>
      </c>
      <c r="V10" s="7">
        <f t="shared" si="2"/>
        <v>0</v>
      </c>
      <c r="W10" s="7">
        <f t="shared" si="2"/>
        <v>0</v>
      </c>
      <c r="X10" s="7">
        <f t="shared" si="2"/>
        <v>0</v>
      </c>
      <c r="Y10" s="7">
        <f t="shared" si="2"/>
        <v>0</v>
      </c>
      <c r="Z10" s="7">
        <f t="shared" si="2"/>
        <v>0</v>
      </c>
      <c r="AA10" s="7">
        <f t="shared" si="2"/>
        <v>0</v>
      </c>
      <c r="AB10" s="7">
        <f t="shared" si="2"/>
        <v>0</v>
      </c>
      <c r="AC10" s="7">
        <f t="shared" si="2"/>
        <v>0</v>
      </c>
      <c r="AD10" s="7">
        <f t="shared" si="2"/>
        <v>0</v>
      </c>
      <c r="AE10" s="7">
        <f t="shared" si="2"/>
        <v>0</v>
      </c>
      <c r="AF10" s="7">
        <f t="shared" si="2"/>
        <v>0</v>
      </c>
      <c r="AG10" s="7">
        <f t="shared" si="2"/>
        <v>0</v>
      </c>
      <c r="AH10" s="7">
        <f t="shared" si="2"/>
        <v>0</v>
      </c>
      <c r="AI10" s="7">
        <f t="shared" si="2"/>
        <v>0</v>
      </c>
      <c r="AJ10" s="7">
        <f t="shared" si="2"/>
        <v>0</v>
      </c>
      <c r="AK10" s="7">
        <f t="shared" si="2"/>
        <v>0</v>
      </c>
      <c r="AL10" s="7">
        <f t="shared" si="2"/>
        <v>0</v>
      </c>
      <c r="AM10" s="7">
        <f t="shared" si="2"/>
        <v>0</v>
      </c>
      <c r="AN10" s="7">
        <f t="shared" si="2"/>
        <v>0</v>
      </c>
      <c r="AO10" s="7">
        <f t="shared" si="2"/>
        <v>0</v>
      </c>
      <c r="AP10" s="7">
        <f t="shared" si="2"/>
        <v>0</v>
      </c>
      <c r="AQ10" s="7">
        <f t="shared" si="2"/>
        <v>0</v>
      </c>
      <c r="AR10" s="7">
        <f t="shared" si="2"/>
        <v>0</v>
      </c>
      <c r="AS10" s="7">
        <f t="shared" si="2"/>
        <v>0</v>
      </c>
      <c r="AT10" s="7">
        <f t="shared" si="2"/>
        <v>0</v>
      </c>
      <c r="AU10" s="7">
        <f t="shared" si="2"/>
        <v>0</v>
      </c>
      <c r="AV10" s="7">
        <f t="shared" si="2"/>
        <v>0</v>
      </c>
      <c r="AW10" s="7">
        <f t="shared" si="2"/>
        <v>0</v>
      </c>
      <c r="AX10" s="7">
        <f t="shared" si="2"/>
        <v>0</v>
      </c>
      <c r="AY10" s="7">
        <f t="shared" si="2"/>
        <v>0</v>
      </c>
      <c r="AZ10" s="7">
        <f t="shared" si="2"/>
        <v>0</v>
      </c>
      <c r="BA10" s="7">
        <f t="shared" si="2"/>
        <v>0</v>
      </c>
      <c r="BB10" s="7">
        <f t="shared" si="2"/>
        <v>0</v>
      </c>
      <c r="BC10" s="7">
        <f t="shared" si="2"/>
        <v>0</v>
      </c>
      <c r="BD10" s="7">
        <f t="shared" si="2"/>
        <v>0</v>
      </c>
      <c r="BE10" s="7">
        <f t="shared" si="2"/>
        <v>0</v>
      </c>
      <c r="BF10" s="7">
        <f t="shared" si="2"/>
        <v>0</v>
      </c>
      <c r="BG10" s="7">
        <f t="shared" si="2"/>
        <v>0</v>
      </c>
      <c r="BH10" s="7">
        <f t="shared" si="2"/>
        <v>0</v>
      </c>
      <c r="BI10" s="7">
        <f t="shared" si="2"/>
        <v>0</v>
      </c>
      <c r="BJ10" s="7">
        <f t="shared" si="2"/>
        <v>0</v>
      </c>
    </row>
    <row r="11" spans="1:62" ht="16.5" customHeight="1" x14ac:dyDescent="0.2">
      <c r="A11" s="1" t="s">
        <v>200</v>
      </c>
      <c r="B11" s="7">
        <v>0</v>
      </c>
      <c r="C11" s="7">
        <f>+B11+'Variazioni Patrimoniali'!D5</f>
        <v>0</v>
      </c>
      <c r="D11" s="7">
        <f>+C11+'Variazioni Patrimoniali'!E5</f>
        <v>0</v>
      </c>
      <c r="E11" s="7">
        <f>+D11+'Variazioni Patrimoniali'!F5</f>
        <v>0</v>
      </c>
      <c r="F11" s="7">
        <f>+E11+'Variazioni Patrimoniali'!G5</f>
        <v>0</v>
      </c>
      <c r="G11" s="7">
        <f>+F11+'Variazioni Patrimoniali'!H5</f>
        <v>0</v>
      </c>
      <c r="H11" s="7">
        <f>+G11+'Variazioni Patrimoniali'!I5</f>
        <v>0</v>
      </c>
      <c r="I11" s="7">
        <f>+H11+'Variazioni Patrimoniali'!J5</f>
        <v>0</v>
      </c>
      <c r="J11" s="7">
        <f>+I11+'Variazioni Patrimoniali'!K5</f>
        <v>0</v>
      </c>
      <c r="K11" s="7">
        <f>+J11+'Variazioni Patrimoniali'!L5</f>
        <v>0</v>
      </c>
      <c r="L11" s="7">
        <f>+K11+'Variazioni Patrimoniali'!M5</f>
        <v>0</v>
      </c>
      <c r="M11" s="7">
        <f>+L11+'Variazioni Patrimoniali'!N5</f>
        <v>0</v>
      </c>
      <c r="N11" s="7">
        <f>+M11+'Variazioni Patrimoniali'!O5</f>
        <v>0</v>
      </c>
      <c r="O11" s="7">
        <f>+N11+'Variazioni Patrimoniali'!P5</f>
        <v>0</v>
      </c>
      <c r="P11" s="7">
        <f>+O11+'Variazioni Patrimoniali'!Q5</f>
        <v>0</v>
      </c>
      <c r="Q11" s="7">
        <f>+P11+'Variazioni Patrimoniali'!R5</f>
        <v>0</v>
      </c>
      <c r="R11" s="7">
        <f>+Q11+'Variazioni Patrimoniali'!S5</f>
        <v>0</v>
      </c>
      <c r="S11" s="7">
        <f>+R11+'Variazioni Patrimoniali'!T5</f>
        <v>0</v>
      </c>
      <c r="T11" s="7">
        <f>+S11+'Variazioni Patrimoniali'!U5</f>
        <v>0</v>
      </c>
      <c r="U11" s="7">
        <f>+T11+'Variazioni Patrimoniali'!V5</f>
        <v>0</v>
      </c>
      <c r="V11" s="7">
        <f>+U11+'Variazioni Patrimoniali'!W5</f>
        <v>0</v>
      </c>
      <c r="W11" s="7">
        <f>+V11+'Variazioni Patrimoniali'!X5</f>
        <v>0</v>
      </c>
      <c r="X11" s="7">
        <f>+W11+'Variazioni Patrimoniali'!Y5</f>
        <v>0</v>
      </c>
      <c r="Y11" s="7">
        <f>+X11+'Variazioni Patrimoniali'!Z5</f>
        <v>0</v>
      </c>
      <c r="Z11" s="7">
        <f>+Y11+'Variazioni Patrimoniali'!AA5</f>
        <v>0</v>
      </c>
      <c r="AA11" s="7">
        <f>+Z11+'Variazioni Patrimoniali'!AB5</f>
        <v>0</v>
      </c>
      <c r="AB11" s="7">
        <f>+AA11+'Variazioni Patrimoniali'!AC5</f>
        <v>0</v>
      </c>
      <c r="AC11" s="7">
        <f>+AB11+'Variazioni Patrimoniali'!AD5</f>
        <v>0</v>
      </c>
      <c r="AD11" s="7">
        <f>+AC11+'Variazioni Patrimoniali'!AE5</f>
        <v>0</v>
      </c>
      <c r="AE11" s="7">
        <f>+AD11+'Variazioni Patrimoniali'!AF5</f>
        <v>0</v>
      </c>
      <c r="AF11" s="7">
        <f>+AE11+'Variazioni Patrimoniali'!AG5</f>
        <v>0</v>
      </c>
      <c r="AG11" s="7">
        <f>+AF11+'Variazioni Patrimoniali'!AH5</f>
        <v>0</v>
      </c>
      <c r="AH11" s="7">
        <f>+AG11+'Variazioni Patrimoniali'!AI5</f>
        <v>0</v>
      </c>
      <c r="AI11" s="7">
        <f>+AH11+'Variazioni Patrimoniali'!AJ5</f>
        <v>0</v>
      </c>
      <c r="AJ11" s="7">
        <f>+AI11+'Variazioni Patrimoniali'!AK5</f>
        <v>0</v>
      </c>
      <c r="AK11" s="7">
        <f>+AJ11+'Variazioni Patrimoniali'!AL5</f>
        <v>0</v>
      </c>
      <c r="AL11" s="7">
        <f>+AK11+'Variazioni Patrimoniali'!AM5</f>
        <v>0</v>
      </c>
      <c r="AM11" s="7">
        <f>+AL11+'Variazioni Patrimoniali'!AN5</f>
        <v>0</v>
      </c>
      <c r="AN11" s="7">
        <f>+AM11+'Variazioni Patrimoniali'!AO5</f>
        <v>0</v>
      </c>
      <c r="AO11" s="7">
        <f>+AN11+'Variazioni Patrimoniali'!AP5</f>
        <v>0</v>
      </c>
      <c r="AP11" s="7">
        <f>+AO11+'Variazioni Patrimoniali'!AQ5</f>
        <v>0</v>
      </c>
      <c r="AQ11" s="7">
        <f>+AP11+'Variazioni Patrimoniali'!AR5</f>
        <v>0</v>
      </c>
      <c r="AR11" s="7">
        <f>+AQ11+'Variazioni Patrimoniali'!AS5</f>
        <v>0</v>
      </c>
      <c r="AS11" s="7">
        <f>+AR11+'Variazioni Patrimoniali'!AT5</f>
        <v>0</v>
      </c>
      <c r="AT11" s="7">
        <f>+AS11+'Variazioni Patrimoniali'!AU5</f>
        <v>0</v>
      </c>
      <c r="AU11" s="7">
        <f>+AT11+'Variazioni Patrimoniali'!AV5</f>
        <v>0</v>
      </c>
      <c r="AV11" s="7">
        <f>+AU11+'Variazioni Patrimoniali'!AW5</f>
        <v>0</v>
      </c>
      <c r="AW11" s="7">
        <f>+AV11+'Variazioni Patrimoniali'!AX5</f>
        <v>0</v>
      </c>
      <c r="AX11" s="7">
        <f>+AW11+'Variazioni Patrimoniali'!AY5</f>
        <v>0</v>
      </c>
      <c r="AY11" s="7">
        <f>+AX11+'Variazioni Patrimoniali'!AZ5</f>
        <v>0</v>
      </c>
      <c r="AZ11" s="7">
        <f>+AY11+'Variazioni Patrimoniali'!BA5</f>
        <v>0</v>
      </c>
      <c r="BA11" s="7">
        <f>+AZ11+'Variazioni Patrimoniali'!BB5</f>
        <v>0</v>
      </c>
      <c r="BB11" s="7">
        <f>+BA11+'Variazioni Patrimoniali'!BC5</f>
        <v>0</v>
      </c>
      <c r="BC11" s="7">
        <f>+BB11+'Variazioni Patrimoniali'!BD5</f>
        <v>0</v>
      </c>
      <c r="BD11" s="7">
        <f>+BC11+'Variazioni Patrimoniali'!BE5</f>
        <v>0</v>
      </c>
      <c r="BE11" s="7">
        <f>+BD11+'Variazioni Patrimoniali'!BF5</f>
        <v>0</v>
      </c>
      <c r="BF11" s="7">
        <f>+BE11+'Variazioni Patrimoniali'!BG5</f>
        <v>0</v>
      </c>
      <c r="BG11" s="7">
        <f>+BF11+'Variazioni Patrimoniali'!BH5</f>
        <v>0</v>
      </c>
      <c r="BH11" s="7">
        <f>+BG11+'Variazioni Patrimoniali'!BI5</f>
        <v>0</v>
      </c>
      <c r="BI11" s="7">
        <f>+BH11+'Variazioni Patrimoniali'!BJ5</f>
        <v>0</v>
      </c>
      <c r="BJ11" s="7">
        <f>+BI11+'Variazioni Patrimoniali'!BK5</f>
        <v>0</v>
      </c>
    </row>
    <row r="12" spans="1:62" x14ac:dyDescent="0.2">
      <c r="A12" s="1" t="s">
        <v>6</v>
      </c>
      <c r="B12" s="7">
        <v>0</v>
      </c>
      <c r="C12" s="7">
        <f t="shared" si="1"/>
        <v>0</v>
      </c>
      <c r="D12" s="7">
        <f t="shared" si="2"/>
        <v>0</v>
      </c>
      <c r="E12" s="7">
        <f t="shared" si="2"/>
        <v>0</v>
      </c>
      <c r="F12" s="7">
        <f t="shared" si="2"/>
        <v>0</v>
      </c>
      <c r="G12" s="7">
        <f t="shared" si="2"/>
        <v>0</v>
      </c>
      <c r="H12" s="7">
        <f t="shared" si="2"/>
        <v>0</v>
      </c>
      <c r="I12" s="7">
        <f t="shared" si="2"/>
        <v>0</v>
      </c>
      <c r="J12" s="7">
        <f t="shared" si="2"/>
        <v>0</v>
      </c>
      <c r="K12" s="7">
        <f t="shared" si="2"/>
        <v>0</v>
      </c>
      <c r="L12" s="7">
        <f t="shared" si="2"/>
        <v>0</v>
      </c>
      <c r="M12" s="7">
        <f t="shared" si="2"/>
        <v>0</v>
      </c>
      <c r="N12" s="7">
        <f t="shared" si="2"/>
        <v>0</v>
      </c>
      <c r="O12" s="7">
        <f t="shared" si="2"/>
        <v>0</v>
      </c>
      <c r="P12" s="7">
        <f t="shared" si="2"/>
        <v>0</v>
      </c>
      <c r="Q12" s="7">
        <f t="shared" si="2"/>
        <v>0</v>
      </c>
      <c r="R12" s="7">
        <f t="shared" si="2"/>
        <v>0</v>
      </c>
      <c r="S12" s="7">
        <f t="shared" si="2"/>
        <v>0</v>
      </c>
      <c r="T12" s="7">
        <f t="shared" si="2"/>
        <v>0</v>
      </c>
      <c r="U12" s="7">
        <f t="shared" si="2"/>
        <v>0</v>
      </c>
      <c r="V12" s="7">
        <f t="shared" si="2"/>
        <v>0</v>
      </c>
      <c r="W12" s="7">
        <f t="shared" ref="W12" si="3">+V12</f>
        <v>0</v>
      </c>
      <c r="X12" s="7">
        <f t="shared" ref="X12" si="4">+W12</f>
        <v>0</v>
      </c>
      <c r="Y12" s="7">
        <f t="shared" ref="Y12" si="5">+X12</f>
        <v>0</v>
      </c>
      <c r="Z12" s="7">
        <f t="shared" ref="Z12" si="6">+Y12</f>
        <v>0</v>
      </c>
      <c r="AA12" s="7">
        <f t="shared" ref="AA12" si="7">+Z12</f>
        <v>0</v>
      </c>
      <c r="AB12" s="7">
        <f t="shared" ref="AB12" si="8">+AA12</f>
        <v>0</v>
      </c>
      <c r="AC12" s="7">
        <f t="shared" ref="AC12" si="9">+AB12</f>
        <v>0</v>
      </c>
      <c r="AD12" s="7">
        <f t="shared" ref="AD12" si="10">+AC12</f>
        <v>0</v>
      </c>
      <c r="AE12" s="7">
        <f t="shared" ref="AE12" si="11">+AD12</f>
        <v>0</v>
      </c>
      <c r="AF12" s="7">
        <f t="shared" ref="AF12" si="12">+AE12</f>
        <v>0</v>
      </c>
      <c r="AG12" s="7">
        <f t="shared" ref="AG12" si="13">+AF12</f>
        <v>0</v>
      </c>
      <c r="AH12" s="7">
        <f t="shared" ref="AH12" si="14">+AG12</f>
        <v>0</v>
      </c>
      <c r="AI12" s="7">
        <f t="shared" ref="AI12" si="15">+AH12</f>
        <v>0</v>
      </c>
      <c r="AJ12" s="7">
        <f t="shared" ref="AJ12" si="16">+AI12</f>
        <v>0</v>
      </c>
      <c r="AK12" s="7">
        <f t="shared" ref="AK12" si="17">+AJ12</f>
        <v>0</v>
      </c>
      <c r="AL12" s="7">
        <f t="shared" ref="AL12" si="18">+AK12</f>
        <v>0</v>
      </c>
      <c r="AM12" s="7">
        <f t="shared" ref="AM12" si="19">+AL12</f>
        <v>0</v>
      </c>
      <c r="AN12" s="7">
        <f t="shared" ref="AN12" si="20">+AM12</f>
        <v>0</v>
      </c>
      <c r="AO12" s="7">
        <f t="shared" ref="AO12" si="21">+AN12</f>
        <v>0</v>
      </c>
      <c r="AP12" s="7">
        <f t="shared" ref="AP12" si="22">+AO12</f>
        <v>0</v>
      </c>
      <c r="AQ12" s="7">
        <f t="shared" ref="AQ12" si="23">+AP12</f>
        <v>0</v>
      </c>
      <c r="AR12" s="7">
        <f t="shared" ref="AR12" si="24">+AQ12</f>
        <v>0</v>
      </c>
      <c r="AS12" s="7">
        <f t="shared" ref="AS12" si="25">+AR12</f>
        <v>0</v>
      </c>
      <c r="AT12" s="7">
        <f t="shared" ref="AT12" si="26">+AS12</f>
        <v>0</v>
      </c>
      <c r="AU12" s="7">
        <f t="shared" ref="AU12" si="27">+AT12</f>
        <v>0</v>
      </c>
      <c r="AV12" s="7">
        <f t="shared" ref="AV12" si="28">+AU12</f>
        <v>0</v>
      </c>
      <c r="AW12" s="7">
        <f t="shared" ref="AW12" si="29">+AV12</f>
        <v>0</v>
      </c>
      <c r="AX12" s="7">
        <f t="shared" ref="AX12" si="30">+AW12</f>
        <v>0</v>
      </c>
      <c r="AY12" s="7">
        <f t="shared" ref="AY12" si="31">+AX12</f>
        <v>0</v>
      </c>
      <c r="AZ12" s="7">
        <f t="shared" ref="AZ12" si="32">+AY12</f>
        <v>0</v>
      </c>
      <c r="BA12" s="7">
        <f t="shared" ref="BA12" si="33">+AZ12</f>
        <v>0</v>
      </c>
      <c r="BB12" s="7">
        <f t="shared" ref="BB12" si="34">+BA12</f>
        <v>0</v>
      </c>
      <c r="BC12" s="7">
        <f t="shared" ref="BC12" si="35">+BB12</f>
        <v>0</v>
      </c>
      <c r="BD12" s="7">
        <f t="shared" ref="BD12" si="36">+BC12</f>
        <v>0</v>
      </c>
      <c r="BE12" s="7">
        <f t="shared" ref="BE12" si="37">+BD12</f>
        <v>0</v>
      </c>
      <c r="BF12" s="7">
        <f t="shared" ref="BF12" si="38">+BE12</f>
        <v>0</v>
      </c>
      <c r="BG12" s="7">
        <f t="shared" ref="BG12" si="39">+BF12</f>
        <v>0</v>
      </c>
      <c r="BH12" s="7">
        <f t="shared" ref="BH12" si="40">+BG12</f>
        <v>0</v>
      </c>
      <c r="BI12" s="7">
        <f t="shared" ref="BI12" si="41">+BH12</f>
        <v>0</v>
      </c>
      <c r="BJ12" s="7">
        <f t="shared" ref="BJ12" si="42">+BI12</f>
        <v>0</v>
      </c>
    </row>
    <row r="14" spans="1:62" x14ac:dyDescent="0.2">
      <c r="A14" s="2" t="s">
        <v>7</v>
      </c>
      <c r="B14" s="3">
        <f>SUM(B15:B16)</f>
        <v>0</v>
      </c>
      <c r="C14" s="47">
        <f>SUM(C15:C16)</f>
        <v>0</v>
      </c>
      <c r="D14" s="47">
        <f t="shared" ref="D14:BJ14" si="43">SUM(D15:D16)</f>
        <v>0</v>
      </c>
      <c r="E14" s="47">
        <f t="shared" si="43"/>
        <v>0</v>
      </c>
      <c r="F14" s="47">
        <f t="shared" si="43"/>
        <v>0</v>
      </c>
      <c r="G14" s="47">
        <f t="shared" si="43"/>
        <v>0</v>
      </c>
      <c r="H14" s="47">
        <f t="shared" si="43"/>
        <v>0</v>
      </c>
      <c r="I14" s="47">
        <f t="shared" si="43"/>
        <v>0</v>
      </c>
      <c r="J14" s="47">
        <f t="shared" si="43"/>
        <v>0</v>
      </c>
      <c r="K14" s="47">
        <f t="shared" si="43"/>
        <v>0</v>
      </c>
      <c r="L14" s="47">
        <f t="shared" si="43"/>
        <v>0</v>
      </c>
      <c r="M14" s="47">
        <f t="shared" si="43"/>
        <v>0</v>
      </c>
      <c r="N14" s="47">
        <f t="shared" si="43"/>
        <v>0</v>
      </c>
      <c r="O14" s="47">
        <f t="shared" si="43"/>
        <v>0</v>
      </c>
      <c r="P14" s="47">
        <f t="shared" si="43"/>
        <v>0</v>
      </c>
      <c r="Q14" s="47">
        <f t="shared" si="43"/>
        <v>0</v>
      </c>
      <c r="R14" s="47">
        <f t="shared" si="43"/>
        <v>0</v>
      </c>
      <c r="S14" s="47">
        <f t="shared" si="43"/>
        <v>0</v>
      </c>
      <c r="T14" s="47">
        <f t="shared" si="43"/>
        <v>0</v>
      </c>
      <c r="U14" s="47">
        <f t="shared" si="43"/>
        <v>0</v>
      </c>
      <c r="V14" s="47">
        <f t="shared" si="43"/>
        <v>0</v>
      </c>
      <c r="W14" s="47">
        <f t="shared" si="43"/>
        <v>0</v>
      </c>
      <c r="X14" s="47">
        <f t="shared" si="43"/>
        <v>0</v>
      </c>
      <c r="Y14" s="47">
        <f t="shared" si="43"/>
        <v>0</v>
      </c>
      <c r="Z14" s="47">
        <f t="shared" si="43"/>
        <v>0</v>
      </c>
      <c r="AA14" s="47">
        <f t="shared" si="43"/>
        <v>0</v>
      </c>
      <c r="AB14" s="47">
        <f t="shared" si="43"/>
        <v>0</v>
      </c>
      <c r="AC14" s="47">
        <f t="shared" si="43"/>
        <v>0</v>
      </c>
      <c r="AD14" s="47">
        <f t="shared" si="43"/>
        <v>0</v>
      </c>
      <c r="AE14" s="47">
        <f t="shared" si="43"/>
        <v>0</v>
      </c>
      <c r="AF14" s="47">
        <f t="shared" si="43"/>
        <v>0</v>
      </c>
      <c r="AG14" s="47">
        <f t="shared" si="43"/>
        <v>0</v>
      </c>
      <c r="AH14" s="47">
        <f t="shared" si="43"/>
        <v>0</v>
      </c>
      <c r="AI14" s="47">
        <f t="shared" si="43"/>
        <v>0</v>
      </c>
      <c r="AJ14" s="47">
        <f t="shared" si="43"/>
        <v>0</v>
      </c>
      <c r="AK14" s="47">
        <f t="shared" si="43"/>
        <v>0</v>
      </c>
      <c r="AL14" s="47">
        <f t="shared" si="43"/>
        <v>0</v>
      </c>
      <c r="AM14" s="47">
        <f t="shared" si="43"/>
        <v>0</v>
      </c>
      <c r="AN14" s="47">
        <f t="shared" si="43"/>
        <v>0</v>
      </c>
      <c r="AO14" s="47">
        <f t="shared" si="43"/>
        <v>0</v>
      </c>
      <c r="AP14" s="47">
        <f t="shared" si="43"/>
        <v>0</v>
      </c>
      <c r="AQ14" s="47">
        <f t="shared" si="43"/>
        <v>0</v>
      </c>
      <c r="AR14" s="47">
        <f t="shared" si="43"/>
        <v>0</v>
      </c>
      <c r="AS14" s="47">
        <f t="shared" si="43"/>
        <v>0</v>
      </c>
      <c r="AT14" s="47">
        <f t="shared" si="43"/>
        <v>0</v>
      </c>
      <c r="AU14" s="47">
        <f t="shared" si="43"/>
        <v>0</v>
      </c>
      <c r="AV14" s="47">
        <f t="shared" si="43"/>
        <v>0</v>
      </c>
      <c r="AW14" s="47">
        <f t="shared" si="43"/>
        <v>0</v>
      </c>
      <c r="AX14" s="47">
        <f t="shared" si="43"/>
        <v>0</v>
      </c>
      <c r="AY14" s="47">
        <f t="shared" si="43"/>
        <v>0</v>
      </c>
      <c r="AZ14" s="47">
        <f t="shared" si="43"/>
        <v>0</v>
      </c>
      <c r="BA14" s="47">
        <f t="shared" si="43"/>
        <v>0</v>
      </c>
      <c r="BB14" s="47">
        <f t="shared" si="43"/>
        <v>0</v>
      </c>
      <c r="BC14" s="47">
        <f t="shared" si="43"/>
        <v>0</v>
      </c>
      <c r="BD14" s="47">
        <f t="shared" si="43"/>
        <v>0</v>
      </c>
      <c r="BE14" s="47">
        <f t="shared" si="43"/>
        <v>0</v>
      </c>
      <c r="BF14" s="47">
        <f t="shared" si="43"/>
        <v>0</v>
      </c>
      <c r="BG14" s="47">
        <f t="shared" si="43"/>
        <v>0</v>
      </c>
      <c r="BH14" s="47">
        <f t="shared" si="43"/>
        <v>0</v>
      </c>
      <c r="BI14" s="47">
        <f t="shared" si="43"/>
        <v>0</v>
      </c>
      <c r="BJ14" s="47">
        <f t="shared" si="43"/>
        <v>0</v>
      </c>
    </row>
    <row r="15" spans="1:62" x14ac:dyDescent="0.2">
      <c r="A15" s="1" t="s">
        <v>8</v>
      </c>
      <c r="B15" s="7">
        <v>0</v>
      </c>
      <c r="C15" s="46">
        <f>+B15</f>
        <v>0</v>
      </c>
      <c r="D15" s="46">
        <f t="shared" ref="D15:BJ15" si="44">+C15</f>
        <v>0</v>
      </c>
      <c r="E15" s="46">
        <f t="shared" si="44"/>
        <v>0</v>
      </c>
      <c r="F15" s="46">
        <f t="shared" si="44"/>
        <v>0</v>
      </c>
      <c r="G15" s="46">
        <f t="shared" si="44"/>
        <v>0</v>
      </c>
      <c r="H15" s="46">
        <f t="shared" si="44"/>
        <v>0</v>
      </c>
      <c r="I15" s="46">
        <f t="shared" si="44"/>
        <v>0</v>
      </c>
      <c r="J15" s="46">
        <f t="shared" si="44"/>
        <v>0</v>
      </c>
      <c r="K15" s="46">
        <f t="shared" si="44"/>
        <v>0</v>
      </c>
      <c r="L15" s="46">
        <f t="shared" si="44"/>
        <v>0</v>
      </c>
      <c r="M15" s="46">
        <f t="shared" si="44"/>
        <v>0</v>
      </c>
      <c r="N15" s="46">
        <f t="shared" si="44"/>
        <v>0</v>
      </c>
      <c r="O15" s="46">
        <f t="shared" si="44"/>
        <v>0</v>
      </c>
      <c r="P15" s="46">
        <f t="shared" si="44"/>
        <v>0</v>
      </c>
      <c r="Q15" s="46">
        <f t="shared" si="44"/>
        <v>0</v>
      </c>
      <c r="R15" s="46">
        <f t="shared" si="44"/>
        <v>0</v>
      </c>
      <c r="S15" s="46">
        <f t="shared" si="44"/>
        <v>0</v>
      </c>
      <c r="T15" s="46">
        <f t="shared" si="44"/>
        <v>0</v>
      </c>
      <c r="U15" s="46">
        <f t="shared" si="44"/>
        <v>0</v>
      </c>
      <c r="V15" s="46">
        <f t="shared" si="44"/>
        <v>0</v>
      </c>
      <c r="W15" s="46">
        <f t="shared" si="44"/>
        <v>0</v>
      </c>
      <c r="X15" s="46">
        <f t="shared" si="44"/>
        <v>0</v>
      </c>
      <c r="Y15" s="46">
        <f t="shared" si="44"/>
        <v>0</v>
      </c>
      <c r="Z15" s="46">
        <f t="shared" si="44"/>
        <v>0</v>
      </c>
      <c r="AA15" s="46">
        <f t="shared" si="44"/>
        <v>0</v>
      </c>
      <c r="AB15" s="46">
        <f t="shared" si="44"/>
        <v>0</v>
      </c>
      <c r="AC15" s="46">
        <f t="shared" si="44"/>
        <v>0</v>
      </c>
      <c r="AD15" s="46">
        <f t="shared" si="44"/>
        <v>0</v>
      </c>
      <c r="AE15" s="46">
        <f t="shared" si="44"/>
        <v>0</v>
      </c>
      <c r="AF15" s="46">
        <f t="shared" si="44"/>
        <v>0</v>
      </c>
      <c r="AG15" s="46">
        <f t="shared" si="44"/>
        <v>0</v>
      </c>
      <c r="AH15" s="46">
        <f t="shared" si="44"/>
        <v>0</v>
      </c>
      <c r="AI15" s="46">
        <f t="shared" si="44"/>
        <v>0</v>
      </c>
      <c r="AJ15" s="46">
        <f t="shared" si="44"/>
        <v>0</v>
      </c>
      <c r="AK15" s="46">
        <f t="shared" si="44"/>
        <v>0</v>
      </c>
      <c r="AL15" s="46">
        <f t="shared" si="44"/>
        <v>0</v>
      </c>
      <c r="AM15" s="46">
        <f t="shared" si="44"/>
        <v>0</v>
      </c>
      <c r="AN15" s="46">
        <f t="shared" si="44"/>
        <v>0</v>
      </c>
      <c r="AO15" s="46">
        <f t="shared" si="44"/>
        <v>0</v>
      </c>
      <c r="AP15" s="46">
        <f t="shared" si="44"/>
        <v>0</v>
      </c>
      <c r="AQ15" s="46">
        <f t="shared" si="44"/>
        <v>0</v>
      </c>
      <c r="AR15" s="46">
        <f t="shared" si="44"/>
        <v>0</v>
      </c>
      <c r="AS15" s="46">
        <f t="shared" si="44"/>
        <v>0</v>
      </c>
      <c r="AT15" s="46">
        <f t="shared" si="44"/>
        <v>0</v>
      </c>
      <c r="AU15" s="46">
        <f t="shared" si="44"/>
        <v>0</v>
      </c>
      <c r="AV15" s="46">
        <f t="shared" si="44"/>
        <v>0</v>
      </c>
      <c r="AW15" s="46">
        <f t="shared" si="44"/>
        <v>0</v>
      </c>
      <c r="AX15" s="46">
        <f t="shared" si="44"/>
        <v>0</v>
      </c>
      <c r="AY15" s="46">
        <f t="shared" si="44"/>
        <v>0</v>
      </c>
      <c r="AZ15" s="46">
        <f t="shared" si="44"/>
        <v>0</v>
      </c>
      <c r="BA15" s="46">
        <f t="shared" si="44"/>
        <v>0</v>
      </c>
      <c r="BB15" s="46">
        <f t="shared" si="44"/>
        <v>0</v>
      </c>
      <c r="BC15" s="46">
        <f t="shared" si="44"/>
        <v>0</v>
      </c>
      <c r="BD15" s="46">
        <f t="shared" si="44"/>
        <v>0</v>
      </c>
      <c r="BE15" s="46">
        <f t="shared" si="44"/>
        <v>0</v>
      </c>
      <c r="BF15" s="46">
        <f t="shared" si="44"/>
        <v>0</v>
      </c>
      <c r="BG15" s="46">
        <f t="shared" si="44"/>
        <v>0</v>
      </c>
      <c r="BH15" s="46">
        <f t="shared" si="44"/>
        <v>0</v>
      </c>
      <c r="BI15" s="46">
        <f t="shared" si="44"/>
        <v>0</v>
      </c>
      <c r="BJ15" s="46">
        <f t="shared" si="44"/>
        <v>0</v>
      </c>
    </row>
    <row r="16" spans="1:62" x14ac:dyDescent="0.2">
      <c r="A16" s="1" t="s">
        <v>9</v>
      </c>
      <c r="B16" s="7">
        <v>0</v>
      </c>
      <c r="C16" s="46">
        <f>+CEm!B5</f>
        <v>0</v>
      </c>
      <c r="D16" s="46">
        <f>+CEm!C5</f>
        <v>0</v>
      </c>
      <c r="E16" s="46">
        <f>+CEm!D5</f>
        <v>0</v>
      </c>
      <c r="F16" s="46">
        <f>+CEm!E5</f>
        <v>0</v>
      </c>
      <c r="G16" s="46">
        <f>+CEm!F5</f>
        <v>0</v>
      </c>
      <c r="H16" s="46">
        <f>+CEm!G5</f>
        <v>0</v>
      </c>
      <c r="I16" s="46">
        <f>+CEm!H5</f>
        <v>0</v>
      </c>
      <c r="J16" s="46">
        <f>+CEm!I5</f>
        <v>0</v>
      </c>
      <c r="K16" s="46">
        <f>+CEm!J5</f>
        <v>0</v>
      </c>
      <c r="L16" s="46">
        <f>+CEm!K5</f>
        <v>0</v>
      </c>
      <c r="M16" s="46">
        <f>+CEm!L5</f>
        <v>0</v>
      </c>
      <c r="N16" s="46">
        <f>+CEm!M5</f>
        <v>0</v>
      </c>
      <c r="O16" s="46">
        <f>+CEm!N5</f>
        <v>0</v>
      </c>
      <c r="P16" s="46">
        <f>+CEm!O5</f>
        <v>0</v>
      </c>
      <c r="Q16" s="46">
        <f>+CEm!P5</f>
        <v>0</v>
      </c>
      <c r="R16" s="46">
        <f>+CEm!Q5</f>
        <v>0</v>
      </c>
      <c r="S16" s="46">
        <f>+CEm!R5</f>
        <v>0</v>
      </c>
      <c r="T16" s="46">
        <f>+CEm!S5</f>
        <v>0</v>
      </c>
      <c r="U16" s="46">
        <f>+CEm!T5</f>
        <v>0</v>
      </c>
      <c r="V16" s="46">
        <f>+CEm!U5</f>
        <v>0</v>
      </c>
      <c r="W16" s="46">
        <f>+CEm!V5</f>
        <v>0</v>
      </c>
      <c r="X16" s="46">
        <f>+CEm!W5</f>
        <v>0</v>
      </c>
      <c r="Y16" s="46">
        <f>+CEm!X5</f>
        <v>0</v>
      </c>
      <c r="Z16" s="46">
        <f>+CEm!Y5</f>
        <v>0</v>
      </c>
      <c r="AA16" s="46">
        <f>+CEm!Z5</f>
        <v>0</v>
      </c>
      <c r="AB16" s="46">
        <f>+CEm!AA5</f>
        <v>0</v>
      </c>
      <c r="AC16" s="46">
        <f>+CEm!AB5</f>
        <v>0</v>
      </c>
      <c r="AD16" s="46">
        <f>+CEm!AC5</f>
        <v>0</v>
      </c>
      <c r="AE16" s="46">
        <f>+CEm!AD5</f>
        <v>0</v>
      </c>
      <c r="AF16" s="46">
        <f>+CEm!AE5</f>
        <v>0</v>
      </c>
      <c r="AG16" s="46">
        <f>+CEm!AF5</f>
        <v>0</v>
      </c>
      <c r="AH16" s="46">
        <f>+CEm!AG5</f>
        <v>0</v>
      </c>
      <c r="AI16" s="46">
        <f>+CEm!AH5</f>
        <v>0</v>
      </c>
      <c r="AJ16" s="46">
        <f>+CEm!AI5</f>
        <v>0</v>
      </c>
      <c r="AK16" s="46">
        <f>+CEm!AJ5</f>
        <v>0</v>
      </c>
      <c r="AL16" s="46">
        <f>+CEm!AK5</f>
        <v>0</v>
      </c>
      <c r="AM16" s="46">
        <f>+CEm!AL5</f>
        <v>0</v>
      </c>
      <c r="AN16" s="46">
        <f>+CEm!AM5</f>
        <v>0</v>
      </c>
      <c r="AO16" s="46">
        <f>+CEm!AN5</f>
        <v>0</v>
      </c>
      <c r="AP16" s="46">
        <f>+CEm!AO5</f>
        <v>0</v>
      </c>
      <c r="AQ16" s="46">
        <f>+CEm!AP5</f>
        <v>0</v>
      </c>
      <c r="AR16" s="46">
        <f>+CEm!AQ5</f>
        <v>0</v>
      </c>
      <c r="AS16" s="46">
        <f>+CEm!AR5</f>
        <v>0</v>
      </c>
      <c r="AT16" s="46">
        <f>+CEm!AS5</f>
        <v>0</v>
      </c>
      <c r="AU16" s="46">
        <f>+CEm!AT5</f>
        <v>0</v>
      </c>
      <c r="AV16" s="46">
        <f>+CEm!AU5</f>
        <v>0</v>
      </c>
      <c r="AW16" s="46">
        <f>+CEm!AV5</f>
        <v>0</v>
      </c>
      <c r="AX16" s="46">
        <f>+CEm!AW5</f>
        <v>0</v>
      </c>
      <c r="AY16" s="46">
        <f>+CEm!AX5</f>
        <v>0</v>
      </c>
      <c r="AZ16" s="46">
        <f>+CEm!AY5</f>
        <v>0</v>
      </c>
      <c r="BA16" s="46">
        <f>+CEm!AZ5</f>
        <v>0</v>
      </c>
      <c r="BB16" s="46">
        <f>+CEm!BA5</f>
        <v>0</v>
      </c>
      <c r="BC16" s="46">
        <f>+CEm!BB5</f>
        <v>0</v>
      </c>
      <c r="BD16" s="46">
        <f>+CEm!BC5</f>
        <v>0</v>
      </c>
      <c r="BE16" s="46">
        <f>+CEm!BD5</f>
        <v>0</v>
      </c>
      <c r="BF16" s="46">
        <f>+CEm!BE5</f>
        <v>0</v>
      </c>
      <c r="BG16" s="46">
        <f>+CEm!BF5</f>
        <v>0</v>
      </c>
      <c r="BH16" s="46">
        <f>+CEm!BG5</f>
        <v>0</v>
      </c>
      <c r="BI16" s="46">
        <f>+CEm!BH5</f>
        <v>0</v>
      </c>
      <c r="BJ16" s="46">
        <f>+CEm!BI5</f>
        <v>0</v>
      </c>
    </row>
    <row r="17" spans="1:62"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1:62"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x14ac:dyDescent="0.2">
      <c r="A19" s="2" t="s">
        <v>10</v>
      </c>
      <c r="B19" s="3">
        <f>+B20-B22+B23-B26</f>
        <v>0</v>
      </c>
      <c r="C19" s="3">
        <f>+C20-C22+C23-C26</f>
        <v>0</v>
      </c>
      <c r="D19" s="3">
        <f t="shared" ref="D19:BJ19" si="45">+D20-D22+D23-D26</f>
        <v>0</v>
      </c>
      <c r="E19" s="3">
        <f t="shared" si="45"/>
        <v>0</v>
      </c>
      <c r="F19" s="3">
        <f t="shared" si="45"/>
        <v>0</v>
      </c>
      <c r="G19" s="3">
        <f t="shared" si="45"/>
        <v>0</v>
      </c>
      <c r="H19" s="3">
        <f t="shared" si="45"/>
        <v>0</v>
      </c>
      <c r="I19" s="3">
        <f t="shared" si="45"/>
        <v>0</v>
      </c>
      <c r="J19" s="3">
        <f t="shared" si="45"/>
        <v>0</v>
      </c>
      <c r="K19" s="3">
        <f t="shared" si="45"/>
        <v>0</v>
      </c>
      <c r="L19" s="3">
        <f t="shared" si="45"/>
        <v>0</v>
      </c>
      <c r="M19" s="3">
        <f t="shared" si="45"/>
        <v>0</v>
      </c>
      <c r="N19" s="3">
        <f t="shared" si="45"/>
        <v>0</v>
      </c>
      <c r="O19" s="3">
        <f t="shared" si="45"/>
        <v>0</v>
      </c>
      <c r="P19" s="3">
        <f t="shared" si="45"/>
        <v>0</v>
      </c>
      <c r="Q19" s="3">
        <f t="shared" si="45"/>
        <v>0</v>
      </c>
      <c r="R19" s="3">
        <f t="shared" si="45"/>
        <v>0</v>
      </c>
      <c r="S19" s="3">
        <f t="shared" si="45"/>
        <v>0</v>
      </c>
      <c r="T19" s="3">
        <f t="shared" si="45"/>
        <v>0</v>
      </c>
      <c r="U19" s="3">
        <f t="shared" si="45"/>
        <v>0</v>
      </c>
      <c r="V19" s="3">
        <f t="shared" si="45"/>
        <v>0</v>
      </c>
      <c r="W19" s="3">
        <f t="shared" si="45"/>
        <v>0</v>
      </c>
      <c r="X19" s="3">
        <f t="shared" si="45"/>
        <v>0</v>
      </c>
      <c r="Y19" s="3">
        <f t="shared" si="45"/>
        <v>0</v>
      </c>
      <c r="Z19" s="3">
        <f t="shared" si="45"/>
        <v>0</v>
      </c>
      <c r="AA19" s="3">
        <f t="shared" si="45"/>
        <v>0</v>
      </c>
      <c r="AB19" s="3">
        <f t="shared" si="45"/>
        <v>0</v>
      </c>
      <c r="AC19" s="3">
        <f t="shared" si="45"/>
        <v>0</v>
      </c>
      <c r="AD19" s="3">
        <f t="shared" si="45"/>
        <v>0</v>
      </c>
      <c r="AE19" s="3">
        <f t="shared" si="45"/>
        <v>0</v>
      </c>
      <c r="AF19" s="3">
        <f t="shared" si="45"/>
        <v>0</v>
      </c>
      <c r="AG19" s="3">
        <f t="shared" si="45"/>
        <v>0</v>
      </c>
      <c r="AH19" s="3">
        <f t="shared" si="45"/>
        <v>0</v>
      </c>
      <c r="AI19" s="3">
        <f t="shared" si="45"/>
        <v>0</v>
      </c>
      <c r="AJ19" s="3">
        <f t="shared" si="45"/>
        <v>0</v>
      </c>
      <c r="AK19" s="3">
        <f t="shared" si="45"/>
        <v>0</v>
      </c>
      <c r="AL19" s="3">
        <f t="shared" si="45"/>
        <v>0</v>
      </c>
      <c r="AM19" s="3">
        <f t="shared" si="45"/>
        <v>0</v>
      </c>
      <c r="AN19" s="3">
        <f t="shared" si="45"/>
        <v>0</v>
      </c>
      <c r="AO19" s="3">
        <f t="shared" si="45"/>
        <v>0</v>
      </c>
      <c r="AP19" s="3">
        <f t="shared" si="45"/>
        <v>0</v>
      </c>
      <c r="AQ19" s="3">
        <f t="shared" si="45"/>
        <v>0</v>
      </c>
      <c r="AR19" s="3">
        <f t="shared" si="45"/>
        <v>0</v>
      </c>
      <c r="AS19" s="3">
        <f t="shared" si="45"/>
        <v>0</v>
      </c>
      <c r="AT19" s="3">
        <f t="shared" si="45"/>
        <v>0</v>
      </c>
      <c r="AU19" s="3">
        <f t="shared" si="45"/>
        <v>0</v>
      </c>
      <c r="AV19" s="3">
        <f t="shared" si="45"/>
        <v>0</v>
      </c>
      <c r="AW19" s="3">
        <f t="shared" si="45"/>
        <v>0</v>
      </c>
      <c r="AX19" s="3">
        <f t="shared" si="45"/>
        <v>0</v>
      </c>
      <c r="AY19" s="3">
        <f t="shared" si="45"/>
        <v>0</v>
      </c>
      <c r="AZ19" s="3">
        <f t="shared" si="45"/>
        <v>0</v>
      </c>
      <c r="BA19" s="3">
        <f t="shared" si="45"/>
        <v>0</v>
      </c>
      <c r="BB19" s="3">
        <f t="shared" si="45"/>
        <v>0</v>
      </c>
      <c r="BC19" s="3">
        <f t="shared" si="45"/>
        <v>0</v>
      </c>
      <c r="BD19" s="3">
        <f t="shared" si="45"/>
        <v>0</v>
      </c>
      <c r="BE19" s="3">
        <f t="shared" si="45"/>
        <v>0</v>
      </c>
      <c r="BF19" s="3">
        <f t="shared" si="45"/>
        <v>0</v>
      </c>
      <c r="BG19" s="3">
        <f t="shared" si="45"/>
        <v>0</v>
      </c>
      <c r="BH19" s="3">
        <f t="shared" si="45"/>
        <v>0</v>
      </c>
      <c r="BI19" s="3">
        <f t="shared" si="45"/>
        <v>0</v>
      </c>
      <c r="BJ19" s="3">
        <f t="shared" si="45"/>
        <v>0</v>
      </c>
    </row>
    <row r="20" spans="1:62" x14ac:dyDescent="0.2">
      <c r="A20" s="4" t="s">
        <v>11</v>
      </c>
      <c r="B20" s="3">
        <f>+B21</f>
        <v>0</v>
      </c>
      <c r="C20" s="3">
        <f>+C21</f>
        <v>0</v>
      </c>
      <c r="D20" s="3">
        <f t="shared" ref="D20:BJ20" si="46">+D21</f>
        <v>0</v>
      </c>
      <c r="E20" s="3">
        <f t="shared" si="46"/>
        <v>0</v>
      </c>
      <c r="F20" s="3">
        <f t="shared" si="46"/>
        <v>0</v>
      </c>
      <c r="G20" s="3">
        <f t="shared" si="46"/>
        <v>0</v>
      </c>
      <c r="H20" s="3">
        <f t="shared" si="46"/>
        <v>0</v>
      </c>
      <c r="I20" s="3">
        <f t="shared" si="46"/>
        <v>0</v>
      </c>
      <c r="J20" s="3">
        <f t="shared" si="46"/>
        <v>0</v>
      </c>
      <c r="K20" s="3">
        <f t="shared" si="46"/>
        <v>0</v>
      </c>
      <c r="L20" s="3">
        <f t="shared" si="46"/>
        <v>0</v>
      </c>
      <c r="M20" s="3">
        <f t="shared" si="46"/>
        <v>0</v>
      </c>
      <c r="N20" s="3">
        <f t="shared" si="46"/>
        <v>0</v>
      </c>
      <c r="O20" s="3">
        <f t="shared" si="46"/>
        <v>0</v>
      </c>
      <c r="P20" s="3">
        <f t="shared" si="46"/>
        <v>0</v>
      </c>
      <c r="Q20" s="3">
        <f t="shared" si="46"/>
        <v>0</v>
      </c>
      <c r="R20" s="3">
        <f t="shared" si="46"/>
        <v>0</v>
      </c>
      <c r="S20" s="3">
        <f t="shared" si="46"/>
        <v>0</v>
      </c>
      <c r="T20" s="3">
        <f t="shared" si="46"/>
        <v>0</v>
      </c>
      <c r="U20" s="3">
        <f t="shared" si="46"/>
        <v>0</v>
      </c>
      <c r="V20" s="3">
        <f t="shared" si="46"/>
        <v>0</v>
      </c>
      <c r="W20" s="3">
        <f t="shared" si="46"/>
        <v>0</v>
      </c>
      <c r="X20" s="3">
        <f t="shared" si="46"/>
        <v>0</v>
      </c>
      <c r="Y20" s="3">
        <f t="shared" si="46"/>
        <v>0</v>
      </c>
      <c r="Z20" s="3">
        <f t="shared" si="46"/>
        <v>0</v>
      </c>
      <c r="AA20" s="3">
        <f t="shared" si="46"/>
        <v>0</v>
      </c>
      <c r="AB20" s="3">
        <f t="shared" si="46"/>
        <v>0</v>
      </c>
      <c r="AC20" s="3">
        <f t="shared" si="46"/>
        <v>0</v>
      </c>
      <c r="AD20" s="3">
        <f t="shared" si="46"/>
        <v>0</v>
      </c>
      <c r="AE20" s="3">
        <f t="shared" si="46"/>
        <v>0</v>
      </c>
      <c r="AF20" s="3">
        <f t="shared" si="46"/>
        <v>0</v>
      </c>
      <c r="AG20" s="3">
        <f t="shared" si="46"/>
        <v>0</v>
      </c>
      <c r="AH20" s="3">
        <f t="shared" si="46"/>
        <v>0</v>
      </c>
      <c r="AI20" s="3">
        <f t="shared" si="46"/>
        <v>0</v>
      </c>
      <c r="AJ20" s="3">
        <f t="shared" si="46"/>
        <v>0</v>
      </c>
      <c r="AK20" s="3">
        <f t="shared" si="46"/>
        <v>0</v>
      </c>
      <c r="AL20" s="3">
        <f t="shared" si="46"/>
        <v>0</v>
      </c>
      <c r="AM20" s="3">
        <f t="shared" si="46"/>
        <v>0</v>
      </c>
      <c r="AN20" s="3">
        <f t="shared" si="46"/>
        <v>0</v>
      </c>
      <c r="AO20" s="3">
        <f t="shared" si="46"/>
        <v>0</v>
      </c>
      <c r="AP20" s="3">
        <f t="shared" si="46"/>
        <v>0</v>
      </c>
      <c r="AQ20" s="3">
        <f t="shared" si="46"/>
        <v>0</v>
      </c>
      <c r="AR20" s="3">
        <f t="shared" si="46"/>
        <v>0</v>
      </c>
      <c r="AS20" s="3">
        <f t="shared" si="46"/>
        <v>0</v>
      </c>
      <c r="AT20" s="3">
        <f t="shared" si="46"/>
        <v>0</v>
      </c>
      <c r="AU20" s="3">
        <f t="shared" si="46"/>
        <v>0</v>
      </c>
      <c r="AV20" s="3">
        <f t="shared" si="46"/>
        <v>0</v>
      </c>
      <c r="AW20" s="3">
        <f t="shared" si="46"/>
        <v>0</v>
      </c>
      <c r="AX20" s="3">
        <f t="shared" si="46"/>
        <v>0</v>
      </c>
      <c r="AY20" s="3">
        <f t="shared" si="46"/>
        <v>0</v>
      </c>
      <c r="AZ20" s="3">
        <f t="shared" si="46"/>
        <v>0</v>
      </c>
      <c r="BA20" s="3">
        <f t="shared" si="46"/>
        <v>0</v>
      </c>
      <c r="BB20" s="3">
        <f t="shared" si="46"/>
        <v>0</v>
      </c>
      <c r="BC20" s="3">
        <f t="shared" si="46"/>
        <v>0</v>
      </c>
      <c r="BD20" s="3">
        <f t="shared" si="46"/>
        <v>0</v>
      </c>
      <c r="BE20" s="3">
        <f t="shared" si="46"/>
        <v>0</v>
      </c>
      <c r="BF20" s="3">
        <f t="shared" si="46"/>
        <v>0</v>
      </c>
      <c r="BG20" s="3">
        <f t="shared" si="46"/>
        <v>0</v>
      </c>
      <c r="BH20" s="3">
        <f t="shared" si="46"/>
        <v>0</v>
      </c>
      <c r="BI20" s="3">
        <f t="shared" si="46"/>
        <v>0</v>
      </c>
      <c r="BJ20" s="3">
        <f t="shared" si="46"/>
        <v>0</v>
      </c>
    </row>
    <row r="21" spans="1:62" x14ac:dyDescent="0.2">
      <c r="A21" s="1" t="s">
        <v>12</v>
      </c>
      <c r="B21" s="7">
        <v>0</v>
      </c>
      <c r="C21" s="7">
        <f>+B21</f>
        <v>0</v>
      </c>
      <c r="D21" s="7">
        <f t="shared" ref="D21:BJ21" si="47">+C21</f>
        <v>0</v>
      </c>
      <c r="E21" s="7">
        <f t="shared" si="47"/>
        <v>0</v>
      </c>
      <c r="F21" s="7">
        <f t="shared" si="47"/>
        <v>0</v>
      </c>
      <c r="G21" s="7">
        <f t="shared" si="47"/>
        <v>0</v>
      </c>
      <c r="H21" s="7">
        <f t="shared" si="47"/>
        <v>0</v>
      </c>
      <c r="I21" s="7">
        <f t="shared" si="47"/>
        <v>0</v>
      </c>
      <c r="J21" s="7">
        <f t="shared" si="47"/>
        <v>0</v>
      </c>
      <c r="K21" s="7">
        <f t="shared" si="47"/>
        <v>0</v>
      </c>
      <c r="L21" s="7">
        <f t="shared" si="47"/>
        <v>0</v>
      </c>
      <c r="M21" s="7">
        <f t="shared" si="47"/>
        <v>0</v>
      </c>
      <c r="N21" s="7">
        <f t="shared" si="47"/>
        <v>0</v>
      </c>
      <c r="O21" s="7">
        <f t="shared" si="47"/>
        <v>0</v>
      </c>
      <c r="P21" s="7">
        <f t="shared" si="47"/>
        <v>0</v>
      </c>
      <c r="Q21" s="7">
        <f t="shared" si="47"/>
        <v>0</v>
      </c>
      <c r="R21" s="7">
        <f t="shared" si="47"/>
        <v>0</v>
      </c>
      <c r="S21" s="7">
        <f t="shared" si="47"/>
        <v>0</v>
      </c>
      <c r="T21" s="7">
        <f t="shared" si="47"/>
        <v>0</v>
      </c>
      <c r="U21" s="7">
        <f t="shared" si="47"/>
        <v>0</v>
      </c>
      <c r="V21" s="7">
        <f t="shared" si="47"/>
        <v>0</v>
      </c>
      <c r="W21" s="7">
        <f t="shared" si="47"/>
        <v>0</v>
      </c>
      <c r="X21" s="7">
        <f t="shared" si="47"/>
        <v>0</v>
      </c>
      <c r="Y21" s="7">
        <f t="shared" si="47"/>
        <v>0</v>
      </c>
      <c r="Z21" s="7">
        <f t="shared" si="47"/>
        <v>0</v>
      </c>
      <c r="AA21" s="7">
        <f t="shared" si="47"/>
        <v>0</v>
      </c>
      <c r="AB21" s="7">
        <f t="shared" si="47"/>
        <v>0</v>
      </c>
      <c r="AC21" s="7">
        <f t="shared" si="47"/>
        <v>0</v>
      </c>
      <c r="AD21" s="7">
        <f t="shared" si="47"/>
        <v>0</v>
      </c>
      <c r="AE21" s="7">
        <f t="shared" si="47"/>
        <v>0</v>
      </c>
      <c r="AF21" s="7">
        <f t="shared" si="47"/>
        <v>0</v>
      </c>
      <c r="AG21" s="7">
        <f t="shared" si="47"/>
        <v>0</v>
      </c>
      <c r="AH21" s="7">
        <f t="shared" si="47"/>
        <v>0</v>
      </c>
      <c r="AI21" s="7">
        <f t="shared" si="47"/>
        <v>0</v>
      </c>
      <c r="AJ21" s="7">
        <f t="shared" si="47"/>
        <v>0</v>
      </c>
      <c r="AK21" s="7">
        <f t="shared" si="47"/>
        <v>0</v>
      </c>
      <c r="AL21" s="7">
        <f t="shared" si="47"/>
        <v>0</v>
      </c>
      <c r="AM21" s="7">
        <f t="shared" si="47"/>
        <v>0</v>
      </c>
      <c r="AN21" s="7">
        <f t="shared" si="47"/>
        <v>0</v>
      </c>
      <c r="AO21" s="7">
        <f t="shared" si="47"/>
        <v>0</v>
      </c>
      <c r="AP21" s="7">
        <f t="shared" si="47"/>
        <v>0</v>
      </c>
      <c r="AQ21" s="7">
        <f t="shared" si="47"/>
        <v>0</v>
      </c>
      <c r="AR21" s="7">
        <f t="shared" si="47"/>
        <v>0</v>
      </c>
      <c r="AS21" s="7">
        <f t="shared" si="47"/>
        <v>0</v>
      </c>
      <c r="AT21" s="7">
        <f t="shared" si="47"/>
        <v>0</v>
      </c>
      <c r="AU21" s="7">
        <f t="shared" si="47"/>
        <v>0</v>
      </c>
      <c r="AV21" s="7">
        <f t="shared" si="47"/>
        <v>0</v>
      </c>
      <c r="AW21" s="7">
        <f t="shared" si="47"/>
        <v>0</v>
      </c>
      <c r="AX21" s="7">
        <f t="shared" si="47"/>
        <v>0</v>
      </c>
      <c r="AY21" s="7">
        <f t="shared" si="47"/>
        <v>0</v>
      </c>
      <c r="AZ21" s="7">
        <f t="shared" si="47"/>
        <v>0</v>
      </c>
      <c r="BA21" s="7">
        <f t="shared" si="47"/>
        <v>0</v>
      </c>
      <c r="BB21" s="7">
        <f t="shared" si="47"/>
        <v>0</v>
      </c>
      <c r="BC21" s="7">
        <f t="shared" si="47"/>
        <v>0</v>
      </c>
      <c r="BD21" s="7">
        <f t="shared" si="47"/>
        <v>0</v>
      </c>
      <c r="BE21" s="7">
        <f t="shared" si="47"/>
        <v>0</v>
      </c>
      <c r="BF21" s="7">
        <f t="shared" si="47"/>
        <v>0</v>
      </c>
      <c r="BG21" s="7">
        <f t="shared" si="47"/>
        <v>0</v>
      </c>
      <c r="BH21" s="7">
        <f t="shared" si="47"/>
        <v>0</v>
      </c>
      <c r="BI21" s="7">
        <f t="shared" si="47"/>
        <v>0</v>
      </c>
      <c r="BJ21" s="7">
        <f t="shared" si="47"/>
        <v>0</v>
      </c>
    </row>
    <row r="22" spans="1:62" x14ac:dyDescent="0.2">
      <c r="A22" s="4" t="s">
        <v>13</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row>
    <row r="23" spans="1:62" x14ac:dyDescent="0.2">
      <c r="A23" s="4" t="s">
        <v>14</v>
      </c>
      <c r="B23" s="3">
        <f>+B24+B25</f>
        <v>0</v>
      </c>
      <c r="C23" s="3">
        <f>+C24+C25</f>
        <v>0</v>
      </c>
      <c r="D23" s="3">
        <f t="shared" ref="D23:BJ23" si="48">+D24+D25</f>
        <v>0</v>
      </c>
      <c r="E23" s="3">
        <f t="shared" si="48"/>
        <v>0</v>
      </c>
      <c r="F23" s="3">
        <f t="shared" si="48"/>
        <v>0</v>
      </c>
      <c r="G23" s="3">
        <f t="shared" si="48"/>
        <v>0</v>
      </c>
      <c r="H23" s="3">
        <f t="shared" si="48"/>
        <v>0</v>
      </c>
      <c r="I23" s="3">
        <f t="shared" si="48"/>
        <v>0</v>
      </c>
      <c r="J23" s="3">
        <f t="shared" si="48"/>
        <v>0</v>
      </c>
      <c r="K23" s="3">
        <f t="shared" si="48"/>
        <v>0</v>
      </c>
      <c r="L23" s="3">
        <f t="shared" si="48"/>
        <v>0</v>
      </c>
      <c r="M23" s="3">
        <f t="shared" si="48"/>
        <v>0</v>
      </c>
      <c r="N23" s="3">
        <f t="shared" si="48"/>
        <v>0</v>
      </c>
      <c r="O23" s="3">
        <f t="shared" si="48"/>
        <v>0</v>
      </c>
      <c r="P23" s="3">
        <f t="shared" si="48"/>
        <v>0</v>
      </c>
      <c r="Q23" s="3">
        <f t="shared" si="48"/>
        <v>0</v>
      </c>
      <c r="R23" s="3">
        <f t="shared" si="48"/>
        <v>0</v>
      </c>
      <c r="S23" s="3">
        <f t="shared" si="48"/>
        <v>0</v>
      </c>
      <c r="T23" s="3">
        <f t="shared" si="48"/>
        <v>0</v>
      </c>
      <c r="U23" s="3">
        <f t="shared" si="48"/>
        <v>0</v>
      </c>
      <c r="V23" s="3">
        <f t="shared" si="48"/>
        <v>0</v>
      </c>
      <c r="W23" s="3">
        <f t="shared" si="48"/>
        <v>0</v>
      </c>
      <c r="X23" s="3">
        <f t="shared" si="48"/>
        <v>0</v>
      </c>
      <c r="Y23" s="3">
        <f t="shared" si="48"/>
        <v>0</v>
      </c>
      <c r="Z23" s="3">
        <f t="shared" si="48"/>
        <v>0</v>
      </c>
      <c r="AA23" s="3">
        <f t="shared" si="48"/>
        <v>0</v>
      </c>
      <c r="AB23" s="3">
        <f t="shared" si="48"/>
        <v>0</v>
      </c>
      <c r="AC23" s="3">
        <f t="shared" si="48"/>
        <v>0</v>
      </c>
      <c r="AD23" s="3">
        <f t="shared" si="48"/>
        <v>0</v>
      </c>
      <c r="AE23" s="3">
        <f t="shared" si="48"/>
        <v>0</v>
      </c>
      <c r="AF23" s="3">
        <f t="shared" si="48"/>
        <v>0</v>
      </c>
      <c r="AG23" s="3">
        <f t="shared" si="48"/>
        <v>0</v>
      </c>
      <c r="AH23" s="3">
        <f t="shared" si="48"/>
        <v>0</v>
      </c>
      <c r="AI23" s="3">
        <f t="shared" si="48"/>
        <v>0</v>
      </c>
      <c r="AJ23" s="3">
        <f t="shared" si="48"/>
        <v>0</v>
      </c>
      <c r="AK23" s="3">
        <f t="shared" si="48"/>
        <v>0</v>
      </c>
      <c r="AL23" s="3">
        <f t="shared" si="48"/>
        <v>0</v>
      </c>
      <c r="AM23" s="3">
        <f t="shared" si="48"/>
        <v>0</v>
      </c>
      <c r="AN23" s="3">
        <f t="shared" si="48"/>
        <v>0</v>
      </c>
      <c r="AO23" s="3">
        <f t="shared" si="48"/>
        <v>0</v>
      </c>
      <c r="AP23" s="3">
        <f t="shared" si="48"/>
        <v>0</v>
      </c>
      <c r="AQ23" s="3">
        <f t="shared" si="48"/>
        <v>0</v>
      </c>
      <c r="AR23" s="3">
        <f t="shared" si="48"/>
        <v>0</v>
      </c>
      <c r="AS23" s="3">
        <f t="shared" si="48"/>
        <v>0</v>
      </c>
      <c r="AT23" s="3">
        <f t="shared" si="48"/>
        <v>0</v>
      </c>
      <c r="AU23" s="3">
        <f t="shared" si="48"/>
        <v>0</v>
      </c>
      <c r="AV23" s="3">
        <f t="shared" si="48"/>
        <v>0</v>
      </c>
      <c r="AW23" s="3">
        <f t="shared" si="48"/>
        <v>0</v>
      </c>
      <c r="AX23" s="3">
        <f t="shared" si="48"/>
        <v>0</v>
      </c>
      <c r="AY23" s="3">
        <f t="shared" si="48"/>
        <v>0</v>
      </c>
      <c r="AZ23" s="3">
        <f t="shared" si="48"/>
        <v>0</v>
      </c>
      <c r="BA23" s="3">
        <f t="shared" si="48"/>
        <v>0</v>
      </c>
      <c r="BB23" s="3">
        <f t="shared" si="48"/>
        <v>0</v>
      </c>
      <c r="BC23" s="3">
        <f t="shared" si="48"/>
        <v>0</v>
      </c>
      <c r="BD23" s="3">
        <f t="shared" si="48"/>
        <v>0</v>
      </c>
      <c r="BE23" s="3">
        <f t="shared" si="48"/>
        <v>0</v>
      </c>
      <c r="BF23" s="3">
        <f t="shared" si="48"/>
        <v>0</v>
      </c>
      <c r="BG23" s="3">
        <f t="shared" si="48"/>
        <v>0</v>
      </c>
      <c r="BH23" s="3">
        <f t="shared" si="48"/>
        <v>0</v>
      </c>
      <c r="BI23" s="3">
        <f t="shared" si="48"/>
        <v>0</v>
      </c>
      <c r="BJ23" s="3">
        <f t="shared" si="48"/>
        <v>0</v>
      </c>
    </row>
    <row r="24" spans="1:62" x14ac:dyDescent="0.2">
      <c r="A24" s="1" t="s">
        <v>15</v>
      </c>
      <c r="B24" s="7">
        <v>0</v>
      </c>
      <c r="C24" s="7">
        <f>+B24</f>
        <v>0</v>
      </c>
      <c r="D24" s="7">
        <f t="shared" ref="D24:BJ24" si="49">+C24</f>
        <v>0</v>
      </c>
      <c r="E24" s="7">
        <f t="shared" si="49"/>
        <v>0</v>
      </c>
      <c r="F24" s="7">
        <f t="shared" si="49"/>
        <v>0</v>
      </c>
      <c r="G24" s="7">
        <f t="shared" si="49"/>
        <v>0</v>
      </c>
      <c r="H24" s="7">
        <f t="shared" si="49"/>
        <v>0</v>
      </c>
      <c r="I24" s="7">
        <f t="shared" si="49"/>
        <v>0</v>
      </c>
      <c r="J24" s="7">
        <f t="shared" si="49"/>
        <v>0</v>
      </c>
      <c r="K24" s="7">
        <f t="shared" si="49"/>
        <v>0</v>
      </c>
      <c r="L24" s="7">
        <f t="shared" si="49"/>
        <v>0</v>
      </c>
      <c r="M24" s="7">
        <f t="shared" si="49"/>
        <v>0</v>
      </c>
      <c r="N24" s="7">
        <f t="shared" si="49"/>
        <v>0</v>
      </c>
      <c r="O24" s="7">
        <f t="shared" si="49"/>
        <v>0</v>
      </c>
      <c r="P24" s="7">
        <f t="shared" si="49"/>
        <v>0</v>
      </c>
      <c r="Q24" s="7">
        <f t="shared" si="49"/>
        <v>0</v>
      </c>
      <c r="R24" s="7">
        <f t="shared" si="49"/>
        <v>0</v>
      </c>
      <c r="S24" s="7">
        <f t="shared" si="49"/>
        <v>0</v>
      </c>
      <c r="T24" s="7">
        <f t="shared" si="49"/>
        <v>0</v>
      </c>
      <c r="U24" s="7">
        <f t="shared" si="49"/>
        <v>0</v>
      </c>
      <c r="V24" s="7">
        <f t="shared" si="49"/>
        <v>0</v>
      </c>
      <c r="W24" s="7">
        <f t="shared" si="49"/>
        <v>0</v>
      </c>
      <c r="X24" s="7">
        <f t="shared" si="49"/>
        <v>0</v>
      </c>
      <c r="Y24" s="7">
        <f t="shared" si="49"/>
        <v>0</v>
      </c>
      <c r="Z24" s="7">
        <f t="shared" si="49"/>
        <v>0</v>
      </c>
      <c r="AA24" s="7">
        <f t="shared" si="49"/>
        <v>0</v>
      </c>
      <c r="AB24" s="7">
        <f t="shared" si="49"/>
        <v>0</v>
      </c>
      <c r="AC24" s="7">
        <f t="shared" si="49"/>
        <v>0</v>
      </c>
      <c r="AD24" s="7">
        <f t="shared" si="49"/>
        <v>0</v>
      </c>
      <c r="AE24" s="7">
        <f t="shared" si="49"/>
        <v>0</v>
      </c>
      <c r="AF24" s="7">
        <f t="shared" si="49"/>
        <v>0</v>
      </c>
      <c r="AG24" s="7">
        <f t="shared" si="49"/>
        <v>0</v>
      </c>
      <c r="AH24" s="7">
        <f t="shared" si="49"/>
        <v>0</v>
      </c>
      <c r="AI24" s="7">
        <f t="shared" si="49"/>
        <v>0</v>
      </c>
      <c r="AJ24" s="7">
        <f t="shared" si="49"/>
        <v>0</v>
      </c>
      <c r="AK24" s="7">
        <f t="shared" si="49"/>
        <v>0</v>
      </c>
      <c r="AL24" s="7">
        <f t="shared" si="49"/>
        <v>0</v>
      </c>
      <c r="AM24" s="7">
        <f t="shared" si="49"/>
        <v>0</v>
      </c>
      <c r="AN24" s="7">
        <f t="shared" si="49"/>
        <v>0</v>
      </c>
      <c r="AO24" s="7">
        <f t="shared" si="49"/>
        <v>0</v>
      </c>
      <c r="AP24" s="7">
        <f t="shared" si="49"/>
        <v>0</v>
      </c>
      <c r="AQ24" s="7">
        <f t="shared" si="49"/>
        <v>0</v>
      </c>
      <c r="AR24" s="7">
        <f t="shared" si="49"/>
        <v>0</v>
      </c>
      <c r="AS24" s="7">
        <f t="shared" si="49"/>
        <v>0</v>
      </c>
      <c r="AT24" s="7">
        <f t="shared" si="49"/>
        <v>0</v>
      </c>
      <c r="AU24" s="7">
        <f t="shared" si="49"/>
        <v>0</v>
      </c>
      <c r="AV24" s="7">
        <f t="shared" si="49"/>
        <v>0</v>
      </c>
      <c r="AW24" s="7">
        <f t="shared" si="49"/>
        <v>0</v>
      </c>
      <c r="AX24" s="7">
        <f t="shared" si="49"/>
        <v>0</v>
      </c>
      <c r="AY24" s="7">
        <f t="shared" si="49"/>
        <v>0</v>
      </c>
      <c r="AZ24" s="7">
        <f t="shared" si="49"/>
        <v>0</v>
      </c>
      <c r="BA24" s="7">
        <f t="shared" si="49"/>
        <v>0</v>
      </c>
      <c r="BB24" s="7">
        <f t="shared" si="49"/>
        <v>0</v>
      </c>
      <c r="BC24" s="7">
        <f t="shared" si="49"/>
        <v>0</v>
      </c>
      <c r="BD24" s="7">
        <f t="shared" si="49"/>
        <v>0</v>
      </c>
      <c r="BE24" s="7">
        <f t="shared" si="49"/>
        <v>0</v>
      </c>
      <c r="BF24" s="7">
        <f t="shared" si="49"/>
        <v>0</v>
      </c>
      <c r="BG24" s="7">
        <f t="shared" si="49"/>
        <v>0</v>
      </c>
      <c r="BH24" s="7">
        <f t="shared" si="49"/>
        <v>0</v>
      </c>
      <c r="BI24" s="7">
        <f t="shared" si="49"/>
        <v>0</v>
      </c>
      <c r="BJ24" s="7">
        <f t="shared" si="49"/>
        <v>0</v>
      </c>
    </row>
    <row r="25" spans="1:62" x14ac:dyDescent="0.2">
      <c r="A25" s="1" t="s">
        <v>16</v>
      </c>
      <c r="B25" s="7">
        <v>0</v>
      </c>
      <c r="C25" s="7">
        <f>+B25</f>
        <v>0</v>
      </c>
      <c r="D25" s="7">
        <f t="shared" ref="D25:BJ25" si="50">+C25</f>
        <v>0</v>
      </c>
      <c r="E25" s="7">
        <f t="shared" si="50"/>
        <v>0</v>
      </c>
      <c r="F25" s="7">
        <f t="shared" si="50"/>
        <v>0</v>
      </c>
      <c r="G25" s="7">
        <f t="shared" si="50"/>
        <v>0</v>
      </c>
      <c r="H25" s="7">
        <f t="shared" si="50"/>
        <v>0</v>
      </c>
      <c r="I25" s="7">
        <f t="shared" si="50"/>
        <v>0</v>
      </c>
      <c r="J25" s="7">
        <f t="shared" si="50"/>
        <v>0</v>
      </c>
      <c r="K25" s="7">
        <f t="shared" si="50"/>
        <v>0</v>
      </c>
      <c r="L25" s="7">
        <f t="shared" si="50"/>
        <v>0</v>
      </c>
      <c r="M25" s="7">
        <f t="shared" si="50"/>
        <v>0</v>
      </c>
      <c r="N25" s="7">
        <f t="shared" si="50"/>
        <v>0</v>
      </c>
      <c r="O25" s="7">
        <f t="shared" si="50"/>
        <v>0</v>
      </c>
      <c r="P25" s="7">
        <f t="shared" si="50"/>
        <v>0</v>
      </c>
      <c r="Q25" s="7">
        <f t="shared" si="50"/>
        <v>0</v>
      </c>
      <c r="R25" s="7">
        <f t="shared" si="50"/>
        <v>0</v>
      </c>
      <c r="S25" s="7">
        <f t="shared" si="50"/>
        <v>0</v>
      </c>
      <c r="T25" s="7">
        <f t="shared" si="50"/>
        <v>0</v>
      </c>
      <c r="U25" s="7">
        <f t="shared" si="50"/>
        <v>0</v>
      </c>
      <c r="V25" s="7">
        <f t="shared" si="50"/>
        <v>0</v>
      </c>
      <c r="W25" s="7">
        <f t="shared" si="50"/>
        <v>0</v>
      </c>
      <c r="X25" s="7">
        <f t="shared" si="50"/>
        <v>0</v>
      </c>
      <c r="Y25" s="7">
        <f t="shared" si="50"/>
        <v>0</v>
      </c>
      <c r="Z25" s="7">
        <f t="shared" si="50"/>
        <v>0</v>
      </c>
      <c r="AA25" s="7">
        <f t="shared" si="50"/>
        <v>0</v>
      </c>
      <c r="AB25" s="7">
        <f t="shared" si="50"/>
        <v>0</v>
      </c>
      <c r="AC25" s="7">
        <f t="shared" si="50"/>
        <v>0</v>
      </c>
      <c r="AD25" s="7">
        <f t="shared" si="50"/>
        <v>0</v>
      </c>
      <c r="AE25" s="7">
        <f t="shared" si="50"/>
        <v>0</v>
      </c>
      <c r="AF25" s="7">
        <f t="shared" si="50"/>
        <v>0</v>
      </c>
      <c r="AG25" s="7">
        <f t="shared" si="50"/>
        <v>0</v>
      </c>
      <c r="AH25" s="7">
        <f t="shared" si="50"/>
        <v>0</v>
      </c>
      <c r="AI25" s="7">
        <f t="shared" si="50"/>
        <v>0</v>
      </c>
      <c r="AJ25" s="7">
        <f t="shared" si="50"/>
        <v>0</v>
      </c>
      <c r="AK25" s="7">
        <f t="shared" si="50"/>
        <v>0</v>
      </c>
      <c r="AL25" s="7">
        <f t="shared" si="50"/>
        <v>0</v>
      </c>
      <c r="AM25" s="7">
        <f t="shared" si="50"/>
        <v>0</v>
      </c>
      <c r="AN25" s="7">
        <f t="shared" si="50"/>
        <v>0</v>
      </c>
      <c r="AO25" s="7">
        <f t="shared" si="50"/>
        <v>0</v>
      </c>
      <c r="AP25" s="7">
        <f t="shared" si="50"/>
        <v>0</v>
      </c>
      <c r="AQ25" s="7">
        <f t="shared" si="50"/>
        <v>0</v>
      </c>
      <c r="AR25" s="7">
        <f t="shared" si="50"/>
        <v>0</v>
      </c>
      <c r="AS25" s="7">
        <f t="shared" si="50"/>
        <v>0</v>
      </c>
      <c r="AT25" s="7">
        <f t="shared" si="50"/>
        <v>0</v>
      </c>
      <c r="AU25" s="7">
        <f t="shared" si="50"/>
        <v>0</v>
      </c>
      <c r="AV25" s="7">
        <f t="shared" si="50"/>
        <v>0</v>
      </c>
      <c r="AW25" s="7">
        <f t="shared" si="50"/>
        <v>0</v>
      </c>
      <c r="AX25" s="7">
        <f t="shared" si="50"/>
        <v>0</v>
      </c>
      <c r="AY25" s="7">
        <f t="shared" si="50"/>
        <v>0</v>
      </c>
      <c r="AZ25" s="7">
        <f t="shared" si="50"/>
        <v>0</v>
      </c>
      <c r="BA25" s="7">
        <f t="shared" si="50"/>
        <v>0</v>
      </c>
      <c r="BB25" s="7">
        <f t="shared" si="50"/>
        <v>0</v>
      </c>
      <c r="BC25" s="7">
        <f t="shared" si="50"/>
        <v>0</v>
      </c>
      <c r="BD25" s="7">
        <f t="shared" si="50"/>
        <v>0</v>
      </c>
      <c r="BE25" s="7">
        <f t="shared" si="50"/>
        <v>0</v>
      </c>
      <c r="BF25" s="7">
        <f t="shared" si="50"/>
        <v>0</v>
      </c>
      <c r="BG25" s="7">
        <f t="shared" si="50"/>
        <v>0</v>
      </c>
      <c r="BH25" s="7">
        <f t="shared" si="50"/>
        <v>0</v>
      </c>
      <c r="BI25" s="7">
        <f t="shared" si="50"/>
        <v>0</v>
      </c>
      <c r="BJ25" s="7">
        <f t="shared" si="50"/>
        <v>0</v>
      </c>
    </row>
    <row r="26" spans="1:62" x14ac:dyDescent="0.2">
      <c r="A26" s="4" t="s">
        <v>17</v>
      </c>
      <c r="B26" s="3">
        <v>0</v>
      </c>
      <c r="C26" s="3">
        <f>+B26</f>
        <v>0</v>
      </c>
      <c r="D26" s="3">
        <f t="shared" ref="D26:BJ26" si="51">+C26</f>
        <v>0</v>
      </c>
      <c r="E26" s="3">
        <f t="shared" si="51"/>
        <v>0</v>
      </c>
      <c r="F26" s="3">
        <f t="shared" si="51"/>
        <v>0</v>
      </c>
      <c r="G26" s="3">
        <f t="shared" si="51"/>
        <v>0</v>
      </c>
      <c r="H26" s="3">
        <f t="shared" si="51"/>
        <v>0</v>
      </c>
      <c r="I26" s="3">
        <f t="shared" si="51"/>
        <v>0</v>
      </c>
      <c r="J26" s="3">
        <f t="shared" si="51"/>
        <v>0</v>
      </c>
      <c r="K26" s="3">
        <f t="shared" si="51"/>
        <v>0</v>
      </c>
      <c r="L26" s="3">
        <f t="shared" si="51"/>
        <v>0</v>
      </c>
      <c r="M26" s="3">
        <f t="shared" si="51"/>
        <v>0</v>
      </c>
      <c r="N26" s="3">
        <f t="shared" si="51"/>
        <v>0</v>
      </c>
      <c r="O26" s="3">
        <f t="shared" si="51"/>
        <v>0</v>
      </c>
      <c r="P26" s="3">
        <f t="shared" si="51"/>
        <v>0</v>
      </c>
      <c r="Q26" s="3">
        <f t="shared" si="51"/>
        <v>0</v>
      </c>
      <c r="R26" s="3">
        <f t="shared" si="51"/>
        <v>0</v>
      </c>
      <c r="S26" s="3">
        <f t="shared" si="51"/>
        <v>0</v>
      </c>
      <c r="T26" s="3">
        <f t="shared" si="51"/>
        <v>0</v>
      </c>
      <c r="U26" s="3">
        <f t="shared" si="51"/>
        <v>0</v>
      </c>
      <c r="V26" s="3">
        <f t="shared" si="51"/>
        <v>0</v>
      </c>
      <c r="W26" s="3">
        <f t="shared" si="51"/>
        <v>0</v>
      </c>
      <c r="X26" s="3">
        <f t="shared" si="51"/>
        <v>0</v>
      </c>
      <c r="Y26" s="3">
        <f t="shared" si="51"/>
        <v>0</v>
      </c>
      <c r="Z26" s="3">
        <f t="shared" si="51"/>
        <v>0</v>
      </c>
      <c r="AA26" s="3">
        <f t="shared" si="51"/>
        <v>0</v>
      </c>
      <c r="AB26" s="3">
        <f t="shared" si="51"/>
        <v>0</v>
      </c>
      <c r="AC26" s="3">
        <f t="shared" si="51"/>
        <v>0</v>
      </c>
      <c r="AD26" s="3">
        <f t="shared" si="51"/>
        <v>0</v>
      </c>
      <c r="AE26" s="3">
        <f t="shared" si="51"/>
        <v>0</v>
      </c>
      <c r="AF26" s="3">
        <f t="shared" si="51"/>
        <v>0</v>
      </c>
      <c r="AG26" s="3">
        <f t="shared" si="51"/>
        <v>0</v>
      </c>
      <c r="AH26" s="3">
        <f t="shared" si="51"/>
        <v>0</v>
      </c>
      <c r="AI26" s="3">
        <f t="shared" si="51"/>
        <v>0</v>
      </c>
      <c r="AJ26" s="3">
        <f t="shared" si="51"/>
        <v>0</v>
      </c>
      <c r="AK26" s="3">
        <f t="shared" si="51"/>
        <v>0</v>
      </c>
      <c r="AL26" s="3">
        <f t="shared" si="51"/>
        <v>0</v>
      </c>
      <c r="AM26" s="3">
        <f t="shared" si="51"/>
        <v>0</v>
      </c>
      <c r="AN26" s="3">
        <f t="shared" si="51"/>
        <v>0</v>
      </c>
      <c r="AO26" s="3">
        <f t="shared" si="51"/>
        <v>0</v>
      </c>
      <c r="AP26" s="3">
        <f t="shared" si="51"/>
        <v>0</v>
      </c>
      <c r="AQ26" s="3">
        <f t="shared" si="51"/>
        <v>0</v>
      </c>
      <c r="AR26" s="3">
        <f t="shared" si="51"/>
        <v>0</v>
      </c>
      <c r="AS26" s="3">
        <f t="shared" si="51"/>
        <v>0</v>
      </c>
      <c r="AT26" s="3">
        <f t="shared" si="51"/>
        <v>0</v>
      </c>
      <c r="AU26" s="3">
        <f t="shared" si="51"/>
        <v>0</v>
      </c>
      <c r="AV26" s="3">
        <f t="shared" si="51"/>
        <v>0</v>
      </c>
      <c r="AW26" s="3">
        <f t="shared" si="51"/>
        <v>0</v>
      </c>
      <c r="AX26" s="3">
        <f t="shared" si="51"/>
        <v>0</v>
      </c>
      <c r="AY26" s="3">
        <f t="shared" si="51"/>
        <v>0</v>
      </c>
      <c r="AZ26" s="3">
        <f t="shared" si="51"/>
        <v>0</v>
      </c>
      <c r="BA26" s="3">
        <f t="shared" si="51"/>
        <v>0</v>
      </c>
      <c r="BB26" s="3">
        <f t="shared" si="51"/>
        <v>0</v>
      </c>
      <c r="BC26" s="3">
        <f t="shared" si="51"/>
        <v>0</v>
      </c>
      <c r="BD26" s="3">
        <f t="shared" si="51"/>
        <v>0</v>
      </c>
      <c r="BE26" s="3">
        <f t="shared" si="51"/>
        <v>0</v>
      </c>
      <c r="BF26" s="3">
        <f t="shared" si="51"/>
        <v>0</v>
      </c>
      <c r="BG26" s="3">
        <f t="shared" si="51"/>
        <v>0</v>
      </c>
      <c r="BH26" s="3">
        <f t="shared" si="51"/>
        <v>0</v>
      </c>
      <c r="BI26" s="3">
        <f t="shared" si="51"/>
        <v>0</v>
      </c>
      <c r="BJ26" s="3">
        <f t="shared" si="51"/>
        <v>0</v>
      </c>
    </row>
    <row r="27" spans="1:62"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1:62" x14ac:dyDescent="0.2">
      <c r="A28" s="2" t="s">
        <v>18</v>
      </c>
      <c r="B28" s="3">
        <f>+B29-B33</f>
        <v>0</v>
      </c>
      <c r="C28" s="3">
        <f>+C29-C33</f>
        <v>0</v>
      </c>
      <c r="D28" s="3">
        <f t="shared" ref="D28:BJ28" si="52">+D29-D33</f>
        <v>0</v>
      </c>
      <c r="E28" s="3">
        <f t="shared" si="52"/>
        <v>0</v>
      </c>
      <c r="F28" s="3">
        <f t="shared" si="52"/>
        <v>0</v>
      </c>
      <c r="G28" s="3">
        <f t="shared" si="52"/>
        <v>0</v>
      </c>
      <c r="H28" s="3">
        <f t="shared" si="52"/>
        <v>0</v>
      </c>
      <c r="I28" s="3">
        <f t="shared" si="52"/>
        <v>0</v>
      </c>
      <c r="J28" s="3">
        <f t="shared" si="52"/>
        <v>0</v>
      </c>
      <c r="K28" s="3">
        <f t="shared" si="52"/>
        <v>0</v>
      </c>
      <c r="L28" s="3">
        <f t="shared" si="52"/>
        <v>0</v>
      </c>
      <c r="M28" s="3">
        <f t="shared" si="52"/>
        <v>0</v>
      </c>
      <c r="N28" s="3">
        <f t="shared" si="52"/>
        <v>0</v>
      </c>
      <c r="O28" s="3">
        <f t="shared" si="52"/>
        <v>0</v>
      </c>
      <c r="P28" s="3">
        <f t="shared" si="52"/>
        <v>0</v>
      </c>
      <c r="Q28" s="3">
        <f t="shared" si="52"/>
        <v>0</v>
      </c>
      <c r="R28" s="3">
        <f t="shared" si="52"/>
        <v>0</v>
      </c>
      <c r="S28" s="3">
        <f t="shared" si="52"/>
        <v>0</v>
      </c>
      <c r="T28" s="3">
        <f t="shared" si="52"/>
        <v>0</v>
      </c>
      <c r="U28" s="3">
        <f t="shared" si="52"/>
        <v>0</v>
      </c>
      <c r="V28" s="3">
        <f t="shared" si="52"/>
        <v>0</v>
      </c>
      <c r="W28" s="3">
        <f t="shared" si="52"/>
        <v>0</v>
      </c>
      <c r="X28" s="3">
        <f t="shared" si="52"/>
        <v>0</v>
      </c>
      <c r="Y28" s="3">
        <f t="shared" si="52"/>
        <v>0</v>
      </c>
      <c r="Z28" s="3">
        <f t="shared" si="52"/>
        <v>0</v>
      </c>
      <c r="AA28" s="3">
        <f t="shared" si="52"/>
        <v>0</v>
      </c>
      <c r="AB28" s="3">
        <f t="shared" si="52"/>
        <v>0</v>
      </c>
      <c r="AC28" s="3">
        <f t="shared" si="52"/>
        <v>0</v>
      </c>
      <c r="AD28" s="3">
        <f t="shared" si="52"/>
        <v>0</v>
      </c>
      <c r="AE28" s="3">
        <f t="shared" si="52"/>
        <v>0</v>
      </c>
      <c r="AF28" s="3">
        <f t="shared" si="52"/>
        <v>0</v>
      </c>
      <c r="AG28" s="3">
        <f t="shared" si="52"/>
        <v>0</v>
      </c>
      <c r="AH28" s="3">
        <f t="shared" si="52"/>
        <v>0</v>
      </c>
      <c r="AI28" s="3">
        <f t="shared" si="52"/>
        <v>0</v>
      </c>
      <c r="AJ28" s="3">
        <f t="shared" si="52"/>
        <v>0</v>
      </c>
      <c r="AK28" s="3">
        <f t="shared" si="52"/>
        <v>0</v>
      </c>
      <c r="AL28" s="3">
        <f t="shared" si="52"/>
        <v>0</v>
      </c>
      <c r="AM28" s="3">
        <f t="shared" si="52"/>
        <v>0</v>
      </c>
      <c r="AN28" s="3">
        <f t="shared" si="52"/>
        <v>0</v>
      </c>
      <c r="AO28" s="3">
        <f t="shared" si="52"/>
        <v>0</v>
      </c>
      <c r="AP28" s="3">
        <f t="shared" si="52"/>
        <v>0</v>
      </c>
      <c r="AQ28" s="3">
        <f t="shared" si="52"/>
        <v>0</v>
      </c>
      <c r="AR28" s="3">
        <f t="shared" si="52"/>
        <v>0</v>
      </c>
      <c r="AS28" s="3">
        <f t="shared" si="52"/>
        <v>0</v>
      </c>
      <c r="AT28" s="3">
        <f t="shared" si="52"/>
        <v>0</v>
      </c>
      <c r="AU28" s="3">
        <f t="shared" si="52"/>
        <v>0</v>
      </c>
      <c r="AV28" s="3">
        <f t="shared" si="52"/>
        <v>0</v>
      </c>
      <c r="AW28" s="3">
        <f t="shared" si="52"/>
        <v>0</v>
      </c>
      <c r="AX28" s="3">
        <f t="shared" si="52"/>
        <v>0</v>
      </c>
      <c r="AY28" s="3">
        <f t="shared" si="52"/>
        <v>0</v>
      </c>
      <c r="AZ28" s="3">
        <f t="shared" si="52"/>
        <v>0</v>
      </c>
      <c r="BA28" s="3">
        <f t="shared" si="52"/>
        <v>0</v>
      </c>
      <c r="BB28" s="3">
        <f t="shared" si="52"/>
        <v>0</v>
      </c>
      <c r="BC28" s="3">
        <f t="shared" si="52"/>
        <v>0</v>
      </c>
      <c r="BD28" s="3">
        <f t="shared" si="52"/>
        <v>0</v>
      </c>
      <c r="BE28" s="3">
        <f t="shared" si="52"/>
        <v>0</v>
      </c>
      <c r="BF28" s="3">
        <f t="shared" si="52"/>
        <v>0</v>
      </c>
      <c r="BG28" s="3">
        <f t="shared" si="52"/>
        <v>0</v>
      </c>
      <c r="BH28" s="3">
        <f t="shared" si="52"/>
        <v>0</v>
      </c>
      <c r="BI28" s="3">
        <f t="shared" si="52"/>
        <v>0</v>
      </c>
      <c r="BJ28" s="3">
        <f t="shared" si="52"/>
        <v>0</v>
      </c>
    </row>
    <row r="29" spans="1:62" x14ac:dyDescent="0.2">
      <c r="A29" s="4" t="s">
        <v>19</v>
      </c>
      <c r="B29" s="3">
        <f>+SUM(B30:B32)</f>
        <v>0</v>
      </c>
      <c r="C29" s="3">
        <f>+SUM(C30:C32)</f>
        <v>0</v>
      </c>
      <c r="D29" s="3">
        <f t="shared" ref="D29:BJ29" si="53">+SUM(D30:D32)</f>
        <v>0</v>
      </c>
      <c r="E29" s="3">
        <f t="shared" si="53"/>
        <v>0</v>
      </c>
      <c r="F29" s="3">
        <f t="shared" si="53"/>
        <v>0</v>
      </c>
      <c r="G29" s="3">
        <f t="shared" si="53"/>
        <v>0</v>
      </c>
      <c r="H29" s="3">
        <f t="shared" si="53"/>
        <v>0</v>
      </c>
      <c r="I29" s="3">
        <f t="shared" si="53"/>
        <v>0</v>
      </c>
      <c r="J29" s="3">
        <f t="shared" si="53"/>
        <v>0</v>
      </c>
      <c r="K29" s="3">
        <f t="shared" si="53"/>
        <v>0</v>
      </c>
      <c r="L29" s="3">
        <f t="shared" si="53"/>
        <v>0</v>
      </c>
      <c r="M29" s="3">
        <f t="shared" si="53"/>
        <v>0</v>
      </c>
      <c r="N29" s="3">
        <f t="shared" si="53"/>
        <v>0</v>
      </c>
      <c r="O29" s="3">
        <f t="shared" si="53"/>
        <v>0</v>
      </c>
      <c r="P29" s="3">
        <f t="shared" si="53"/>
        <v>0</v>
      </c>
      <c r="Q29" s="3">
        <f t="shared" si="53"/>
        <v>0</v>
      </c>
      <c r="R29" s="3">
        <f t="shared" si="53"/>
        <v>0</v>
      </c>
      <c r="S29" s="3">
        <f t="shared" si="53"/>
        <v>0</v>
      </c>
      <c r="T29" s="3">
        <f t="shared" si="53"/>
        <v>0</v>
      </c>
      <c r="U29" s="3">
        <f t="shared" si="53"/>
        <v>0</v>
      </c>
      <c r="V29" s="3">
        <f t="shared" si="53"/>
        <v>0</v>
      </c>
      <c r="W29" s="3">
        <f t="shared" si="53"/>
        <v>0</v>
      </c>
      <c r="X29" s="3">
        <f t="shared" si="53"/>
        <v>0</v>
      </c>
      <c r="Y29" s="3">
        <f t="shared" si="53"/>
        <v>0</v>
      </c>
      <c r="Z29" s="3">
        <f t="shared" si="53"/>
        <v>0</v>
      </c>
      <c r="AA29" s="3">
        <f t="shared" si="53"/>
        <v>0</v>
      </c>
      <c r="AB29" s="3">
        <f t="shared" si="53"/>
        <v>0</v>
      </c>
      <c r="AC29" s="3">
        <f t="shared" si="53"/>
        <v>0</v>
      </c>
      <c r="AD29" s="3">
        <f t="shared" si="53"/>
        <v>0</v>
      </c>
      <c r="AE29" s="3">
        <f t="shared" si="53"/>
        <v>0</v>
      </c>
      <c r="AF29" s="3">
        <f t="shared" si="53"/>
        <v>0</v>
      </c>
      <c r="AG29" s="3">
        <f t="shared" si="53"/>
        <v>0</v>
      </c>
      <c r="AH29" s="3">
        <f t="shared" si="53"/>
        <v>0</v>
      </c>
      <c r="AI29" s="3">
        <f t="shared" si="53"/>
        <v>0</v>
      </c>
      <c r="AJ29" s="3">
        <f t="shared" si="53"/>
        <v>0</v>
      </c>
      <c r="AK29" s="3">
        <f t="shared" si="53"/>
        <v>0</v>
      </c>
      <c r="AL29" s="3">
        <f t="shared" si="53"/>
        <v>0</v>
      </c>
      <c r="AM29" s="3">
        <f t="shared" si="53"/>
        <v>0</v>
      </c>
      <c r="AN29" s="3">
        <f t="shared" si="53"/>
        <v>0</v>
      </c>
      <c r="AO29" s="3">
        <f t="shared" si="53"/>
        <v>0</v>
      </c>
      <c r="AP29" s="3">
        <f t="shared" si="53"/>
        <v>0</v>
      </c>
      <c r="AQ29" s="3">
        <f t="shared" si="53"/>
        <v>0</v>
      </c>
      <c r="AR29" s="3">
        <f t="shared" si="53"/>
        <v>0</v>
      </c>
      <c r="AS29" s="3">
        <f t="shared" si="53"/>
        <v>0</v>
      </c>
      <c r="AT29" s="3">
        <f t="shared" si="53"/>
        <v>0</v>
      </c>
      <c r="AU29" s="3">
        <f t="shared" si="53"/>
        <v>0</v>
      </c>
      <c r="AV29" s="3">
        <f t="shared" si="53"/>
        <v>0</v>
      </c>
      <c r="AW29" s="3">
        <f t="shared" si="53"/>
        <v>0</v>
      </c>
      <c r="AX29" s="3">
        <f t="shared" si="53"/>
        <v>0</v>
      </c>
      <c r="AY29" s="3">
        <f t="shared" si="53"/>
        <v>0</v>
      </c>
      <c r="AZ29" s="3">
        <f t="shared" si="53"/>
        <v>0</v>
      </c>
      <c r="BA29" s="3">
        <f t="shared" si="53"/>
        <v>0</v>
      </c>
      <c r="BB29" s="3">
        <f t="shared" si="53"/>
        <v>0</v>
      </c>
      <c r="BC29" s="3">
        <f t="shared" si="53"/>
        <v>0</v>
      </c>
      <c r="BD29" s="3">
        <f t="shared" si="53"/>
        <v>0</v>
      </c>
      <c r="BE29" s="3">
        <f t="shared" si="53"/>
        <v>0</v>
      </c>
      <c r="BF29" s="3">
        <f t="shared" si="53"/>
        <v>0</v>
      </c>
      <c r="BG29" s="3">
        <f t="shared" si="53"/>
        <v>0</v>
      </c>
      <c r="BH29" s="3">
        <f t="shared" si="53"/>
        <v>0</v>
      </c>
      <c r="BI29" s="3">
        <f t="shared" si="53"/>
        <v>0</v>
      </c>
      <c r="BJ29" s="3">
        <f t="shared" si="53"/>
        <v>0</v>
      </c>
    </row>
    <row r="30" spans="1:62" x14ac:dyDescent="0.2">
      <c r="A30" s="1" t="s">
        <v>20</v>
      </c>
      <c r="B30" s="7">
        <v>0</v>
      </c>
      <c r="C30" s="7">
        <f>+B30</f>
        <v>0</v>
      </c>
      <c r="D30" s="7">
        <f t="shared" ref="D30:BJ30" si="54">+C30</f>
        <v>0</v>
      </c>
      <c r="E30" s="7">
        <f t="shared" si="54"/>
        <v>0</v>
      </c>
      <c r="F30" s="7">
        <f t="shared" si="54"/>
        <v>0</v>
      </c>
      <c r="G30" s="7">
        <f t="shared" si="54"/>
        <v>0</v>
      </c>
      <c r="H30" s="7">
        <f t="shared" si="54"/>
        <v>0</v>
      </c>
      <c r="I30" s="7">
        <f t="shared" si="54"/>
        <v>0</v>
      </c>
      <c r="J30" s="7">
        <f t="shared" si="54"/>
        <v>0</v>
      </c>
      <c r="K30" s="7">
        <f t="shared" si="54"/>
        <v>0</v>
      </c>
      <c r="L30" s="7">
        <f t="shared" si="54"/>
        <v>0</v>
      </c>
      <c r="M30" s="7">
        <f t="shared" si="54"/>
        <v>0</v>
      </c>
      <c r="N30" s="7">
        <f t="shared" si="54"/>
        <v>0</v>
      </c>
      <c r="O30" s="7">
        <f t="shared" si="54"/>
        <v>0</v>
      </c>
      <c r="P30" s="7">
        <f t="shared" si="54"/>
        <v>0</v>
      </c>
      <c r="Q30" s="7">
        <f t="shared" si="54"/>
        <v>0</v>
      </c>
      <c r="R30" s="7">
        <f t="shared" si="54"/>
        <v>0</v>
      </c>
      <c r="S30" s="7">
        <f t="shared" si="54"/>
        <v>0</v>
      </c>
      <c r="T30" s="7">
        <f t="shared" si="54"/>
        <v>0</v>
      </c>
      <c r="U30" s="7">
        <f t="shared" si="54"/>
        <v>0</v>
      </c>
      <c r="V30" s="7">
        <f t="shared" si="54"/>
        <v>0</v>
      </c>
      <c r="W30" s="7">
        <f t="shared" si="54"/>
        <v>0</v>
      </c>
      <c r="X30" s="7">
        <f t="shared" si="54"/>
        <v>0</v>
      </c>
      <c r="Y30" s="7">
        <f t="shared" si="54"/>
        <v>0</v>
      </c>
      <c r="Z30" s="7">
        <f t="shared" si="54"/>
        <v>0</v>
      </c>
      <c r="AA30" s="7">
        <f t="shared" si="54"/>
        <v>0</v>
      </c>
      <c r="AB30" s="7">
        <f t="shared" si="54"/>
        <v>0</v>
      </c>
      <c r="AC30" s="7">
        <f t="shared" si="54"/>
        <v>0</v>
      </c>
      <c r="AD30" s="7">
        <f t="shared" si="54"/>
        <v>0</v>
      </c>
      <c r="AE30" s="7">
        <f t="shared" si="54"/>
        <v>0</v>
      </c>
      <c r="AF30" s="7">
        <f t="shared" si="54"/>
        <v>0</v>
      </c>
      <c r="AG30" s="7">
        <f t="shared" si="54"/>
        <v>0</v>
      </c>
      <c r="AH30" s="7">
        <f t="shared" si="54"/>
        <v>0</v>
      </c>
      <c r="AI30" s="7">
        <f t="shared" si="54"/>
        <v>0</v>
      </c>
      <c r="AJ30" s="7">
        <f t="shared" si="54"/>
        <v>0</v>
      </c>
      <c r="AK30" s="7">
        <f t="shared" si="54"/>
        <v>0</v>
      </c>
      <c r="AL30" s="7">
        <f t="shared" si="54"/>
        <v>0</v>
      </c>
      <c r="AM30" s="7">
        <f t="shared" si="54"/>
        <v>0</v>
      </c>
      <c r="AN30" s="7">
        <f t="shared" si="54"/>
        <v>0</v>
      </c>
      <c r="AO30" s="7">
        <f t="shared" si="54"/>
        <v>0</v>
      </c>
      <c r="AP30" s="7">
        <f t="shared" si="54"/>
        <v>0</v>
      </c>
      <c r="AQ30" s="7">
        <f t="shared" si="54"/>
        <v>0</v>
      </c>
      <c r="AR30" s="7">
        <f t="shared" si="54"/>
        <v>0</v>
      </c>
      <c r="AS30" s="7">
        <f t="shared" si="54"/>
        <v>0</v>
      </c>
      <c r="AT30" s="7">
        <f t="shared" si="54"/>
        <v>0</v>
      </c>
      <c r="AU30" s="7">
        <f t="shared" si="54"/>
        <v>0</v>
      </c>
      <c r="AV30" s="7">
        <f t="shared" si="54"/>
        <v>0</v>
      </c>
      <c r="AW30" s="7">
        <f t="shared" si="54"/>
        <v>0</v>
      </c>
      <c r="AX30" s="7">
        <f t="shared" si="54"/>
        <v>0</v>
      </c>
      <c r="AY30" s="7">
        <f t="shared" si="54"/>
        <v>0</v>
      </c>
      <c r="AZ30" s="7">
        <f t="shared" si="54"/>
        <v>0</v>
      </c>
      <c r="BA30" s="7">
        <f t="shared" si="54"/>
        <v>0</v>
      </c>
      <c r="BB30" s="7">
        <f t="shared" si="54"/>
        <v>0</v>
      </c>
      <c r="BC30" s="7">
        <f t="shared" si="54"/>
        <v>0</v>
      </c>
      <c r="BD30" s="7">
        <f t="shared" si="54"/>
        <v>0</v>
      </c>
      <c r="BE30" s="7">
        <f t="shared" si="54"/>
        <v>0</v>
      </c>
      <c r="BF30" s="7">
        <f t="shared" si="54"/>
        <v>0</v>
      </c>
      <c r="BG30" s="7">
        <f t="shared" si="54"/>
        <v>0</v>
      </c>
      <c r="BH30" s="7">
        <f t="shared" si="54"/>
        <v>0</v>
      </c>
      <c r="BI30" s="7">
        <f t="shared" si="54"/>
        <v>0</v>
      </c>
      <c r="BJ30" s="7">
        <f t="shared" si="54"/>
        <v>0</v>
      </c>
    </row>
    <row r="31" spans="1:62" x14ac:dyDescent="0.2">
      <c r="A31" s="1" t="s">
        <v>21</v>
      </c>
      <c r="B31" s="7">
        <v>0</v>
      </c>
      <c r="C31" s="7">
        <f>+B31</f>
        <v>0</v>
      </c>
      <c r="D31" s="7">
        <f t="shared" ref="D31:BJ31" si="55">+C31</f>
        <v>0</v>
      </c>
      <c r="E31" s="7">
        <f t="shared" si="55"/>
        <v>0</v>
      </c>
      <c r="F31" s="7">
        <f t="shared" si="55"/>
        <v>0</v>
      </c>
      <c r="G31" s="7">
        <f t="shared" si="55"/>
        <v>0</v>
      </c>
      <c r="H31" s="7">
        <f t="shared" si="55"/>
        <v>0</v>
      </c>
      <c r="I31" s="7">
        <f t="shared" si="55"/>
        <v>0</v>
      </c>
      <c r="J31" s="7">
        <f t="shared" si="55"/>
        <v>0</v>
      </c>
      <c r="K31" s="7">
        <f t="shared" si="55"/>
        <v>0</v>
      </c>
      <c r="L31" s="7">
        <f t="shared" si="55"/>
        <v>0</v>
      </c>
      <c r="M31" s="7">
        <f t="shared" si="55"/>
        <v>0</v>
      </c>
      <c r="N31" s="7">
        <f t="shared" si="55"/>
        <v>0</v>
      </c>
      <c r="O31" s="7">
        <f t="shared" si="55"/>
        <v>0</v>
      </c>
      <c r="P31" s="7">
        <f t="shared" si="55"/>
        <v>0</v>
      </c>
      <c r="Q31" s="7">
        <f t="shared" si="55"/>
        <v>0</v>
      </c>
      <c r="R31" s="7">
        <f t="shared" si="55"/>
        <v>0</v>
      </c>
      <c r="S31" s="7">
        <f t="shared" si="55"/>
        <v>0</v>
      </c>
      <c r="T31" s="7">
        <f t="shared" si="55"/>
        <v>0</v>
      </c>
      <c r="U31" s="7">
        <f t="shared" si="55"/>
        <v>0</v>
      </c>
      <c r="V31" s="7">
        <f t="shared" si="55"/>
        <v>0</v>
      </c>
      <c r="W31" s="7">
        <f t="shared" si="55"/>
        <v>0</v>
      </c>
      <c r="X31" s="7">
        <f t="shared" si="55"/>
        <v>0</v>
      </c>
      <c r="Y31" s="7">
        <f t="shared" si="55"/>
        <v>0</v>
      </c>
      <c r="Z31" s="7">
        <f t="shared" si="55"/>
        <v>0</v>
      </c>
      <c r="AA31" s="7">
        <f t="shared" si="55"/>
        <v>0</v>
      </c>
      <c r="AB31" s="7">
        <f t="shared" si="55"/>
        <v>0</v>
      </c>
      <c r="AC31" s="7">
        <f t="shared" si="55"/>
        <v>0</v>
      </c>
      <c r="AD31" s="7">
        <f t="shared" si="55"/>
        <v>0</v>
      </c>
      <c r="AE31" s="7">
        <f t="shared" si="55"/>
        <v>0</v>
      </c>
      <c r="AF31" s="7">
        <f t="shared" si="55"/>
        <v>0</v>
      </c>
      <c r="AG31" s="7">
        <f t="shared" si="55"/>
        <v>0</v>
      </c>
      <c r="AH31" s="7">
        <f t="shared" si="55"/>
        <v>0</v>
      </c>
      <c r="AI31" s="7">
        <f t="shared" si="55"/>
        <v>0</v>
      </c>
      <c r="AJ31" s="7">
        <f t="shared" si="55"/>
        <v>0</v>
      </c>
      <c r="AK31" s="7">
        <f t="shared" si="55"/>
        <v>0</v>
      </c>
      <c r="AL31" s="7">
        <f t="shared" si="55"/>
        <v>0</v>
      </c>
      <c r="AM31" s="7">
        <f t="shared" si="55"/>
        <v>0</v>
      </c>
      <c r="AN31" s="7">
        <f t="shared" si="55"/>
        <v>0</v>
      </c>
      <c r="AO31" s="7">
        <f t="shared" si="55"/>
        <v>0</v>
      </c>
      <c r="AP31" s="7">
        <f t="shared" si="55"/>
        <v>0</v>
      </c>
      <c r="AQ31" s="7">
        <f t="shared" si="55"/>
        <v>0</v>
      </c>
      <c r="AR31" s="7">
        <f t="shared" si="55"/>
        <v>0</v>
      </c>
      <c r="AS31" s="7">
        <f t="shared" si="55"/>
        <v>0</v>
      </c>
      <c r="AT31" s="7">
        <f t="shared" si="55"/>
        <v>0</v>
      </c>
      <c r="AU31" s="7">
        <f t="shared" si="55"/>
        <v>0</v>
      </c>
      <c r="AV31" s="7">
        <f t="shared" si="55"/>
        <v>0</v>
      </c>
      <c r="AW31" s="7">
        <f t="shared" si="55"/>
        <v>0</v>
      </c>
      <c r="AX31" s="7">
        <f t="shared" si="55"/>
        <v>0</v>
      </c>
      <c r="AY31" s="7">
        <f t="shared" si="55"/>
        <v>0</v>
      </c>
      <c r="AZ31" s="7">
        <f t="shared" si="55"/>
        <v>0</v>
      </c>
      <c r="BA31" s="7">
        <f t="shared" si="55"/>
        <v>0</v>
      </c>
      <c r="BB31" s="7">
        <f t="shared" si="55"/>
        <v>0</v>
      </c>
      <c r="BC31" s="7">
        <f t="shared" si="55"/>
        <v>0</v>
      </c>
      <c r="BD31" s="7">
        <f t="shared" si="55"/>
        <v>0</v>
      </c>
      <c r="BE31" s="7">
        <f t="shared" si="55"/>
        <v>0</v>
      </c>
      <c r="BF31" s="7">
        <f t="shared" si="55"/>
        <v>0</v>
      </c>
      <c r="BG31" s="7">
        <f t="shared" si="55"/>
        <v>0</v>
      </c>
      <c r="BH31" s="7">
        <f t="shared" si="55"/>
        <v>0</v>
      </c>
      <c r="BI31" s="7">
        <f t="shared" si="55"/>
        <v>0</v>
      </c>
      <c r="BJ31" s="7">
        <f t="shared" si="55"/>
        <v>0</v>
      </c>
    </row>
    <row r="32" spans="1:62" x14ac:dyDescent="0.2">
      <c r="A32" s="1" t="s">
        <v>22</v>
      </c>
      <c r="B32" s="7">
        <v>0</v>
      </c>
      <c r="C32" s="7">
        <f>+B32</f>
        <v>0</v>
      </c>
      <c r="D32" s="7">
        <f t="shared" ref="D32:BJ32" si="56">+C32</f>
        <v>0</v>
      </c>
      <c r="E32" s="7">
        <f t="shared" si="56"/>
        <v>0</v>
      </c>
      <c r="F32" s="7">
        <f t="shared" si="56"/>
        <v>0</v>
      </c>
      <c r="G32" s="7">
        <f t="shared" si="56"/>
        <v>0</v>
      </c>
      <c r="H32" s="7">
        <f t="shared" si="56"/>
        <v>0</v>
      </c>
      <c r="I32" s="7">
        <f t="shared" si="56"/>
        <v>0</v>
      </c>
      <c r="J32" s="7">
        <f t="shared" si="56"/>
        <v>0</v>
      </c>
      <c r="K32" s="7">
        <f t="shared" si="56"/>
        <v>0</v>
      </c>
      <c r="L32" s="7">
        <f t="shared" si="56"/>
        <v>0</v>
      </c>
      <c r="M32" s="7">
        <f t="shared" si="56"/>
        <v>0</v>
      </c>
      <c r="N32" s="7">
        <f t="shared" si="56"/>
        <v>0</v>
      </c>
      <c r="O32" s="7">
        <f t="shared" si="56"/>
        <v>0</v>
      </c>
      <c r="P32" s="7">
        <f t="shared" si="56"/>
        <v>0</v>
      </c>
      <c r="Q32" s="7">
        <f t="shared" si="56"/>
        <v>0</v>
      </c>
      <c r="R32" s="7">
        <f t="shared" si="56"/>
        <v>0</v>
      </c>
      <c r="S32" s="7">
        <f t="shared" si="56"/>
        <v>0</v>
      </c>
      <c r="T32" s="7">
        <f t="shared" si="56"/>
        <v>0</v>
      </c>
      <c r="U32" s="7">
        <f t="shared" si="56"/>
        <v>0</v>
      </c>
      <c r="V32" s="7">
        <f t="shared" si="56"/>
        <v>0</v>
      </c>
      <c r="W32" s="7">
        <f t="shared" si="56"/>
        <v>0</v>
      </c>
      <c r="X32" s="7">
        <f t="shared" si="56"/>
        <v>0</v>
      </c>
      <c r="Y32" s="7">
        <f t="shared" si="56"/>
        <v>0</v>
      </c>
      <c r="Z32" s="7">
        <f t="shared" si="56"/>
        <v>0</v>
      </c>
      <c r="AA32" s="7">
        <f t="shared" si="56"/>
        <v>0</v>
      </c>
      <c r="AB32" s="7">
        <f t="shared" si="56"/>
        <v>0</v>
      </c>
      <c r="AC32" s="7">
        <f t="shared" si="56"/>
        <v>0</v>
      </c>
      <c r="AD32" s="7">
        <f t="shared" si="56"/>
        <v>0</v>
      </c>
      <c r="AE32" s="7">
        <f t="shared" si="56"/>
        <v>0</v>
      </c>
      <c r="AF32" s="7">
        <f t="shared" si="56"/>
        <v>0</v>
      </c>
      <c r="AG32" s="7">
        <f t="shared" si="56"/>
        <v>0</v>
      </c>
      <c r="AH32" s="7">
        <f t="shared" si="56"/>
        <v>0</v>
      </c>
      <c r="AI32" s="7">
        <f t="shared" si="56"/>
        <v>0</v>
      </c>
      <c r="AJ32" s="7">
        <f t="shared" si="56"/>
        <v>0</v>
      </c>
      <c r="AK32" s="7">
        <f t="shared" si="56"/>
        <v>0</v>
      </c>
      <c r="AL32" s="7">
        <f t="shared" si="56"/>
        <v>0</v>
      </c>
      <c r="AM32" s="7">
        <f t="shared" si="56"/>
        <v>0</v>
      </c>
      <c r="AN32" s="7">
        <f t="shared" si="56"/>
        <v>0</v>
      </c>
      <c r="AO32" s="7">
        <f t="shared" si="56"/>
        <v>0</v>
      </c>
      <c r="AP32" s="7">
        <f t="shared" si="56"/>
        <v>0</v>
      </c>
      <c r="AQ32" s="7">
        <f t="shared" si="56"/>
        <v>0</v>
      </c>
      <c r="AR32" s="7">
        <f t="shared" si="56"/>
        <v>0</v>
      </c>
      <c r="AS32" s="7">
        <f t="shared" si="56"/>
        <v>0</v>
      </c>
      <c r="AT32" s="7">
        <f t="shared" si="56"/>
        <v>0</v>
      </c>
      <c r="AU32" s="7">
        <f t="shared" si="56"/>
        <v>0</v>
      </c>
      <c r="AV32" s="7">
        <f t="shared" si="56"/>
        <v>0</v>
      </c>
      <c r="AW32" s="7">
        <f t="shared" si="56"/>
        <v>0</v>
      </c>
      <c r="AX32" s="7">
        <f t="shared" si="56"/>
        <v>0</v>
      </c>
      <c r="AY32" s="7">
        <f t="shared" si="56"/>
        <v>0</v>
      </c>
      <c r="AZ32" s="7">
        <f t="shared" si="56"/>
        <v>0</v>
      </c>
      <c r="BA32" s="7">
        <f t="shared" si="56"/>
        <v>0</v>
      </c>
      <c r="BB32" s="7">
        <f t="shared" si="56"/>
        <v>0</v>
      </c>
      <c r="BC32" s="7">
        <f t="shared" si="56"/>
        <v>0</v>
      </c>
      <c r="BD32" s="7">
        <f t="shared" si="56"/>
        <v>0</v>
      </c>
      <c r="BE32" s="7">
        <f t="shared" si="56"/>
        <v>0</v>
      </c>
      <c r="BF32" s="7">
        <f t="shared" si="56"/>
        <v>0</v>
      </c>
      <c r="BG32" s="7">
        <f t="shared" si="56"/>
        <v>0</v>
      </c>
      <c r="BH32" s="7">
        <f t="shared" si="56"/>
        <v>0</v>
      </c>
      <c r="BI32" s="7">
        <f t="shared" si="56"/>
        <v>0</v>
      </c>
      <c r="BJ32" s="7">
        <f t="shared" si="56"/>
        <v>0</v>
      </c>
    </row>
    <row r="33" spans="1:62" x14ac:dyDescent="0.2">
      <c r="A33" s="4" t="s">
        <v>23</v>
      </c>
      <c r="B33" s="3">
        <v>0</v>
      </c>
      <c r="C33" s="3">
        <f>+B33</f>
        <v>0</v>
      </c>
      <c r="D33" s="3">
        <f t="shared" ref="D33:BJ33" si="57">+C33</f>
        <v>0</v>
      </c>
      <c r="E33" s="3">
        <f t="shared" si="57"/>
        <v>0</v>
      </c>
      <c r="F33" s="3">
        <f t="shared" si="57"/>
        <v>0</v>
      </c>
      <c r="G33" s="3">
        <f t="shared" si="57"/>
        <v>0</v>
      </c>
      <c r="H33" s="3">
        <f t="shared" si="57"/>
        <v>0</v>
      </c>
      <c r="I33" s="3">
        <f t="shared" si="57"/>
        <v>0</v>
      </c>
      <c r="J33" s="3">
        <f t="shared" si="57"/>
        <v>0</v>
      </c>
      <c r="K33" s="3">
        <f t="shared" si="57"/>
        <v>0</v>
      </c>
      <c r="L33" s="3">
        <f t="shared" si="57"/>
        <v>0</v>
      </c>
      <c r="M33" s="3">
        <f t="shared" si="57"/>
        <v>0</v>
      </c>
      <c r="N33" s="3">
        <f t="shared" si="57"/>
        <v>0</v>
      </c>
      <c r="O33" s="3">
        <f t="shared" si="57"/>
        <v>0</v>
      </c>
      <c r="P33" s="3">
        <f t="shared" si="57"/>
        <v>0</v>
      </c>
      <c r="Q33" s="3">
        <f t="shared" si="57"/>
        <v>0</v>
      </c>
      <c r="R33" s="3">
        <f t="shared" si="57"/>
        <v>0</v>
      </c>
      <c r="S33" s="3">
        <f t="shared" si="57"/>
        <v>0</v>
      </c>
      <c r="T33" s="3">
        <f t="shared" si="57"/>
        <v>0</v>
      </c>
      <c r="U33" s="3">
        <f t="shared" si="57"/>
        <v>0</v>
      </c>
      <c r="V33" s="3">
        <f t="shared" si="57"/>
        <v>0</v>
      </c>
      <c r="W33" s="3">
        <f t="shared" si="57"/>
        <v>0</v>
      </c>
      <c r="X33" s="3">
        <f t="shared" si="57"/>
        <v>0</v>
      </c>
      <c r="Y33" s="3">
        <f t="shared" si="57"/>
        <v>0</v>
      </c>
      <c r="Z33" s="3">
        <f t="shared" si="57"/>
        <v>0</v>
      </c>
      <c r="AA33" s="3">
        <f t="shared" si="57"/>
        <v>0</v>
      </c>
      <c r="AB33" s="3">
        <f t="shared" si="57"/>
        <v>0</v>
      </c>
      <c r="AC33" s="3">
        <f t="shared" si="57"/>
        <v>0</v>
      </c>
      <c r="AD33" s="3">
        <f t="shared" si="57"/>
        <v>0</v>
      </c>
      <c r="AE33" s="3">
        <f t="shared" si="57"/>
        <v>0</v>
      </c>
      <c r="AF33" s="3">
        <f t="shared" si="57"/>
        <v>0</v>
      </c>
      <c r="AG33" s="3">
        <f t="shared" si="57"/>
        <v>0</v>
      </c>
      <c r="AH33" s="3">
        <f t="shared" si="57"/>
        <v>0</v>
      </c>
      <c r="AI33" s="3">
        <f t="shared" si="57"/>
        <v>0</v>
      </c>
      <c r="AJ33" s="3">
        <f t="shared" si="57"/>
        <v>0</v>
      </c>
      <c r="AK33" s="3">
        <f t="shared" si="57"/>
        <v>0</v>
      </c>
      <c r="AL33" s="3">
        <f t="shared" si="57"/>
        <v>0</v>
      </c>
      <c r="AM33" s="3">
        <f t="shared" si="57"/>
        <v>0</v>
      </c>
      <c r="AN33" s="3">
        <f t="shared" si="57"/>
        <v>0</v>
      </c>
      <c r="AO33" s="3">
        <f t="shared" si="57"/>
        <v>0</v>
      </c>
      <c r="AP33" s="3">
        <f t="shared" si="57"/>
        <v>0</v>
      </c>
      <c r="AQ33" s="3">
        <f t="shared" si="57"/>
        <v>0</v>
      </c>
      <c r="AR33" s="3">
        <f t="shared" si="57"/>
        <v>0</v>
      </c>
      <c r="AS33" s="3">
        <f t="shared" si="57"/>
        <v>0</v>
      </c>
      <c r="AT33" s="3">
        <f t="shared" si="57"/>
        <v>0</v>
      </c>
      <c r="AU33" s="3">
        <f t="shared" si="57"/>
        <v>0</v>
      </c>
      <c r="AV33" s="3">
        <f t="shared" si="57"/>
        <v>0</v>
      </c>
      <c r="AW33" s="3">
        <f t="shared" si="57"/>
        <v>0</v>
      </c>
      <c r="AX33" s="3">
        <f t="shared" si="57"/>
        <v>0</v>
      </c>
      <c r="AY33" s="3">
        <f t="shared" si="57"/>
        <v>0</v>
      </c>
      <c r="AZ33" s="3">
        <f t="shared" si="57"/>
        <v>0</v>
      </c>
      <c r="BA33" s="3">
        <f t="shared" si="57"/>
        <v>0</v>
      </c>
      <c r="BB33" s="3">
        <f t="shared" si="57"/>
        <v>0</v>
      </c>
      <c r="BC33" s="3">
        <f t="shared" si="57"/>
        <v>0</v>
      </c>
      <c r="BD33" s="3">
        <f t="shared" si="57"/>
        <v>0</v>
      </c>
      <c r="BE33" s="3">
        <f t="shared" si="57"/>
        <v>0</v>
      </c>
      <c r="BF33" s="3">
        <f t="shared" si="57"/>
        <v>0</v>
      </c>
      <c r="BG33" s="3">
        <f t="shared" si="57"/>
        <v>0</v>
      </c>
      <c r="BH33" s="3">
        <f t="shared" si="57"/>
        <v>0</v>
      </c>
      <c r="BI33" s="3">
        <f t="shared" si="57"/>
        <v>0</v>
      </c>
      <c r="BJ33" s="3">
        <f t="shared" si="57"/>
        <v>0</v>
      </c>
    </row>
    <row r="36" spans="1:62" x14ac:dyDescent="0.2">
      <c r="A36" s="2" t="s">
        <v>24</v>
      </c>
      <c r="B36" s="2">
        <f>+B28+B19+B14+B7+B4</f>
        <v>0</v>
      </c>
      <c r="C36" s="2">
        <f>+C28+C19+C14+C7+C4</f>
        <v>573230</v>
      </c>
      <c r="D36" s="2">
        <f t="shared" ref="D36:BJ36" si="58">+D28+D19+D14+D7+D4</f>
        <v>1068253.1400000001</v>
      </c>
      <c r="E36" s="2">
        <f t="shared" si="58"/>
        <v>1563296.28</v>
      </c>
      <c r="F36" s="2">
        <f t="shared" si="58"/>
        <v>2058359.4200000002</v>
      </c>
      <c r="G36" s="2">
        <f t="shared" si="58"/>
        <v>2553442.5600000005</v>
      </c>
      <c r="H36" s="2">
        <f t="shared" si="58"/>
        <v>3048545.7</v>
      </c>
      <c r="I36" s="2">
        <f t="shared" si="58"/>
        <v>3543668.84</v>
      </c>
      <c r="J36" s="2">
        <f t="shared" si="58"/>
        <v>4038811.9800000004</v>
      </c>
      <c r="K36" s="2">
        <f t="shared" si="58"/>
        <v>4533975.12</v>
      </c>
      <c r="L36" s="2">
        <f t="shared" si="58"/>
        <v>5029158.2600000007</v>
      </c>
      <c r="M36" s="2">
        <f t="shared" si="58"/>
        <v>5524361.4000000004</v>
      </c>
      <c r="N36" s="2">
        <f t="shared" si="58"/>
        <v>6019584.54</v>
      </c>
      <c r="O36" s="2">
        <f t="shared" si="58"/>
        <v>6514827.6800000006</v>
      </c>
      <c r="P36" s="2">
        <f t="shared" si="58"/>
        <v>7010090.8200000003</v>
      </c>
      <c r="Q36" s="2">
        <f t="shared" si="58"/>
        <v>7505373.9600000009</v>
      </c>
      <c r="R36" s="2">
        <f t="shared" si="58"/>
        <v>8000677.1000000015</v>
      </c>
      <c r="S36" s="2">
        <f t="shared" si="58"/>
        <v>8496000.2400000021</v>
      </c>
      <c r="T36" s="2">
        <f t="shared" si="58"/>
        <v>8991343.3800000008</v>
      </c>
      <c r="U36" s="2">
        <f t="shared" si="58"/>
        <v>9486706.5200000014</v>
      </c>
      <c r="V36" s="2">
        <f t="shared" si="58"/>
        <v>9982089.660000002</v>
      </c>
      <c r="W36" s="2">
        <f t="shared" si="58"/>
        <v>10477492.800000003</v>
      </c>
      <c r="X36" s="2">
        <f t="shared" si="58"/>
        <v>10972915.940000003</v>
      </c>
      <c r="Y36" s="2">
        <f t="shared" si="58"/>
        <v>11468359.080000004</v>
      </c>
      <c r="Z36" s="2">
        <f t="shared" si="58"/>
        <v>11894952.188000005</v>
      </c>
      <c r="AA36" s="2">
        <f t="shared" si="58"/>
        <v>12459305.360000003</v>
      </c>
      <c r="AB36" s="2">
        <f t="shared" si="58"/>
        <v>12954808.500000004</v>
      </c>
      <c r="AC36" s="2">
        <f t="shared" si="58"/>
        <v>13450331.640000004</v>
      </c>
      <c r="AD36" s="2">
        <f t="shared" si="58"/>
        <v>13945874.780000005</v>
      </c>
      <c r="AE36" s="2">
        <f t="shared" si="58"/>
        <v>14441437.920000006</v>
      </c>
      <c r="AF36" s="2">
        <f t="shared" si="58"/>
        <v>14937021.060000006</v>
      </c>
      <c r="AG36" s="2">
        <f t="shared" si="58"/>
        <v>15432624.200000007</v>
      </c>
      <c r="AH36" s="2">
        <f t="shared" si="58"/>
        <v>15928247.340000007</v>
      </c>
      <c r="AI36" s="2">
        <f t="shared" si="58"/>
        <v>16423890.480000008</v>
      </c>
      <c r="AJ36" s="2">
        <f t="shared" si="58"/>
        <v>16919553.620000008</v>
      </c>
      <c r="AK36" s="2">
        <f t="shared" si="58"/>
        <v>17415236.760000009</v>
      </c>
      <c r="AL36" s="2">
        <f t="shared" si="58"/>
        <v>17842036.709600009</v>
      </c>
      <c r="AM36" s="2">
        <f t="shared" si="58"/>
        <v>18406663.040000007</v>
      </c>
      <c r="AN36" s="2">
        <f t="shared" si="58"/>
        <v>18902406.180000007</v>
      </c>
      <c r="AO36" s="2">
        <f t="shared" si="58"/>
        <v>19398169.320000004</v>
      </c>
      <c r="AP36" s="2">
        <f t="shared" si="58"/>
        <v>19893952.460000005</v>
      </c>
      <c r="AQ36" s="2">
        <f t="shared" si="58"/>
        <v>20389755.600000001</v>
      </c>
      <c r="AR36" s="2">
        <f t="shared" si="58"/>
        <v>20885578.740000002</v>
      </c>
      <c r="AS36" s="2">
        <f t="shared" si="58"/>
        <v>21381421.879999999</v>
      </c>
      <c r="AT36" s="2">
        <f t="shared" si="58"/>
        <v>21877285.02</v>
      </c>
      <c r="AU36" s="2">
        <f t="shared" si="58"/>
        <v>22373168.159999996</v>
      </c>
      <c r="AV36" s="2">
        <f t="shared" si="58"/>
        <v>22869071.299999997</v>
      </c>
      <c r="AW36" s="2">
        <f t="shared" si="58"/>
        <v>23364994.439999994</v>
      </c>
      <c r="AX36" s="2">
        <f t="shared" si="58"/>
        <v>23792001.231199991</v>
      </c>
      <c r="AY36" s="2">
        <f t="shared" si="58"/>
        <v>24356900.719999991</v>
      </c>
      <c r="AZ36" s="2">
        <f t="shared" si="58"/>
        <v>24852883.859999988</v>
      </c>
      <c r="BA36" s="2">
        <f t="shared" si="58"/>
        <v>25348886.999999989</v>
      </c>
      <c r="BB36" s="2">
        <f t="shared" si="58"/>
        <v>25844910.139999986</v>
      </c>
      <c r="BC36" s="2">
        <f t="shared" si="58"/>
        <v>26340953.279999986</v>
      </c>
      <c r="BD36" s="2">
        <f t="shared" si="58"/>
        <v>26837016.419999983</v>
      </c>
      <c r="BE36" s="2">
        <f t="shared" si="58"/>
        <v>27333099.55999998</v>
      </c>
      <c r="BF36" s="2">
        <f t="shared" si="58"/>
        <v>27829202.699999981</v>
      </c>
      <c r="BG36" s="2">
        <f t="shared" si="58"/>
        <v>28325325.839999977</v>
      </c>
      <c r="BH36" s="2">
        <f t="shared" si="58"/>
        <v>28821468.979999978</v>
      </c>
      <c r="BI36" s="2">
        <f t="shared" si="58"/>
        <v>29317632.119999975</v>
      </c>
      <c r="BJ36" s="2">
        <f t="shared" si="58"/>
        <v>29744845.752799977</v>
      </c>
    </row>
    <row r="38" spans="1:62" x14ac:dyDescent="0.2">
      <c r="A38" s="2" t="s">
        <v>25</v>
      </c>
      <c r="B38" s="7">
        <v>0</v>
      </c>
      <c r="C38" s="7">
        <f>+B38</f>
        <v>0</v>
      </c>
      <c r="D38" s="7">
        <f t="shared" ref="D38:BJ38" si="59">+C38</f>
        <v>0</v>
      </c>
      <c r="E38" s="7">
        <f t="shared" si="59"/>
        <v>0</v>
      </c>
      <c r="F38" s="7">
        <f t="shared" si="59"/>
        <v>0</v>
      </c>
      <c r="G38" s="7">
        <f t="shared" si="59"/>
        <v>0</v>
      </c>
      <c r="H38" s="7">
        <f t="shared" si="59"/>
        <v>0</v>
      </c>
      <c r="I38" s="7">
        <f t="shared" si="59"/>
        <v>0</v>
      </c>
      <c r="J38" s="7">
        <f t="shared" si="59"/>
        <v>0</v>
      </c>
      <c r="K38" s="7">
        <f t="shared" si="59"/>
        <v>0</v>
      </c>
      <c r="L38" s="7">
        <f t="shared" si="59"/>
        <v>0</v>
      </c>
      <c r="M38" s="7">
        <f t="shared" si="59"/>
        <v>0</v>
      </c>
      <c r="N38" s="7">
        <f t="shared" si="59"/>
        <v>0</v>
      </c>
      <c r="O38" s="7">
        <f t="shared" si="59"/>
        <v>0</v>
      </c>
      <c r="P38" s="7">
        <f t="shared" si="59"/>
        <v>0</v>
      </c>
      <c r="Q38" s="7">
        <f t="shared" si="59"/>
        <v>0</v>
      </c>
      <c r="R38" s="7">
        <f t="shared" si="59"/>
        <v>0</v>
      </c>
      <c r="S38" s="7">
        <f t="shared" si="59"/>
        <v>0</v>
      </c>
      <c r="T38" s="7">
        <f t="shared" si="59"/>
        <v>0</v>
      </c>
      <c r="U38" s="7">
        <f t="shared" si="59"/>
        <v>0</v>
      </c>
      <c r="V38" s="7">
        <f t="shared" si="59"/>
        <v>0</v>
      </c>
      <c r="W38" s="7">
        <f t="shared" si="59"/>
        <v>0</v>
      </c>
      <c r="X38" s="7">
        <f t="shared" si="59"/>
        <v>0</v>
      </c>
      <c r="Y38" s="7">
        <f t="shared" si="59"/>
        <v>0</v>
      </c>
      <c r="Z38" s="7">
        <f t="shared" si="59"/>
        <v>0</v>
      </c>
      <c r="AA38" s="7">
        <f t="shared" si="59"/>
        <v>0</v>
      </c>
      <c r="AB38" s="7">
        <f t="shared" si="59"/>
        <v>0</v>
      </c>
      <c r="AC38" s="7">
        <f t="shared" si="59"/>
        <v>0</v>
      </c>
      <c r="AD38" s="7">
        <f t="shared" si="59"/>
        <v>0</v>
      </c>
      <c r="AE38" s="7">
        <f t="shared" si="59"/>
        <v>0</v>
      </c>
      <c r="AF38" s="7">
        <f t="shared" si="59"/>
        <v>0</v>
      </c>
      <c r="AG38" s="7">
        <f t="shared" si="59"/>
        <v>0</v>
      </c>
      <c r="AH38" s="7">
        <f t="shared" si="59"/>
        <v>0</v>
      </c>
      <c r="AI38" s="7">
        <f t="shared" si="59"/>
        <v>0</v>
      </c>
      <c r="AJ38" s="7">
        <f t="shared" si="59"/>
        <v>0</v>
      </c>
      <c r="AK38" s="7">
        <f t="shared" si="59"/>
        <v>0</v>
      </c>
      <c r="AL38" s="7">
        <f t="shared" si="59"/>
        <v>0</v>
      </c>
      <c r="AM38" s="7">
        <f t="shared" si="59"/>
        <v>0</v>
      </c>
      <c r="AN38" s="7">
        <f t="shared" si="59"/>
        <v>0</v>
      </c>
      <c r="AO38" s="7">
        <f t="shared" si="59"/>
        <v>0</v>
      </c>
      <c r="AP38" s="7">
        <f t="shared" si="59"/>
        <v>0</v>
      </c>
      <c r="AQ38" s="7">
        <f t="shared" si="59"/>
        <v>0</v>
      </c>
      <c r="AR38" s="7">
        <f t="shared" si="59"/>
        <v>0</v>
      </c>
      <c r="AS38" s="7">
        <f t="shared" si="59"/>
        <v>0</v>
      </c>
      <c r="AT38" s="7">
        <f t="shared" si="59"/>
        <v>0</v>
      </c>
      <c r="AU38" s="7">
        <f t="shared" si="59"/>
        <v>0</v>
      </c>
      <c r="AV38" s="7">
        <f t="shared" si="59"/>
        <v>0</v>
      </c>
      <c r="AW38" s="7">
        <f t="shared" si="59"/>
        <v>0</v>
      </c>
      <c r="AX38" s="7">
        <f t="shared" si="59"/>
        <v>0</v>
      </c>
      <c r="AY38" s="7">
        <f t="shared" si="59"/>
        <v>0</v>
      </c>
      <c r="AZ38" s="7">
        <f t="shared" si="59"/>
        <v>0</v>
      </c>
      <c r="BA38" s="7">
        <f t="shared" si="59"/>
        <v>0</v>
      </c>
      <c r="BB38" s="7">
        <f t="shared" si="59"/>
        <v>0</v>
      </c>
      <c r="BC38" s="7">
        <f t="shared" si="59"/>
        <v>0</v>
      </c>
      <c r="BD38" s="7">
        <f t="shared" si="59"/>
        <v>0</v>
      </c>
      <c r="BE38" s="7">
        <f t="shared" si="59"/>
        <v>0</v>
      </c>
      <c r="BF38" s="7">
        <f t="shared" si="59"/>
        <v>0</v>
      </c>
      <c r="BG38" s="7">
        <f t="shared" si="59"/>
        <v>0</v>
      </c>
      <c r="BH38" s="7">
        <f t="shared" si="59"/>
        <v>0</v>
      </c>
      <c r="BI38" s="7">
        <f t="shared" si="59"/>
        <v>0</v>
      </c>
      <c r="BJ38" s="7">
        <f t="shared" si="59"/>
        <v>0</v>
      </c>
    </row>
    <row r="40" spans="1:62" x14ac:dyDescent="0.2">
      <c r="A40" s="2" t="s">
        <v>26</v>
      </c>
      <c r="B40" s="3">
        <f>+B41</f>
        <v>0</v>
      </c>
      <c r="C40" s="3">
        <f>+C41</f>
        <v>0</v>
      </c>
      <c r="D40" s="3">
        <f t="shared" ref="D40:BJ40" si="60">+D41</f>
        <v>0</v>
      </c>
      <c r="E40" s="3">
        <f t="shared" si="60"/>
        <v>0</v>
      </c>
      <c r="F40" s="3">
        <f t="shared" si="60"/>
        <v>0</v>
      </c>
      <c r="G40" s="3">
        <f t="shared" si="60"/>
        <v>0</v>
      </c>
      <c r="H40" s="3">
        <f t="shared" si="60"/>
        <v>0</v>
      </c>
      <c r="I40" s="3">
        <f t="shared" si="60"/>
        <v>0</v>
      </c>
      <c r="J40" s="3">
        <f t="shared" si="60"/>
        <v>0</v>
      </c>
      <c r="K40" s="3">
        <f t="shared" si="60"/>
        <v>0</v>
      </c>
      <c r="L40" s="3">
        <f t="shared" si="60"/>
        <v>0</v>
      </c>
      <c r="M40" s="3">
        <f t="shared" si="60"/>
        <v>0</v>
      </c>
      <c r="N40" s="3">
        <f t="shared" si="60"/>
        <v>0</v>
      </c>
      <c r="O40" s="3">
        <f t="shared" si="60"/>
        <v>0</v>
      </c>
      <c r="P40" s="3">
        <f t="shared" si="60"/>
        <v>0</v>
      </c>
      <c r="Q40" s="3">
        <f t="shared" si="60"/>
        <v>0</v>
      </c>
      <c r="R40" s="3">
        <f t="shared" si="60"/>
        <v>0</v>
      </c>
      <c r="S40" s="3">
        <f t="shared" si="60"/>
        <v>0</v>
      </c>
      <c r="T40" s="3">
        <f t="shared" si="60"/>
        <v>0</v>
      </c>
      <c r="U40" s="3">
        <f t="shared" si="60"/>
        <v>0</v>
      </c>
      <c r="V40" s="3">
        <f t="shared" si="60"/>
        <v>0</v>
      </c>
      <c r="W40" s="3">
        <f t="shared" si="60"/>
        <v>0</v>
      </c>
      <c r="X40" s="3">
        <f t="shared" si="60"/>
        <v>0</v>
      </c>
      <c r="Y40" s="3">
        <f t="shared" si="60"/>
        <v>0</v>
      </c>
      <c r="Z40" s="3">
        <f t="shared" si="60"/>
        <v>0</v>
      </c>
      <c r="AA40" s="3">
        <f t="shared" si="60"/>
        <v>0</v>
      </c>
      <c r="AB40" s="3">
        <f t="shared" si="60"/>
        <v>0</v>
      </c>
      <c r="AC40" s="3">
        <f t="shared" si="60"/>
        <v>0</v>
      </c>
      <c r="AD40" s="3">
        <f t="shared" si="60"/>
        <v>0</v>
      </c>
      <c r="AE40" s="3">
        <f t="shared" si="60"/>
        <v>0</v>
      </c>
      <c r="AF40" s="3">
        <f t="shared" si="60"/>
        <v>0</v>
      </c>
      <c r="AG40" s="3">
        <f t="shared" si="60"/>
        <v>0</v>
      </c>
      <c r="AH40" s="3">
        <f t="shared" si="60"/>
        <v>0</v>
      </c>
      <c r="AI40" s="3">
        <f t="shared" si="60"/>
        <v>0</v>
      </c>
      <c r="AJ40" s="3">
        <f t="shared" si="60"/>
        <v>0</v>
      </c>
      <c r="AK40" s="3">
        <f t="shared" si="60"/>
        <v>0</v>
      </c>
      <c r="AL40" s="3">
        <f t="shared" si="60"/>
        <v>0</v>
      </c>
      <c r="AM40" s="3">
        <f t="shared" si="60"/>
        <v>0</v>
      </c>
      <c r="AN40" s="3">
        <f t="shared" si="60"/>
        <v>0</v>
      </c>
      <c r="AO40" s="3">
        <f t="shared" si="60"/>
        <v>0</v>
      </c>
      <c r="AP40" s="3">
        <f t="shared" si="60"/>
        <v>0</v>
      </c>
      <c r="AQ40" s="3">
        <f t="shared" si="60"/>
        <v>0</v>
      </c>
      <c r="AR40" s="3">
        <f t="shared" si="60"/>
        <v>0</v>
      </c>
      <c r="AS40" s="3">
        <f t="shared" si="60"/>
        <v>0</v>
      </c>
      <c r="AT40" s="3">
        <f t="shared" si="60"/>
        <v>0</v>
      </c>
      <c r="AU40" s="3">
        <f t="shared" si="60"/>
        <v>0</v>
      </c>
      <c r="AV40" s="3">
        <f t="shared" si="60"/>
        <v>0</v>
      </c>
      <c r="AW40" s="3">
        <f t="shared" si="60"/>
        <v>0</v>
      </c>
      <c r="AX40" s="3">
        <f t="shared" si="60"/>
        <v>0</v>
      </c>
      <c r="AY40" s="3">
        <f t="shared" si="60"/>
        <v>0</v>
      </c>
      <c r="AZ40" s="3">
        <f t="shared" si="60"/>
        <v>0</v>
      </c>
      <c r="BA40" s="3">
        <f t="shared" si="60"/>
        <v>0</v>
      </c>
      <c r="BB40" s="3">
        <f t="shared" si="60"/>
        <v>0</v>
      </c>
      <c r="BC40" s="3">
        <f t="shared" si="60"/>
        <v>0</v>
      </c>
      <c r="BD40" s="3">
        <f t="shared" si="60"/>
        <v>0</v>
      </c>
      <c r="BE40" s="3">
        <f t="shared" si="60"/>
        <v>0</v>
      </c>
      <c r="BF40" s="3">
        <f t="shared" si="60"/>
        <v>0</v>
      </c>
      <c r="BG40" s="3">
        <f t="shared" si="60"/>
        <v>0</v>
      </c>
      <c r="BH40" s="3">
        <f t="shared" si="60"/>
        <v>0</v>
      </c>
      <c r="BI40" s="3">
        <f t="shared" si="60"/>
        <v>0</v>
      </c>
      <c r="BJ40" s="3">
        <f t="shared" si="60"/>
        <v>0</v>
      </c>
    </row>
    <row r="41" spans="1:62" x14ac:dyDescent="0.2">
      <c r="A41" s="4" t="s">
        <v>27</v>
      </c>
      <c r="B41" s="7">
        <v>0</v>
      </c>
      <c r="C41" s="7">
        <f>+IF(B41+'Flussi Cassa'!D24&lt;0,(B41-'Flussi Cassa'!D24),0)</f>
        <v>0</v>
      </c>
      <c r="D41" s="7">
        <f>+IF(C41+'Flussi Cassa'!E24&lt;0,(C41-'Flussi Cassa'!E24),0)</f>
        <v>0</v>
      </c>
      <c r="E41" s="7">
        <f>+IF(D41+'Flussi Cassa'!F24&lt;0,(D41-'Flussi Cassa'!F24),0)</f>
        <v>0</v>
      </c>
      <c r="F41" s="7">
        <f>+IF(E41+'Flussi Cassa'!G24&lt;0,(E41-'Flussi Cassa'!G24),0)</f>
        <v>0</v>
      </c>
      <c r="G41" s="7">
        <f>+IF(F41+'Flussi Cassa'!H24&lt;0,(F41-'Flussi Cassa'!H24),0)</f>
        <v>0</v>
      </c>
      <c r="H41" s="7">
        <f>+IF(G41+'Flussi Cassa'!I24&lt;0,(G41-'Flussi Cassa'!I24),0)</f>
        <v>0</v>
      </c>
      <c r="I41" s="7">
        <f>+IF(H41+'Flussi Cassa'!J24&lt;0,(H41-'Flussi Cassa'!J24),0)</f>
        <v>0</v>
      </c>
      <c r="J41" s="7">
        <f>+IF(I41+'Flussi Cassa'!K24&lt;0,(I41-'Flussi Cassa'!K24),0)</f>
        <v>0</v>
      </c>
      <c r="K41" s="7">
        <f>+IF(J41+'Flussi Cassa'!L24&lt;0,(J41-'Flussi Cassa'!L24),0)</f>
        <v>0</v>
      </c>
      <c r="L41" s="7">
        <f>+IF(K41+'Flussi Cassa'!M24&lt;0,(K41-'Flussi Cassa'!M24),0)</f>
        <v>0</v>
      </c>
      <c r="M41" s="7">
        <f>+IF(L41+'Flussi Cassa'!N24&lt;0,(L41-'Flussi Cassa'!N24),0)</f>
        <v>0</v>
      </c>
      <c r="N41" s="7">
        <f>+IF(M41+'Flussi Cassa'!O24&lt;0,(M41-'Flussi Cassa'!O24),0)</f>
        <v>0</v>
      </c>
      <c r="O41" s="7">
        <f>+IF(N41+'Flussi Cassa'!P24&lt;0,(N41-'Flussi Cassa'!P24),0)</f>
        <v>0</v>
      </c>
      <c r="P41" s="7">
        <f>+IF(O41+'Flussi Cassa'!Q24&lt;0,(O41-'Flussi Cassa'!Q24),0)</f>
        <v>0</v>
      </c>
      <c r="Q41" s="7">
        <f>+IF(P41+'Flussi Cassa'!R24&lt;0,(P41-'Flussi Cassa'!R24),0)</f>
        <v>0</v>
      </c>
      <c r="R41" s="7">
        <f>+IF(Q41+'Flussi Cassa'!S24&lt;0,(Q41-'Flussi Cassa'!S24),0)</f>
        <v>0</v>
      </c>
      <c r="S41" s="7">
        <f>+IF(R41+'Flussi Cassa'!T24&lt;0,(R41-'Flussi Cassa'!T24),0)</f>
        <v>0</v>
      </c>
      <c r="T41" s="7">
        <f>+IF(S41+'Flussi Cassa'!U24&lt;0,(S41-'Flussi Cassa'!U24),0)</f>
        <v>0</v>
      </c>
      <c r="U41" s="7">
        <f>+IF(T41+'Flussi Cassa'!V24&lt;0,(T41-'Flussi Cassa'!V24),0)</f>
        <v>0</v>
      </c>
      <c r="V41" s="7">
        <f>+IF(U41+'Flussi Cassa'!W24&lt;0,(U41-'Flussi Cassa'!W24),0)</f>
        <v>0</v>
      </c>
      <c r="W41" s="7">
        <f>+IF(V41+'Flussi Cassa'!X24&lt;0,(V41-'Flussi Cassa'!X24),0)</f>
        <v>0</v>
      </c>
      <c r="X41" s="7">
        <f>+IF(W41+'Flussi Cassa'!Y24&lt;0,(W41-'Flussi Cassa'!Y24),0)</f>
        <v>0</v>
      </c>
      <c r="Y41" s="7">
        <f>+IF(X41+'Flussi Cassa'!Z24&lt;0,(X41-'Flussi Cassa'!Z24),0)</f>
        <v>0</v>
      </c>
      <c r="Z41" s="7">
        <f>+IF(Y41+'Flussi Cassa'!AA24&lt;0,(Y41-'Flussi Cassa'!AA24),0)</f>
        <v>0</v>
      </c>
      <c r="AA41" s="7">
        <f>+IF(Z41+'Flussi Cassa'!AB24&lt;0,(Z41-'Flussi Cassa'!AB24),0)</f>
        <v>0</v>
      </c>
      <c r="AB41" s="7">
        <f>+IF(AA41+'Flussi Cassa'!AC24&lt;0,(AA41-'Flussi Cassa'!AC24),0)</f>
        <v>0</v>
      </c>
      <c r="AC41" s="7">
        <f>+IF(AB41+'Flussi Cassa'!AD24&lt;0,(AB41-'Flussi Cassa'!AD24),0)</f>
        <v>0</v>
      </c>
      <c r="AD41" s="7">
        <f>+IF(AC41+'Flussi Cassa'!AE24&lt;0,(AC41-'Flussi Cassa'!AE24),0)</f>
        <v>0</v>
      </c>
      <c r="AE41" s="7">
        <f>+IF(AD41+'Flussi Cassa'!AF24&lt;0,(AD41-'Flussi Cassa'!AF24),0)</f>
        <v>0</v>
      </c>
      <c r="AF41" s="7">
        <f>+IF(AE41+'Flussi Cassa'!AG24&lt;0,(AE41-'Flussi Cassa'!AG24),0)</f>
        <v>0</v>
      </c>
      <c r="AG41" s="7">
        <f>+IF(AF41+'Flussi Cassa'!AH24&lt;0,(AF41-'Flussi Cassa'!AH24),0)</f>
        <v>0</v>
      </c>
      <c r="AH41" s="7">
        <f>+IF(AG41+'Flussi Cassa'!AI24&lt;0,(AG41-'Flussi Cassa'!AI24),0)</f>
        <v>0</v>
      </c>
      <c r="AI41" s="7">
        <f>+IF(AH41+'Flussi Cassa'!AJ24&lt;0,(AH41-'Flussi Cassa'!AJ24),0)</f>
        <v>0</v>
      </c>
      <c r="AJ41" s="7">
        <f>+IF(AI41+'Flussi Cassa'!AK24&lt;0,(AI41-'Flussi Cassa'!AK24),0)</f>
        <v>0</v>
      </c>
      <c r="AK41" s="7">
        <f>+IF(AJ41+'Flussi Cassa'!AL24&lt;0,(AJ41-'Flussi Cassa'!AL24),0)</f>
        <v>0</v>
      </c>
      <c r="AL41" s="7">
        <f>+IF(AK41+'Flussi Cassa'!AM24&lt;0,(AK41-'Flussi Cassa'!AM24),0)</f>
        <v>0</v>
      </c>
      <c r="AM41" s="7">
        <f>+IF(AL41+'Flussi Cassa'!AN24&lt;0,(AL41-'Flussi Cassa'!AN24),0)</f>
        <v>0</v>
      </c>
      <c r="AN41" s="7">
        <f>+IF(AM41+'Flussi Cassa'!AO24&lt;0,(AM41-'Flussi Cassa'!AO24),0)</f>
        <v>0</v>
      </c>
      <c r="AO41" s="7">
        <f>+IF(AN41+'Flussi Cassa'!AP24&lt;0,(AN41-'Flussi Cassa'!AP24),0)</f>
        <v>0</v>
      </c>
      <c r="AP41" s="7">
        <f>+IF(AO41+'Flussi Cassa'!AQ24&lt;0,(AO41-'Flussi Cassa'!AQ24),0)</f>
        <v>0</v>
      </c>
      <c r="AQ41" s="7">
        <f>+IF(AP41+'Flussi Cassa'!AR24&lt;0,(AP41-'Flussi Cassa'!AR24),0)</f>
        <v>0</v>
      </c>
      <c r="AR41" s="7">
        <f>+IF(AQ41+'Flussi Cassa'!AS24&lt;0,(AQ41-'Flussi Cassa'!AS24),0)</f>
        <v>0</v>
      </c>
      <c r="AS41" s="7">
        <f>+IF(AR41+'Flussi Cassa'!AT24&lt;0,(AR41-'Flussi Cassa'!AT24),0)</f>
        <v>0</v>
      </c>
      <c r="AT41" s="7">
        <f>+IF(AS41+'Flussi Cassa'!AU24&lt;0,(AS41-'Flussi Cassa'!AU24),0)</f>
        <v>0</v>
      </c>
      <c r="AU41" s="7">
        <f>+IF(AT41+'Flussi Cassa'!AV24&lt;0,(AT41-'Flussi Cassa'!AV24),0)</f>
        <v>0</v>
      </c>
      <c r="AV41" s="7">
        <f>+IF(AU41+'Flussi Cassa'!AW24&lt;0,(AU41-'Flussi Cassa'!AW24),0)</f>
        <v>0</v>
      </c>
      <c r="AW41" s="7">
        <f>+IF(AV41+'Flussi Cassa'!AX24&lt;0,(AV41-'Flussi Cassa'!AX24),0)</f>
        <v>0</v>
      </c>
      <c r="AX41" s="7">
        <f>+IF(AW41+'Flussi Cassa'!AY24&lt;0,(AW41-'Flussi Cassa'!AY24),0)</f>
        <v>0</v>
      </c>
      <c r="AY41" s="7">
        <f>+IF(AX41+'Flussi Cassa'!AZ24&lt;0,(AX41-'Flussi Cassa'!AZ24),0)</f>
        <v>0</v>
      </c>
      <c r="AZ41" s="7">
        <f>+IF(AY41+'Flussi Cassa'!BA24&lt;0,(AY41-'Flussi Cassa'!BA24),0)</f>
        <v>0</v>
      </c>
      <c r="BA41" s="7">
        <f>+IF(AZ41+'Flussi Cassa'!BB24&lt;0,(AZ41-'Flussi Cassa'!BB24),0)</f>
        <v>0</v>
      </c>
      <c r="BB41" s="7">
        <f>+IF(BA41+'Flussi Cassa'!BC24&lt;0,(BA41-'Flussi Cassa'!BC24),0)</f>
        <v>0</v>
      </c>
      <c r="BC41" s="7">
        <f>+IF(BB41+'Flussi Cassa'!BD24&lt;0,(BB41-'Flussi Cassa'!BD24),0)</f>
        <v>0</v>
      </c>
      <c r="BD41" s="7">
        <f>+IF(BC41+'Flussi Cassa'!BE24&lt;0,(BC41-'Flussi Cassa'!BE24),0)</f>
        <v>0</v>
      </c>
      <c r="BE41" s="7">
        <f>+IF(BD41+'Flussi Cassa'!BF24&lt;0,(BD41-'Flussi Cassa'!BF24),0)</f>
        <v>0</v>
      </c>
      <c r="BF41" s="7">
        <f>+IF(BE41+'Flussi Cassa'!BG24&lt;0,(BE41-'Flussi Cassa'!BG24),0)</f>
        <v>0</v>
      </c>
      <c r="BG41" s="7">
        <f>+IF(BF41+'Flussi Cassa'!BH24&lt;0,(BF41-'Flussi Cassa'!BH24),0)</f>
        <v>0</v>
      </c>
      <c r="BH41" s="7">
        <f>+IF(BG41+'Flussi Cassa'!BI24&lt;0,(BG41-'Flussi Cassa'!BI24),0)</f>
        <v>0</v>
      </c>
      <c r="BI41" s="7">
        <f>+IF(BH41+'Flussi Cassa'!BJ24&lt;0,(BH41-'Flussi Cassa'!BJ24),0)</f>
        <v>0</v>
      </c>
      <c r="BJ41" s="7">
        <f>+IF(BI41+'Flussi Cassa'!BK24&lt;0,(BI41-'Flussi Cassa'!BK24),0)</f>
        <v>0</v>
      </c>
    </row>
    <row r="42" spans="1:62"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1:62" x14ac:dyDescent="0.2">
      <c r="A43" s="2" t="s">
        <v>28</v>
      </c>
      <c r="B43" s="3">
        <f>+B44+SUM(B47:B52)</f>
        <v>0</v>
      </c>
      <c r="C43" s="3">
        <f>+C44+SUM(C47:C52)</f>
        <v>78230</v>
      </c>
      <c r="D43" s="3">
        <f t="shared" ref="D43:BJ43" si="61">+D44+SUM(D47:D52)</f>
        <v>78233.140000000014</v>
      </c>
      <c r="E43" s="3">
        <f t="shared" si="61"/>
        <v>78236.27999999997</v>
      </c>
      <c r="F43" s="3">
        <f t="shared" si="61"/>
        <v>78239.419999999984</v>
      </c>
      <c r="G43" s="3">
        <f t="shared" si="61"/>
        <v>78242.559999999998</v>
      </c>
      <c r="H43" s="3">
        <f t="shared" si="61"/>
        <v>78245.700000000012</v>
      </c>
      <c r="I43" s="3">
        <f t="shared" si="61"/>
        <v>78248.839999999967</v>
      </c>
      <c r="J43" s="3">
        <f t="shared" si="61"/>
        <v>78251.979999999981</v>
      </c>
      <c r="K43" s="3">
        <f t="shared" si="61"/>
        <v>78255.12</v>
      </c>
      <c r="L43" s="3">
        <f t="shared" si="61"/>
        <v>78258.260000000009</v>
      </c>
      <c r="M43" s="3">
        <f t="shared" si="61"/>
        <v>78261.400000000023</v>
      </c>
      <c r="N43" s="3">
        <f t="shared" si="61"/>
        <v>78264.540000000037</v>
      </c>
      <c r="O43" s="3">
        <f t="shared" si="61"/>
        <v>78267.679999999935</v>
      </c>
      <c r="P43" s="3">
        <f t="shared" si="61"/>
        <v>78270.820000000065</v>
      </c>
      <c r="Q43" s="3">
        <f t="shared" si="61"/>
        <v>78273.959999999963</v>
      </c>
      <c r="R43" s="3">
        <f t="shared" si="61"/>
        <v>78277.100000000093</v>
      </c>
      <c r="S43" s="3">
        <f t="shared" si="61"/>
        <v>78280.239999999991</v>
      </c>
      <c r="T43" s="3">
        <f t="shared" si="61"/>
        <v>78283.379999999888</v>
      </c>
      <c r="U43" s="3">
        <f t="shared" si="61"/>
        <v>78286.520000000019</v>
      </c>
      <c r="V43" s="3">
        <f t="shared" si="61"/>
        <v>78289.659999999916</v>
      </c>
      <c r="W43" s="3">
        <f t="shared" si="61"/>
        <v>78292.800000000047</v>
      </c>
      <c r="X43" s="3">
        <f t="shared" si="61"/>
        <v>78295.939999999944</v>
      </c>
      <c r="Y43" s="3">
        <f t="shared" si="61"/>
        <v>78299.080000000075</v>
      </c>
      <c r="Z43" s="3">
        <f t="shared" si="61"/>
        <v>9432.188000000082</v>
      </c>
      <c r="AA43" s="3">
        <f t="shared" si="61"/>
        <v>78305.360000000102</v>
      </c>
      <c r="AB43" s="3">
        <f t="shared" si="61"/>
        <v>78308.5</v>
      </c>
      <c r="AC43" s="3">
        <f t="shared" si="61"/>
        <v>78311.64000000013</v>
      </c>
      <c r="AD43" s="3">
        <f t="shared" si="61"/>
        <v>78314.779999999795</v>
      </c>
      <c r="AE43" s="3">
        <f t="shared" si="61"/>
        <v>78317.919999999925</v>
      </c>
      <c r="AF43" s="3">
        <f t="shared" si="61"/>
        <v>78321.060000000056</v>
      </c>
      <c r="AG43" s="3">
        <f t="shared" si="61"/>
        <v>78324.200000000186</v>
      </c>
      <c r="AH43" s="3">
        <f t="shared" si="61"/>
        <v>78327.339999999851</v>
      </c>
      <c r="AI43" s="3">
        <f t="shared" si="61"/>
        <v>78330.479999999981</v>
      </c>
      <c r="AJ43" s="3">
        <f t="shared" si="61"/>
        <v>78333.620000000112</v>
      </c>
      <c r="AK43" s="3">
        <f t="shared" si="61"/>
        <v>78336.759999999776</v>
      </c>
      <c r="AL43" s="3">
        <f t="shared" si="61"/>
        <v>9436.7095999997109</v>
      </c>
      <c r="AM43" s="3">
        <f t="shared" si="61"/>
        <v>78343.039999999572</v>
      </c>
      <c r="AN43" s="3">
        <f t="shared" si="61"/>
        <v>78346.179999999702</v>
      </c>
      <c r="AO43" s="3">
        <f t="shared" si="61"/>
        <v>78349.319999999367</v>
      </c>
      <c r="AP43" s="3">
        <f t="shared" si="61"/>
        <v>78352.459999999497</v>
      </c>
      <c r="AQ43" s="3">
        <f t="shared" si="61"/>
        <v>78355.599999999627</v>
      </c>
      <c r="AR43" s="3">
        <f t="shared" si="61"/>
        <v>78358.739999999758</v>
      </c>
      <c r="AS43" s="3">
        <f t="shared" si="61"/>
        <v>78361.879999999423</v>
      </c>
      <c r="AT43" s="3">
        <f t="shared" si="61"/>
        <v>78365.019999999553</v>
      </c>
      <c r="AU43" s="3">
        <f t="shared" si="61"/>
        <v>78368.159999999683</v>
      </c>
      <c r="AV43" s="3">
        <f t="shared" si="61"/>
        <v>78371.299999999348</v>
      </c>
      <c r="AW43" s="3">
        <f t="shared" si="61"/>
        <v>78374.439999999478</v>
      </c>
      <c r="AX43" s="3">
        <f t="shared" si="61"/>
        <v>9441.2311999993399</v>
      </c>
      <c r="AY43" s="3">
        <f t="shared" si="61"/>
        <v>78380.719999999739</v>
      </c>
      <c r="AZ43" s="3">
        <f t="shared" si="61"/>
        <v>78383.859999999404</v>
      </c>
      <c r="BA43" s="3">
        <f t="shared" si="61"/>
        <v>78386.999999999534</v>
      </c>
      <c r="BB43" s="3">
        <f t="shared" si="61"/>
        <v>78390.139999999665</v>
      </c>
      <c r="BC43" s="3">
        <f t="shared" si="61"/>
        <v>78393.279999999329</v>
      </c>
      <c r="BD43" s="3">
        <f t="shared" si="61"/>
        <v>78396.41999999946</v>
      </c>
      <c r="BE43" s="3">
        <f t="shared" si="61"/>
        <v>78399.559999998659</v>
      </c>
      <c r="BF43" s="3">
        <f t="shared" si="61"/>
        <v>78402.699999999255</v>
      </c>
      <c r="BG43" s="3">
        <f t="shared" si="61"/>
        <v>78405.83999999892</v>
      </c>
      <c r="BH43" s="3">
        <f t="shared" si="61"/>
        <v>78408.979999999516</v>
      </c>
      <c r="BI43" s="3">
        <f t="shared" si="61"/>
        <v>78412.11999999918</v>
      </c>
      <c r="BJ43" s="3">
        <f t="shared" si="61"/>
        <v>9445.7527999989688</v>
      </c>
    </row>
    <row r="44" spans="1:62" x14ac:dyDescent="0.2">
      <c r="A44" s="4" t="s">
        <v>29</v>
      </c>
      <c r="B44" s="3">
        <f>+B45+B46</f>
        <v>0</v>
      </c>
      <c r="C44" s="3">
        <f>+C45+C46</f>
        <v>0</v>
      </c>
      <c r="D44" s="3">
        <f t="shared" ref="D44:BJ44" si="62">+D45+D46</f>
        <v>0</v>
      </c>
      <c r="E44" s="3">
        <f t="shared" si="62"/>
        <v>0</v>
      </c>
      <c r="F44" s="3">
        <f t="shared" si="62"/>
        <v>0</v>
      </c>
      <c r="G44" s="3">
        <f t="shared" si="62"/>
        <v>0</v>
      </c>
      <c r="H44" s="3">
        <f t="shared" si="62"/>
        <v>0</v>
      </c>
      <c r="I44" s="3">
        <f t="shared" si="62"/>
        <v>0</v>
      </c>
      <c r="J44" s="3">
        <f t="shared" si="62"/>
        <v>0</v>
      </c>
      <c r="K44" s="3">
        <f t="shared" si="62"/>
        <v>0</v>
      </c>
      <c r="L44" s="3">
        <f t="shared" si="62"/>
        <v>0</v>
      </c>
      <c r="M44" s="3">
        <f t="shared" si="62"/>
        <v>0</v>
      </c>
      <c r="N44" s="3">
        <f t="shared" si="62"/>
        <v>0</v>
      </c>
      <c r="O44" s="3">
        <f t="shared" si="62"/>
        <v>0</v>
      </c>
      <c r="P44" s="3">
        <f t="shared" si="62"/>
        <v>0</v>
      </c>
      <c r="Q44" s="3">
        <f t="shared" si="62"/>
        <v>0</v>
      </c>
      <c r="R44" s="3">
        <f t="shared" si="62"/>
        <v>0</v>
      </c>
      <c r="S44" s="3">
        <f t="shared" si="62"/>
        <v>0</v>
      </c>
      <c r="T44" s="3">
        <f t="shared" si="62"/>
        <v>0</v>
      </c>
      <c r="U44" s="3">
        <f t="shared" si="62"/>
        <v>0</v>
      </c>
      <c r="V44" s="3">
        <f t="shared" si="62"/>
        <v>0</v>
      </c>
      <c r="W44" s="3">
        <f t="shared" si="62"/>
        <v>0</v>
      </c>
      <c r="X44" s="3">
        <f t="shared" si="62"/>
        <v>0</v>
      </c>
      <c r="Y44" s="3">
        <f t="shared" si="62"/>
        <v>0</v>
      </c>
      <c r="Z44" s="3">
        <f t="shared" si="62"/>
        <v>0</v>
      </c>
      <c r="AA44" s="3">
        <f t="shared" si="62"/>
        <v>0</v>
      </c>
      <c r="AB44" s="3">
        <f t="shared" si="62"/>
        <v>0</v>
      </c>
      <c r="AC44" s="3">
        <f t="shared" si="62"/>
        <v>0</v>
      </c>
      <c r="AD44" s="3">
        <f t="shared" si="62"/>
        <v>0</v>
      </c>
      <c r="AE44" s="3">
        <f t="shared" si="62"/>
        <v>0</v>
      </c>
      <c r="AF44" s="3">
        <f t="shared" si="62"/>
        <v>0</v>
      </c>
      <c r="AG44" s="3">
        <f t="shared" si="62"/>
        <v>0</v>
      </c>
      <c r="AH44" s="3">
        <f t="shared" si="62"/>
        <v>0</v>
      </c>
      <c r="AI44" s="3">
        <f t="shared" si="62"/>
        <v>0</v>
      </c>
      <c r="AJ44" s="3">
        <f t="shared" si="62"/>
        <v>0</v>
      </c>
      <c r="AK44" s="3">
        <f t="shared" si="62"/>
        <v>0</v>
      </c>
      <c r="AL44" s="3">
        <f t="shared" si="62"/>
        <v>0</v>
      </c>
      <c r="AM44" s="3">
        <f t="shared" si="62"/>
        <v>0</v>
      </c>
      <c r="AN44" s="3">
        <f t="shared" si="62"/>
        <v>0</v>
      </c>
      <c r="AO44" s="3">
        <f t="shared" si="62"/>
        <v>0</v>
      </c>
      <c r="AP44" s="3">
        <f t="shared" si="62"/>
        <v>0</v>
      </c>
      <c r="AQ44" s="3">
        <f t="shared" si="62"/>
        <v>0</v>
      </c>
      <c r="AR44" s="3">
        <f t="shared" si="62"/>
        <v>0</v>
      </c>
      <c r="AS44" s="3">
        <f t="shared" si="62"/>
        <v>0</v>
      </c>
      <c r="AT44" s="3">
        <f t="shared" si="62"/>
        <v>0</v>
      </c>
      <c r="AU44" s="3">
        <f t="shared" si="62"/>
        <v>0</v>
      </c>
      <c r="AV44" s="3">
        <f t="shared" si="62"/>
        <v>0</v>
      </c>
      <c r="AW44" s="3">
        <f t="shared" si="62"/>
        <v>0</v>
      </c>
      <c r="AX44" s="3">
        <f t="shared" si="62"/>
        <v>0</v>
      </c>
      <c r="AY44" s="3">
        <f t="shared" si="62"/>
        <v>0</v>
      </c>
      <c r="AZ44" s="3">
        <f t="shared" si="62"/>
        <v>0</v>
      </c>
      <c r="BA44" s="3">
        <f t="shared" si="62"/>
        <v>0</v>
      </c>
      <c r="BB44" s="3">
        <f t="shared" si="62"/>
        <v>0</v>
      </c>
      <c r="BC44" s="3">
        <f t="shared" si="62"/>
        <v>0</v>
      </c>
      <c r="BD44" s="3">
        <f t="shared" si="62"/>
        <v>0</v>
      </c>
      <c r="BE44" s="3">
        <f t="shared" si="62"/>
        <v>0</v>
      </c>
      <c r="BF44" s="3">
        <f t="shared" si="62"/>
        <v>0</v>
      </c>
      <c r="BG44" s="3">
        <f t="shared" si="62"/>
        <v>0</v>
      </c>
      <c r="BH44" s="3">
        <f t="shared" si="62"/>
        <v>0</v>
      </c>
      <c r="BI44" s="3">
        <f t="shared" si="62"/>
        <v>0</v>
      </c>
      <c r="BJ44" s="3">
        <f t="shared" si="62"/>
        <v>0</v>
      </c>
    </row>
    <row r="45" spans="1:62" x14ac:dyDescent="0.2">
      <c r="A45" s="1" t="s">
        <v>30</v>
      </c>
      <c r="B45" s="7">
        <v>0</v>
      </c>
      <c r="C45" s="7">
        <f t="shared" ref="C45:C51" si="63">+B45</f>
        <v>0</v>
      </c>
      <c r="D45" s="7">
        <f t="shared" ref="D45:D51" si="64">+C45</f>
        <v>0</v>
      </c>
      <c r="E45" s="7">
        <f t="shared" ref="E45:E51" si="65">+D45</f>
        <v>0</v>
      </c>
      <c r="F45" s="7">
        <f t="shared" ref="F45:F51" si="66">+E45</f>
        <v>0</v>
      </c>
      <c r="G45" s="7">
        <f t="shared" ref="G45:G51" si="67">+F45</f>
        <v>0</v>
      </c>
      <c r="H45" s="7">
        <f t="shared" ref="H45:H51" si="68">+G45</f>
        <v>0</v>
      </c>
      <c r="I45" s="7">
        <f t="shared" ref="I45:I51" si="69">+H45</f>
        <v>0</v>
      </c>
      <c r="J45" s="7">
        <f t="shared" ref="J45:J51" si="70">+I45</f>
        <v>0</v>
      </c>
      <c r="K45" s="7">
        <f t="shared" ref="K45:K51" si="71">+J45</f>
        <v>0</v>
      </c>
      <c r="L45" s="7">
        <f t="shared" ref="L45:L51" si="72">+K45</f>
        <v>0</v>
      </c>
      <c r="M45" s="7">
        <f t="shared" ref="M45:M51" si="73">+L45</f>
        <v>0</v>
      </c>
      <c r="N45" s="7">
        <f t="shared" ref="N45:N51" si="74">+M45</f>
        <v>0</v>
      </c>
      <c r="O45" s="7">
        <f t="shared" ref="O45:O51" si="75">+N45</f>
        <v>0</v>
      </c>
      <c r="P45" s="7">
        <f t="shared" ref="P45:P51" si="76">+O45</f>
        <v>0</v>
      </c>
      <c r="Q45" s="7">
        <f t="shared" ref="Q45:Q51" si="77">+P45</f>
        <v>0</v>
      </c>
      <c r="R45" s="7">
        <f t="shared" ref="R45:R51" si="78">+Q45</f>
        <v>0</v>
      </c>
      <c r="S45" s="7">
        <f t="shared" ref="S45:S51" si="79">+R45</f>
        <v>0</v>
      </c>
      <c r="T45" s="7">
        <f t="shared" ref="T45:T51" si="80">+S45</f>
        <v>0</v>
      </c>
      <c r="U45" s="7">
        <f t="shared" ref="U45:U51" si="81">+T45</f>
        <v>0</v>
      </c>
      <c r="V45" s="7">
        <f t="shared" ref="V45:V51" si="82">+U45</f>
        <v>0</v>
      </c>
      <c r="W45" s="7">
        <f t="shared" ref="W45:W51" si="83">+V45</f>
        <v>0</v>
      </c>
      <c r="X45" s="7">
        <f t="shared" ref="X45:X51" si="84">+W45</f>
        <v>0</v>
      </c>
      <c r="Y45" s="7">
        <f t="shared" ref="Y45:Y51" si="85">+X45</f>
        <v>0</v>
      </c>
      <c r="Z45" s="7">
        <f t="shared" ref="Z45:Z51" si="86">+Y45</f>
        <v>0</v>
      </c>
      <c r="AA45" s="7">
        <f t="shared" ref="AA45:AA51" si="87">+Z45</f>
        <v>0</v>
      </c>
      <c r="AB45" s="7">
        <f t="shared" ref="AB45:AB51" si="88">+AA45</f>
        <v>0</v>
      </c>
      <c r="AC45" s="7">
        <f t="shared" ref="AC45:AC51" si="89">+AB45</f>
        <v>0</v>
      </c>
      <c r="AD45" s="7">
        <f t="shared" ref="AD45:AD51" si="90">+AC45</f>
        <v>0</v>
      </c>
      <c r="AE45" s="7">
        <f t="shared" ref="AE45:AE51" si="91">+AD45</f>
        <v>0</v>
      </c>
      <c r="AF45" s="7">
        <f t="shared" ref="AF45:AF51" si="92">+AE45</f>
        <v>0</v>
      </c>
      <c r="AG45" s="7">
        <f t="shared" ref="AG45:AG51" si="93">+AF45</f>
        <v>0</v>
      </c>
      <c r="AH45" s="7">
        <f t="shared" ref="AH45:AH51" si="94">+AG45</f>
        <v>0</v>
      </c>
      <c r="AI45" s="7">
        <f t="shared" ref="AI45:AI51" si="95">+AH45</f>
        <v>0</v>
      </c>
      <c r="AJ45" s="7">
        <f t="shared" ref="AJ45:AJ51" si="96">+AI45</f>
        <v>0</v>
      </c>
      <c r="AK45" s="7">
        <f t="shared" ref="AK45:AK51" si="97">+AJ45</f>
        <v>0</v>
      </c>
      <c r="AL45" s="7">
        <f t="shared" ref="AL45:AL51" si="98">+AK45</f>
        <v>0</v>
      </c>
      <c r="AM45" s="7">
        <f t="shared" ref="AM45:AM51" si="99">+AL45</f>
        <v>0</v>
      </c>
      <c r="AN45" s="7">
        <f t="shared" ref="AN45:AN51" si="100">+AM45</f>
        <v>0</v>
      </c>
      <c r="AO45" s="7">
        <f t="shared" ref="AO45:AO51" si="101">+AN45</f>
        <v>0</v>
      </c>
      <c r="AP45" s="7">
        <f t="shared" ref="AP45:AP51" si="102">+AO45</f>
        <v>0</v>
      </c>
      <c r="AQ45" s="7">
        <f t="shared" ref="AQ45:AQ51" si="103">+AP45</f>
        <v>0</v>
      </c>
      <c r="AR45" s="7">
        <f t="shared" ref="AR45:AR51" si="104">+AQ45</f>
        <v>0</v>
      </c>
      <c r="AS45" s="7">
        <f t="shared" ref="AS45:AS51" si="105">+AR45</f>
        <v>0</v>
      </c>
      <c r="AT45" s="7">
        <f t="shared" ref="AT45:AT51" si="106">+AS45</f>
        <v>0</v>
      </c>
      <c r="AU45" s="7">
        <f t="shared" ref="AU45:AU51" si="107">+AT45</f>
        <v>0</v>
      </c>
      <c r="AV45" s="7">
        <f t="shared" ref="AV45:AV51" si="108">+AU45</f>
        <v>0</v>
      </c>
      <c r="AW45" s="7">
        <f t="shared" ref="AW45:AW51" si="109">+AV45</f>
        <v>0</v>
      </c>
      <c r="AX45" s="7">
        <f t="shared" ref="AX45:AX51" si="110">+AW45</f>
        <v>0</v>
      </c>
      <c r="AY45" s="7">
        <f t="shared" ref="AY45:AY51" si="111">+AX45</f>
        <v>0</v>
      </c>
      <c r="AZ45" s="7">
        <f t="shared" ref="AZ45:AZ51" si="112">+AY45</f>
        <v>0</v>
      </c>
      <c r="BA45" s="7">
        <f t="shared" ref="BA45:BA51" si="113">+AZ45</f>
        <v>0</v>
      </c>
      <c r="BB45" s="7">
        <f t="shared" ref="BB45:BB51" si="114">+BA45</f>
        <v>0</v>
      </c>
      <c r="BC45" s="7">
        <f t="shared" ref="BC45:BC51" si="115">+BB45</f>
        <v>0</v>
      </c>
      <c r="BD45" s="7">
        <f t="shared" ref="BD45:BD51" si="116">+BC45</f>
        <v>0</v>
      </c>
      <c r="BE45" s="7">
        <f t="shared" ref="BE45:BE51" si="117">+BD45</f>
        <v>0</v>
      </c>
      <c r="BF45" s="7">
        <f t="shared" ref="BF45:BF51" si="118">+BE45</f>
        <v>0</v>
      </c>
      <c r="BG45" s="7">
        <f t="shared" ref="BG45:BG51" si="119">+BF45</f>
        <v>0</v>
      </c>
      <c r="BH45" s="7">
        <f t="shared" ref="BH45:BH51" si="120">+BG45</f>
        <v>0</v>
      </c>
      <c r="BI45" s="7">
        <f t="shared" ref="BI45:BI51" si="121">+BH45</f>
        <v>0</v>
      </c>
      <c r="BJ45" s="7">
        <f t="shared" ref="BJ45:BJ51" si="122">+BI45</f>
        <v>0</v>
      </c>
    </row>
    <row r="46" spans="1:62" x14ac:dyDescent="0.2">
      <c r="A46" s="1" t="s">
        <v>31</v>
      </c>
      <c r="B46" s="7">
        <v>0</v>
      </c>
      <c r="C46" s="7">
        <f t="shared" si="63"/>
        <v>0</v>
      </c>
      <c r="D46" s="7">
        <f t="shared" si="64"/>
        <v>0</v>
      </c>
      <c r="E46" s="7">
        <f t="shared" si="65"/>
        <v>0</v>
      </c>
      <c r="F46" s="7">
        <f t="shared" si="66"/>
        <v>0</v>
      </c>
      <c r="G46" s="7">
        <f t="shared" si="67"/>
        <v>0</v>
      </c>
      <c r="H46" s="7">
        <f t="shared" si="68"/>
        <v>0</v>
      </c>
      <c r="I46" s="7">
        <f t="shared" si="69"/>
        <v>0</v>
      </c>
      <c r="J46" s="7">
        <f t="shared" si="70"/>
        <v>0</v>
      </c>
      <c r="K46" s="7">
        <f t="shared" si="71"/>
        <v>0</v>
      </c>
      <c r="L46" s="7">
        <f t="shared" si="72"/>
        <v>0</v>
      </c>
      <c r="M46" s="7">
        <f t="shared" si="73"/>
        <v>0</v>
      </c>
      <c r="N46" s="7">
        <f t="shared" si="74"/>
        <v>0</v>
      </c>
      <c r="O46" s="7">
        <f t="shared" si="75"/>
        <v>0</v>
      </c>
      <c r="P46" s="7">
        <f t="shared" si="76"/>
        <v>0</v>
      </c>
      <c r="Q46" s="7">
        <f t="shared" si="77"/>
        <v>0</v>
      </c>
      <c r="R46" s="7">
        <f t="shared" si="78"/>
        <v>0</v>
      </c>
      <c r="S46" s="7">
        <f t="shared" si="79"/>
        <v>0</v>
      </c>
      <c r="T46" s="7">
        <f t="shared" si="80"/>
        <v>0</v>
      </c>
      <c r="U46" s="7">
        <f t="shared" si="81"/>
        <v>0</v>
      </c>
      <c r="V46" s="7">
        <f t="shared" si="82"/>
        <v>0</v>
      </c>
      <c r="W46" s="7">
        <f t="shared" si="83"/>
        <v>0</v>
      </c>
      <c r="X46" s="7">
        <f t="shared" si="84"/>
        <v>0</v>
      </c>
      <c r="Y46" s="7">
        <f t="shared" si="85"/>
        <v>0</v>
      </c>
      <c r="Z46" s="7">
        <f t="shared" si="86"/>
        <v>0</v>
      </c>
      <c r="AA46" s="7">
        <f t="shared" si="87"/>
        <v>0</v>
      </c>
      <c r="AB46" s="7">
        <f t="shared" si="88"/>
        <v>0</v>
      </c>
      <c r="AC46" s="7">
        <f t="shared" si="89"/>
        <v>0</v>
      </c>
      <c r="AD46" s="7">
        <f t="shared" si="90"/>
        <v>0</v>
      </c>
      <c r="AE46" s="7">
        <f t="shared" si="91"/>
        <v>0</v>
      </c>
      <c r="AF46" s="7">
        <f t="shared" si="92"/>
        <v>0</v>
      </c>
      <c r="AG46" s="7">
        <f t="shared" si="93"/>
        <v>0</v>
      </c>
      <c r="AH46" s="7">
        <f t="shared" si="94"/>
        <v>0</v>
      </c>
      <c r="AI46" s="7">
        <f t="shared" si="95"/>
        <v>0</v>
      </c>
      <c r="AJ46" s="7">
        <f t="shared" si="96"/>
        <v>0</v>
      </c>
      <c r="AK46" s="7">
        <f t="shared" si="97"/>
        <v>0</v>
      </c>
      <c r="AL46" s="7">
        <f t="shared" si="98"/>
        <v>0</v>
      </c>
      <c r="AM46" s="7">
        <f t="shared" si="99"/>
        <v>0</v>
      </c>
      <c r="AN46" s="7">
        <f t="shared" si="100"/>
        <v>0</v>
      </c>
      <c r="AO46" s="7">
        <f t="shared" si="101"/>
        <v>0</v>
      </c>
      <c r="AP46" s="7">
        <f t="shared" si="102"/>
        <v>0</v>
      </c>
      <c r="AQ46" s="7">
        <f t="shared" si="103"/>
        <v>0</v>
      </c>
      <c r="AR46" s="7">
        <f t="shared" si="104"/>
        <v>0</v>
      </c>
      <c r="AS46" s="7">
        <f t="shared" si="105"/>
        <v>0</v>
      </c>
      <c r="AT46" s="7">
        <f t="shared" si="106"/>
        <v>0</v>
      </c>
      <c r="AU46" s="7">
        <f t="shared" si="107"/>
        <v>0</v>
      </c>
      <c r="AV46" s="7">
        <f t="shared" si="108"/>
        <v>0</v>
      </c>
      <c r="AW46" s="7">
        <f t="shared" si="109"/>
        <v>0</v>
      </c>
      <c r="AX46" s="7">
        <f t="shared" si="110"/>
        <v>0</v>
      </c>
      <c r="AY46" s="7">
        <f t="shared" si="111"/>
        <v>0</v>
      </c>
      <c r="AZ46" s="7">
        <f t="shared" si="112"/>
        <v>0</v>
      </c>
      <c r="BA46" s="7">
        <f t="shared" si="113"/>
        <v>0</v>
      </c>
      <c r="BB46" s="7">
        <f t="shared" si="114"/>
        <v>0</v>
      </c>
      <c r="BC46" s="7">
        <f t="shared" si="115"/>
        <v>0</v>
      </c>
      <c r="BD46" s="7">
        <f t="shared" si="116"/>
        <v>0</v>
      </c>
      <c r="BE46" s="7">
        <f t="shared" si="117"/>
        <v>0</v>
      </c>
      <c r="BF46" s="7">
        <f t="shared" si="118"/>
        <v>0</v>
      </c>
      <c r="BG46" s="7">
        <f t="shared" si="119"/>
        <v>0</v>
      </c>
      <c r="BH46" s="7">
        <f t="shared" si="120"/>
        <v>0</v>
      </c>
      <c r="BI46" s="7">
        <f t="shared" si="121"/>
        <v>0</v>
      </c>
      <c r="BJ46" s="7">
        <f t="shared" si="122"/>
        <v>0</v>
      </c>
    </row>
    <row r="47" spans="1:62" x14ac:dyDescent="0.2">
      <c r="A47" s="1" t="s">
        <v>32</v>
      </c>
      <c r="B47" s="7">
        <v>0</v>
      </c>
      <c r="C47" s="7">
        <f t="shared" si="63"/>
        <v>0</v>
      </c>
      <c r="D47" s="7">
        <f t="shared" si="64"/>
        <v>0</v>
      </c>
      <c r="E47" s="7">
        <f t="shared" si="65"/>
        <v>0</v>
      </c>
      <c r="F47" s="7">
        <f t="shared" si="66"/>
        <v>0</v>
      </c>
      <c r="G47" s="7">
        <f t="shared" si="67"/>
        <v>0</v>
      </c>
      <c r="H47" s="7">
        <f t="shared" si="68"/>
        <v>0</v>
      </c>
      <c r="I47" s="7">
        <f t="shared" si="69"/>
        <v>0</v>
      </c>
      <c r="J47" s="7">
        <f t="shared" si="70"/>
        <v>0</v>
      </c>
      <c r="K47" s="7">
        <f t="shared" si="71"/>
        <v>0</v>
      </c>
      <c r="L47" s="7">
        <f t="shared" si="72"/>
        <v>0</v>
      </c>
      <c r="M47" s="7">
        <f t="shared" si="73"/>
        <v>0</v>
      </c>
      <c r="N47" s="7">
        <f t="shared" si="74"/>
        <v>0</v>
      </c>
      <c r="O47" s="7">
        <f t="shared" si="75"/>
        <v>0</v>
      </c>
      <c r="P47" s="7">
        <f t="shared" si="76"/>
        <v>0</v>
      </c>
      <c r="Q47" s="7">
        <f t="shared" si="77"/>
        <v>0</v>
      </c>
      <c r="R47" s="7">
        <f t="shared" si="78"/>
        <v>0</v>
      </c>
      <c r="S47" s="7">
        <f t="shared" si="79"/>
        <v>0</v>
      </c>
      <c r="T47" s="7">
        <f t="shared" si="80"/>
        <v>0</v>
      </c>
      <c r="U47" s="7">
        <f t="shared" si="81"/>
        <v>0</v>
      </c>
      <c r="V47" s="7">
        <f t="shared" si="82"/>
        <v>0</v>
      </c>
      <c r="W47" s="7">
        <f t="shared" si="83"/>
        <v>0</v>
      </c>
      <c r="X47" s="7">
        <f t="shared" si="84"/>
        <v>0</v>
      </c>
      <c r="Y47" s="7">
        <f t="shared" si="85"/>
        <v>0</v>
      </c>
      <c r="Z47" s="7">
        <f t="shared" si="86"/>
        <v>0</v>
      </c>
      <c r="AA47" s="7">
        <f t="shared" si="87"/>
        <v>0</v>
      </c>
      <c r="AB47" s="7">
        <f t="shared" si="88"/>
        <v>0</v>
      </c>
      <c r="AC47" s="7">
        <f t="shared" si="89"/>
        <v>0</v>
      </c>
      <c r="AD47" s="7">
        <f t="shared" si="90"/>
        <v>0</v>
      </c>
      <c r="AE47" s="7">
        <f t="shared" si="91"/>
        <v>0</v>
      </c>
      <c r="AF47" s="7">
        <f t="shared" si="92"/>
        <v>0</v>
      </c>
      <c r="AG47" s="7">
        <f t="shared" si="93"/>
        <v>0</v>
      </c>
      <c r="AH47" s="7">
        <f t="shared" si="94"/>
        <v>0</v>
      </c>
      <c r="AI47" s="7">
        <f t="shared" si="95"/>
        <v>0</v>
      </c>
      <c r="AJ47" s="7">
        <f t="shared" si="96"/>
        <v>0</v>
      </c>
      <c r="AK47" s="7">
        <f t="shared" si="97"/>
        <v>0</v>
      </c>
      <c r="AL47" s="7">
        <f t="shared" si="98"/>
        <v>0</v>
      </c>
      <c r="AM47" s="7">
        <f t="shared" si="99"/>
        <v>0</v>
      </c>
      <c r="AN47" s="7">
        <f t="shared" si="100"/>
        <v>0</v>
      </c>
      <c r="AO47" s="7">
        <f t="shared" si="101"/>
        <v>0</v>
      </c>
      <c r="AP47" s="7">
        <f t="shared" si="102"/>
        <v>0</v>
      </c>
      <c r="AQ47" s="7">
        <f t="shared" si="103"/>
        <v>0</v>
      </c>
      <c r="AR47" s="7">
        <f t="shared" si="104"/>
        <v>0</v>
      </c>
      <c r="AS47" s="7">
        <f t="shared" si="105"/>
        <v>0</v>
      </c>
      <c r="AT47" s="7">
        <f t="shared" si="106"/>
        <v>0</v>
      </c>
      <c r="AU47" s="7">
        <f t="shared" si="107"/>
        <v>0</v>
      </c>
      <c r="AV47" s="7">
        <f t="shared" si="108"/>
        <v>0</v>
      </c>
      <c r="AW47" s="7">
        <f t="shared" si="109"/>
        <v>0</v>
      </c>
      <c r="AX47" s="7">
        <f t="shared" si="110"/>
        <v>0</v>
      </c>
      <c r="AY47" s="7">
        <f t="shared" si="111"/>
        <v>0</v>
      </c>
      <c r="AZ47" s="7">
        <f t="shared" si="112"/>
        <v>0</v>
      </c>
      <c r="BA47" s="7">
        <f t="shared" si="113"/>
        <v>0</v>
      </c>
      <c r="BB47" s="7">
        <f t="shared" si="114"/>
        <v>0</v>
      </c>
      <c r="BC47" s="7">
        <f t="shared" si="115"/>
        <v>0</v>
      </c>
      <c r="BD47" s="7">
        <f t="shared" si="116"/>
        <v>0</v>
      </c>
      <c r="BE47" s="7">
        <f t="shared" si="117"/>
        <v>0</v>
      </c>
      <c r="BF47" s="7">
        <f t="shared" si="118"/>
        <v>0</v>
      </c>
      <c r="BG47" s="7">
        <f t="shared" si="119"/>
        <v>0</v>
      </c>
      <c r="BH47" s="7">
        <f t="shared" si="120"/>
        <v>0</v>
      </c>
      <c r="BI47" s="7">
        <f t="shared" si="121"/>
        <v>0</v>
      </c>
      <c r="BJ47" s="7">
        <f t="shared" si="122"/>
        <v>0</v>
      </c>
    </row>
    <row r="48" spans="1:62" x14ac:dyDescent="0.2">
      <c r="A48" s="4" t="s">
        <v>33</v>
      </c>
      <c r="B48" s="7">
        <v>0</v>
      </c>
      <c r="C48" s="7">
        <f t="shared" si="63"/>
        <v>0</v>
      </c>
      <c r="D48" s="7">
        <f t="shared" si="64"/>
        <v>0</v>
      </c>
      <c r="E48" s="7">
        <f t="shared" si="65"/>
        <v>0</v>
      </c>
      <c r="F48" s="7">
        <f t="shared" si="66"/>
        <v>0</v>
      </c>
      <c r="G48" s="7">
        <f t="shared" si="67"/>
        <v>0</v>
      </c>
      <c r="H48" s="7">
        <f t="shared" si="68"/>
        <v>0</v>
      </c>
      <c r="I48" s="7">
        <f t="shared" si="69"/>
        <v>0</v>
      </c>
      <c r="J48" s="7">
        <f t="shared" si="70"/>
        <v>0</v>
      </c>
      <c r="K48" s="7">
        <f t="shared" si="71"/>
        <v>0</v>
      </c>
      <c r="L48" s="7">
        <f t="shared" si="72"/>
        <v>0</v>
      </c>
      <c r="M48" s="7">
        <f t="shared" si="73"/>
        <v>0</v>
      </c>
      <c r="N48" s="7">
        <f t="shared" si="74"/>
        <v>0</v>
      </c>
      <c r="O48" s="7">
        <f t="shared" si="75"/>
        <v>0</v>
      </c>
      <c r="P48" s="7">
        <f t="shared" si="76"/>
        <v>0</v>
      </c>
      <c r="Q48" s="7">
        <f t="shared" si="77"/>
        <v>0</v>
      </c>
      <c r="R48" s="7">
        <f t="shared" si="78"/>
        <v>0</v>
      </c>
      <c r="S48" s="7">
        <f t="shared" si="79"/>
        <v>0</v>
      </c>
      <c r="T48" s="7">
        <f t="shared" si="80"/>
        <v>0</v>
      </c>
      <c r="U48" s="7">
        <f t="shared" si="81"/>
        <v>0</v>
      </c>
      <c r="V48" s="7">
        <f t="shared" si="82"/>
        <v>0</v>
      </c>
      <c r="W48" s="7">
        <f t="shared" si="83"/>
        <v>0</v>
      </c>
      <c r="X48" s="7">
        <f t="shared" si="84"/>
        <v>0</v>
      </c>
      <c r="Y48" s="7">
        <f t="shared" si="85"/>
        <v>0</v>
      </c>
      <c r="Z48" s="7">
        <f t="shared" si="86"/>
        <v>0</v>
      </c>
      <c r="AA48" s="7">
        <f t="shared" si="87"/>
        <v>0</v>
      </c>
      <c r="AB48" s="7">
        <f t="shared" si="88"/>
        <v>0</v>
      </c>
      <c r="AC48" s="7">
        <f t="shared" si="89"/>
        <v>0</v>
      </c>
      <c r="AD48" s="7">
        <f t="shared" si="90"/>
        <v>0</v>
      </c>
      <c r="AE48" s="7">
        <f t="shared" si="91"/>
        <v>0</v>
      </c>
      <c r="AF48" s="7">
        <f t="shared" si="92"/>
        <v>0</v>
      </c>
      <c r="AG48" s="7">
        <f t="shared" si="93"/>
        <v>0</v>
      </c>
      <c r="AH48" s="7">
        <f t="shared" si="94"/>
        <v>0</v>
      </c>
      <c r="AI48" s="7">
        <f t="shared" si="95"/>
        <v>0</v>
      </c>
      <c r="AJ48" s="7">
        <f t="shared" si="96"/>
        <v>0</v>
      </c>
      <c r="AK48" s="7">
        <f t="shared" si="97"/>
        <v>0</v>
      </c>
      <c r="AL48" s="7">
        <f t="shared" si="98"/>
        <v>0</v>
      </c>
      <c r="AM48" s="7">
        <f t="shared" si="99"/>
        <v>0</v>
      </c>
      <c r="AN48" s="7">
        <f t="shared" si="100"/>
        <v>0</v>
      </c>
      <c r="AO48" s="7">
        <f t="shared" si="101"/>
        <v>0</v>
      </c>
      <c r="AP48" s="7">
        <f t="shared" si="102"/>
        <v>0</v>
      </c>
      <c r="AQ48" s="7">
        <f t="shared" si="103"/>
        <v>0</v>
      </c>
      <c r="AR48" s="7">
        <f t="shared" si="104"/>
        <v>0</v>
      </c>
      <c r="AS48" s="7">
        <f t="shared" si="105"/>
        <v>0</v>
      </c>
      <c r="AT48" s="7">
        <f t="shared" si="106"/>
        <v>0</v>
      </c>
      <c r="AU48" s="7">
        <f t="shared" si="107"/>
        <v>0</v>
      </c>
      <c r="AV48" s="7">
        <f t="shared" si="108"/>
        <v>0</v>
      </c>
      <c r="AW48" s="7">
        <f t="shared" si="109"/>
        <v>0</v>
      </c>
      <c r="AX48" s="7">
        <f t="shared" si="110"/>
        <v>0</v>
      </c>
      <c r="AY48" s="7">
        <f t="shared" si="111"/>
        <v>0</v>
      </c>
      <c r="AZ48" s="7">
        <f t="shared" si="112"/>
        <v>0</v>
      </c>
      <c r="BA48" s="7">
        <f t="shared" si="113"/>
        <v>0</v>
      </c>
      <c r="BB48" s="7">
        <f t="shared" si="114"/>
        <v>0</v>
      </c>
      <c r="BC48" s="7">
        <f t="shared" si="115"/>
        <v>0</v>
      </c>
      <c r="BD48" s="7">
        <f t="shared" si="116"/>
        <v>0</v>
      </c>
      <c r="BE48" s="7">
        <f t="shared" si="117"/>
        <v>0</v>
      </c>
      <c r="BF48" s="7">
        <f t="shared" si="118"/>
        <v>0</v>
      </c>
      <c r="BG48" s="7">
        <f t="shared" si="119"/>
        <v>0</v>
      </c>
      <c r="BH48" s="7">
        <f t="shared" si="120"/>
        <v>0</v>
      </c>
      <c r="BI48" s="7">
        <f t="shared" si="121"/>
        <v>0</v>
      </c>
      <c r="BJ48" s="7">
        <f t="shared" si="122"/>
        <v>0</v>
      </c>
    </row>
    <row r="49" spans="1:62" x14ac:dyDescent="0.2">
      <c r="A49" s="4" t="s">
        <v>201</v>
      </c>
      <c r="B49" s="7">
        <v>0</v>
      </c>
      <c r="C49" s="7">
        <f>+'Variazioni Patrimoniali'!D4</f>
        <v>78230</v>
      </c>
      <c r="D49" s="7">
        <f>+'Variazioni Patrimoniali'!E4</f>
        <v>78233.140000000014</v>
      </c>
      <c r="E49" s="7">
        <f>+'Variazioni Patrimoniali'!F4</f>
        <v>78236.27999999997</v>
      </c>
      <c r="F49" s="7">
        <f>+'Variazioni Patrimoniali'!G4</f>
        <v>78239.419999999984</v>
      </c>
      <c r="G49" s="7">
        <f>+'Variazioni Patrimoniali'!H4</f>
        <v>78242.559999999998</v>
      </c>
      <c r="H49" s="7">
        <f>+'Variazioni Patrimoniali'!I4</f>
        <v>78245.700000000012</v>
      </c>
      <c r="I49" s="7">
        <f>+'Variazioni Patrimoniali'!J4</f>
        <v>78248.839999999967</v>
      </c>
      <c r="J49" s="7">
        <f>+'Variazioni Patrimoniali'!K4</f>
        <v>78251.979999999981</v>
      </c>
      <c r="K49" s="7">
        <f>+'Variazioni Patrimoniali'!L4</f>
        <v>78255.12</v>
      </c>
      <c r="L49" s="7">
        <f>+'Variazioni Patrimoniali'!M4</f>
        <v>78258.260000000009</v>
      </c>
      <c r="M49" s="7">
        <f>+'Variazioni Patrimoniali'!N4</f>
        <v>78261.400000000023</v>
      </c>
      <c r="N49" s="7">
        <f>+'Variazioni Patrimoniali'!O4</f>
        <v>78264.540000000037</v>
      </c>
      <c r="O49" s="7">
        <f>+'Variazioni Patrimoniali'!P4</f>
        <v>78267.679999999935</v>
      </c>
      <c r="P49" s="7">
        <f>+'Variazioni Patrimoniali'!Q4</f>
        <v>78270.820000000065</v>
      </c>
      <c r="Q49" s="7">
        <f>+'Variazioni Patrimoniali'!R4</f>
        <v>78273.959999999963</v>
      </c>
      <c r="R49" s="7">
        <f>+'Variazioni Patrimoniali'!S4</f>
        <v>78277.100000000093</v>
      </c>
      <c r="S49" s="7">
        <f>+'Variazioni Patrimoniali'!T4</f>
        <v>78280.239999999991</v>
      </c>
      <c r="T49" s="7">
        <f>+'Variazioni Patrimoniali'!U4</f>
        <v>78283.379999999888</v>
      </c>
      <c r="U49" s="7">
        <f>+'Variazioni Patrimoniali'!V4</f>
        <v>78286.520000000019</v>
      </c>
      <c r="V49" s="7">
        <f>+'Variazioni Patrimoniali'!W4</f>
        <v>78289.659999999916</v>
      </c>
      <c r="W49" s="7">
        <f>+'Variazioni Patrimoniali'!X4</f>
        <v>78292.800000000047</v>
      </c>
      <c r="X49" s="7">
        <f>+'Variazioni Patrimoniali'!Y4</f>
        <v>78295.939999999944</v>
      </c>
      <c r="Y49" s="7">
        <f>+'Variazioni Patrimoniali'!Z4</f>
        <v>78299.080000000075</v>
      </c>
      <c r="Z49" s="7">
        <f>+'Variazioni Patrimoniali'!AA4</f>
        <v>9432.188000000082</v>
      </c>
      <c r="AA49" s="7">
        <f>+'Variazioni Patrimoniali'!AB4</f>
        <v>78305.360000000102</v>
      </c>
      <c r="AB49" s="7">
        <f>+'Variazioni Patrimoniali'!AC4</f>
        <v>78308.5</v>
      </c>
      <c r="AC49" s="7">
        <f>+'Variazioni Patrimoniali'!AD4</f>
        <v>78311.64000000013</v>
      </c>
      <c r="AD49" s="7">
        <f>+'Variazioni Patrimoniali'!AE4</f>
        <v>78314.779999999795</v>
      </c>
      <c r="AE49" s="7">
        <f>+'Variazioni Patrimoniali'!AF4</f>
        <v>78317.919999999925</v>
      </c>
      <c r="AF49" s="7">
        <f>+'Variazioni Patrimoniali'!AG4</f>
        <v>78321.060000000056</v>
      </c>
      <c r="AG49" s="7">
        <f>+'Variazioni Patrimoniali'!AH4</f>
        <v>78324.200000000186</v>
      </c>
      <c r="AH49" s="7">
        <f>+'Variazioni Patrimoniali'!AI4</f>
        <v>78327.339999999851</v>
      </c>
      <c r="AI49" s="7">
        <f>+'Variazioni Patrimoniali'!AJ4</f>
        <v>78330.479999999981</v>
      </c>
      <c r="AJ49" s="7">
        <f>+'Variazioni Patrimoniali'!AK4</f>
        <v>78333.620000000112</v>
      </c>
      <c r="AK49" s="7">
        <f>+'Variazioni Patrimoniali'!AL4</f>
        <v>78336.759999999776</v>
      </c>
      <c r="AL49" s="7">
        <f>+'Variazioni Patrimoniali'!AM4</f>
        <v>9436.7095999997109</v>
      </c>
      <c r="AM49" s="7">
        <f>+'Variazioni Patrimoniali'!AN4</f>
        <v>78343.039999999572</v>
      </c>
      <c r="AN49" s="7">
        <f>+'Variazioni Patrimoniali'!AO4</f>
        <v>78346.179999999702</v>
      </c>
      <c r="AO49" s="7">
        <f>+'Variazioni Patrimoniali'!AP4</f>
        <v>78349.319999999367</v>
      </c>
      <c r="AP49" s="7">
        <f>+'Variazioni Patrimoniali'!AQ4</f>
        <v>78352.459999999497</v>
      </c>
      <c r="AQ49" s="7">
        <f>+'Variazioni Patrimoniali'!AR4</f>
        <v>78355.599999999627</v>
      </c>
      <c r="AR49" s="7">
        <f>+'Variazioni Patrimoniali'!AS4</f>
        <v>78358.739999999758</v>
      </c>
      <c r="AS49" s="7">
        <f>+'Variazioni Patrimoniali'!AT4</f>
        <v>78361.879999999423</v>
      </c>
      <c r="AT49" s="7">
        <f>+'Variazioni Patrimoniali'!AU4</f>
        <v>78365.019999999553</v>
      </c>
      <c r="AU49" s="7">
        <f>+'Variazioni Patrimoniali'!AV4</f>
        <v>78368.159999999683</v>
      </c>
      <c r="AV49" s="7">
        <f>+'Variazioni Patrimoniali'!AW4</f>
        <v>78371.299999999348</v>
      </c>
      <c r="AW49" s="7">
        <f>+'Variazioni Patrimoniali'!AX4</f>
        <v>78374.439999999478</v>
      </c>
      <c r="AX49" s="7">
        <f>+'Variazioni Patrimoniali'!AY4</f>
        <v>9441.2311999993399</v>
      </c>
      <c r="AY49" s="7">
        <f>+'Variazioni Patrimoniali'!AZ4</f>
        <v>78380.719999999739</v>
      </c>
      <c r="AZ49" s="7">
        <f>+'Variazioni Patrimoniali'!BA4</f>
        <v>78383.859999999404</v>
      </c>
      <c r="BA49" s="7">
        <f>+'Variazioni Patrimoniali'!BB4</f>
        <v>78386.999999999534</v>
      </c>
      <c r="BB49" s="7">
        <f>+'Variazioni Patrimoniali'!BC4</f>
        <v>78390.139999999665</v>
      </c>
      <c r="BC49" s="7">
        <f>+'Variazioni Patrimoniali'!BD4</f>
        <v>78393.279999999329</v>
      </c>
      <c r="BD49" s="7">
        <f>+'Variazioni Patrimoniali'!BE4</f>
        <v>78396.41999999946</v>
      </c>
      <c r="BE49" s="7">
        <f>+'Variazioni Patrimoniali'!BF4</f>
        <v>78399.559999998659</v>
      </c>
      <c r="BF49" s="7">
        <f>+'Variazioni Patrimoniali'!BG4</f>
        <v>78402.699999999255</v>
      </c>
      <c r="BG49" s="7">
        <f>+'Variazioni Patrimoniali'!BH4</f>
        <v>78405.83999999892</v>
      </c>
      <c r="BH49" s="7">
        <f>+'Variazioni Patrimoniali'!BI4</f>
        <v>78408.979999999516</v>
      </c>
      <c r="BI49" s="7">
        <f>+'Variazioni Patrimoniali'!BJ4</f>
        <v>78412.11999999918</v>
      </c>
      <c r="BJ49" s="7">
        <f>+'Variazioni Patrimoniali'!BK4</f>
        <v>9445.7527999989688</v>
      </c>
    </row>
    <row r="50" spans="1:62" x14ac:dyDescent="0.2">
      <c r="A50" s="4" t="s">
        <v>34</v>
      </c>
      <c r="B50" s="7">
        <v>0</v>
      </c>
      <c r="C50" s="7">
        <f t="shared" si="63"/>
        <v>0</v>
      </c>
      <c r="D50" s="7">
        <f t="shared" si="64"/>
        <v>0</v>
      </c>
      <c r="E50" s="7">
        <f t="shared" si="65"/>
        <v>0</v>
      </c>
      <c r="F50" s="7">
        <f t="shared" si="66"/>
        <v>0</v>
      </c>
      <c r="G50" s="7">
        <f t="shared" si="67"/>
        <v>0</v>
      </c>
      <c r="H50" s="7">
        <f t="shared" si="68"/>
        <v>0</v>
      </c>
      <c r="I50" s="7">
        <f t="shared" si="69"/>
        <v>0</v>
      </c>
      <c r="J50" s="7">
        <f t="shared" si="70"/>
        <v>0</v>
      </c>
      <c r="K50" s="7">
        <f t="shared" si="71"/>
        <v>0</v>
      </c>
      <c r="L50" s="7">
        <f t="shared" si="72"/>
        <v>0</v>
      </c>
      <c r="M50" s="7">
        <f t="shared" si="73"/>
        <v>0</v>
      </c>
      <c r="N50" s="7">
        <f t="shared" si="74"/>
        <v>0</v>
      </c>
      <c r="O50" s="7">
        <f t="shared" si="75"/>
        <v>0</v>
      </c>
      <c r="P50" s="7">
        <f t="shared" si="76"/>
        <v>0</v>
      </c>
      <c r="Q50" s="7">
        <f t="shared" si="77"/>
        <v>0</v>
      </c>
      <c r="R50" s="7">
        <f t="shared" si="78"/>
        <v>0</v>
      </c>
      <c r="S50" s="7">
        <f t="shared" si="79"/>
        <v>0</v>
      </c>
      <c r="T50" s="7">
        <f t="shared" si="80"/>
        <v>0</v>
      </c>
      <c r="U50" s="7">
        <f t="shared" si="81"/>
        <v>0</v>
      </c>
      <c r="V50" s="7">
        <f t="shared" si="82"/>
        <v>0</v>
      </c>
      <c r="W50" s="7">
        <f t="shared" si="83"/>
        <v>0</v>
      </c>
      <c r="X50" s="7">
        <f t="shared" si="84"/>
        <v>0</v>
      </c>
      <c r="Y50" s="7">
        <f t="shared" si="85"/>
        <v>0</v>
      </c>
      <c r="Z50" s="7">
        <f t="shared" si="86"/>
        <v>0</v>
      </c>
      <c r="AA50" s="7">
        <f t="shared" si="87"/>
        <v>0</v>
      </c>
      <c r="AB50" s="7">
        <f t="shared" si="88"/>
        <v>0</v>
      </c>
      <c r="AC50" s="7">
        <f t="shared" si="89"/>
        <v>0</v>
      </c>
      <c r="AD50" s="7">
        <f t="shared" si="90"/>
        <v>0</v>
      </c>
      <c r="AE50" s="7">
        <f t="shared" si="91"/>
        <v>0</v>
      </c>
      <c r="AF50" s="7">
        <f t="shared" si="92"/>
        <v>0</v>
      </c>
      <c r="AG50" s="7">
        <f t="shared" si="93"/>
        <v>0</v>
      </c>
      <c r="AH50" s="7">
        <f t="shared" si="94"/>
        <v>0</v>
      </c>
      <c r="AI50" s="7">
        <f t="shared" si="95"/>
        <v>0</v>
      </c>
      <c r="AJ50" s="7">
        <f t="shared" si="96"/>
        <v>0</v>
      </c>
      <c r="AK50" s="7">
        <f t="shared" si="97"/>
        <v>0</v>
      </c>
      <c r="AL50" s="7">
        <f t="shared" si="98"/>
        <v>0</v>
      </c>
      <c r="AM50" s="7">
        <f t="shared" si="99"/>
        <v>0</v>
      </c>
      <c r="AN50" s="7">
        <f t="shared" si="100"/>
        <v>0</v>
      </c>
      <c r="AO50" s="7">
        <f t="shared" si="101"/>
        <v>0</v>
      </c>
      <c r="AP50" s="7">
        <f t="shared" si="102"/>
        <v>0</v>
      </c>
      <c r="AQ50" s="7">
        <f t="shared" si="103"/>
        <v>0</v>
      </c>
      <c r="AR50" s="7">
        <f t="shared" si="104"/>
        <v>0</v>
      </c>
      <c r="AS50" s="7">
        <f t="shared" si="105"/>
        <v>0</v>
      </c>
      <c r="AT50" s="7">
        <f t="shared" si="106"/>
        <v>0</v>
      </c>
      <c r="AU50" s="7">
        <f t="shared" si="107"/>
        <v>0</v>
      </c>
      <c r="AV50" s="7">
        <f t="shared" si="108"/>
        <v>0</v>
      </c>
      <c r="AW50" s="7">
        <f t="shared" si="109"/>
        <v>0</v>
      </c>
      <c r="AX50" s="7">
        <f t="shared" si="110"/>
        <v>0</v>
      </c>
      <c r="AY50" s="7">
        <f t="shared" si="111"/>
        <v>0</v>
      </c>
      <c r="AZ50" s="7">
        <f t="shared" si="112"/>
        <v>0</v>
      </c>
      <c r="BA50" s="7">
        <f t="shared" si="113"/>
        <v>0</v>
      </c>
      <c r="BB50" s="7">
        <f t="shared" si="114"/>
        <v>0</v>
      </c>
      <c r="BC50" s="7">
        <f t="shared" si="115"/>
        <v>0</v>
      </c>
      <c r="BD50" s="7">
        <f t="shared" si="116"/>
        <v>0</v>
      </c>
      <c r="BE50" s="7">
        <f t="shared" si="117"/>
        <v>0</v>
      </c>
      <c r="BF50" s="7">
        <f t="shared" si="118"/>
        <v>0</v>
      </c>
      <c r="BG50" s="7">
        <f t="shared" si="119"/>
        <v>0</v>
      </c>
      <c r="BH50" s="7">
        <f t="shared" si="120"/>
        <v>0</v>
      </c>
      <c r="BI50" s="7">
        <f t="shared" si="121"/>
        <v>0</v>
      </c>
      <c r="BJ50" s="7">
        <f t="shared" si="122"/>
        <v>0</v>
      </c>
    </row>
    <row r="51" spans="1:62" x14ac:dyDescent="0.2">
      <c r="A51" s="4" t="s">
        <v>35</v>
      </c>
      <c r="B51" s="7">
        <v>0</v>
      </c>
      <c r="C51" s="7">
        <f t="shared" si="63"/>
        <v>0</v>
      </c>
      <c r="D51" s="7">
        <f t="shared" si="64"/>
        <v>0</v>
      </c>
      <c r="E51" s="7">
        <f t="shared" si="65"/>
        <v>0</v>
      </c>
      <c r="F51" s="7">
        <f t="shared" si="66"/>
        <v>0</v>
      </c>
      <c r="G51" s="7">
        <f t="shared" si="67"/>
        <v>0</v>
      </c>
      <c r="H51" s="7">
        <f t="shared" si="68"/>
        <v>0</v>
      </c>
      <c r="I51" s="7">
        <f t="shared" si="69"/>
        <v>0</v>
      </c>
      <c r="J51" s="7">
        <f t="shared" si="70"/>
        <v>0</v>
      </c>
      <c r="K51" s="7">
        <f t="shared" si="71"/>
        <v>0</v>
      </c>
      <c r="L51" s="7">
        <f t="shared" si="72"/>
        <v>0</v>
      </c>
      <c r="M51" s="7">
        <f t="shared" si="73"/>
        <v>0</v>
      </c>
      <c r="N51" s="7">
        <f t="shared" si="74"/>
        <v>0</v>
      </c>
      <c r="O51" s="7">
        <f t="shared" si="75"/>
        <v>0</v>
      </c>
      <c r="P51" s="7">
        <f t="shared" si="76"/>
        <v>0</v>
      </c>
      <c r="Q51" s="7">
        <f t="shared" si="77"/>
        <v>0</v>
      </c>
      <c r="R51" s="7">
        <f t="shared" si="78"/>
        <v>0</v>
      </c>
      <c r="S51" s="7">
        <f t="shared" si="79"/>
        <v>0</v>
      </c>
      <c r="T51" s="7">
        <f t="shared" si="80"/>
        <v>0</v>
      </c>
      <c r="U51" s="7">
        <f t="shared" si="81"/>
        <v>0</v>
      </c>
      <c r="V51" s="7">
        <f t="shared" si="82"/>
        <v>0</v>
      </c>
      <c r="W51" s="7">
        <f t="shared" si="83"/>
        <v>0</v>
      </c>
      <c r="X51" s="7">
        <f t="shared" si="84"/>
        <v>0</v>
      </c>
      <c r="Y51" s="7">
        <f t="shared" si="85"/>
        <v>0</v>
      </c>
      <c r="Z51" s="7">
        <f t="shared" si="86"/>
        <v>0</v>
      </c>
      <c r="AA51" s="7">
        <f t="shared" si="87"/>
        <v>0</v>
      </c>
      <c r="AB51" s="7">
        <f t="shared" si="88"/>
        <v>0</v>
      </c>
      <c r="AC51" s="7">
        <f t="shared" si="89"/>
        <v>0</v>
      </c>
      <c r="AD51" s="7">
        <f t="shared" si="90"/>
        <v>0</v>
      </c>
      <c r="AE51" s="7">
        <f t="shared" si="91"/>
        <v>0</v>
      </c>
      <c r="AF51" s="7">
        <f t="shared" si="92"/>
        <v>0</v>
      </c>
      <c r="AG51" s="7">
        <f t="shared" si="93"/>
        <v>0</v>
      </c>
      <c r="AH51" s="7">
        <f t="shared" si="94"/>
        <v>0</v>
      </c>
      <c r="AI51" s="7">
        <f t="shared" si="95"/>
        <v>0</v>
      </c>
      <c r="AJ51" s="7">
        <f t="shared" si="96"/>
        <v>0</v>
      </c>
      <c r="AK51" s="7">
        <f t="shared" si="97"/>
        <v>0</v>
      </c>
      <c r="AL51" s="7">
        <f t="shared" si="98"/>
        <v>0</v>
      </c>
      <c r="AM51" s="7">
        <f t="shared" si="99"/>
        <v>0</v>
      </c>
      <c r="AN51" s="7">
        <f t="shared" si="100"/>
        <v>0</v>
      </c>
      <c r="AO51" s="7">
        <f t="shared" si="101"/>
        <v>0</v>
      </c>
      <c r="AP51" s="7">
        <f t="shared" si="102"/>
        <v>0</v>
      </c>
      <c r="AQ51" s="7">
        <f t="shared" si="103"/>
        <v>0</v>
      </c>
      <c r="AR51" s="7">
        <f t="shared" si="104"/>
        <v>0</v>
      </c>
      <c r="AS51" s="7">
        <f t="shared" si="105"/>
        <v>0</v>
      </c>
      <c r="AT51" s="7">
        <f t="shared" si="106"/>
        <v>0</v>
      </c>
      <c r="AU51" s="7">
        <f t="shared" si="107"/>
        <v>0</v>
      </c>
      <c r="AV51" s="7">
        <f t="shared" si="108"/>
        <v>0</v>
      </c>
      <c r="AW51" s="7">
        <f t="shared" si="109"/>
        <v>0</v>
      </c>
      <c r="AX51" s="7">
        <f t="shared" si="110"/>
        <v>0</v>
      </c>
      <c r="AY51" s="7">
        <f t="shared" si="111"/>
        <v>0</v>
      </c>
      <c r="AZ51" s="7">
        <f t="shared" si="112"/>
        <v>0</v>
      </c>
      <c r="BA51" s="7">
        <f t="shared" si="113"/>
        <v>0</v>
      </c>
      <c r="BB51" s="7">
        <f t="shared" si="114"/>
        <v>0</v>
      </c>
      <c r="BC51" s="7">
        <f t="shared" si="115"/>
        <v>0</v>
      </c>
      <c r="BD51" s="7">
        <f t="shared" si="116"/>
        <v>0</v>
      </c>
      <c r="BE51" s="7">
        <f t="shared" si="117"/>
        <v>0</v>
      </c>
      <c r="BF51" s="7">
        <f t="shared" si="118"/>
        <v>0</v>
      </c>
      <c r="BG51" s="7">
        <f t="shared" si="119"/>
        <v>0</v>
      </c>
      <c r="BH51" s="7">
        <f t="shared" si="120"/>
        <v>0</v>
      </c>
      <c r="BI51" s="7">
        <f t="shared" si="121"/>
        <v>0</v>
      </c>
      <c r="BJ51" s="7">
        <f t="shared" si="122"/>
        <v>0</v>
      </c>
    </row>
    <row r="52" spans="1:62" x14ac:dyDescent="0.2">
      <c r="A52" s="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row>
    <row r="53" spans="1:62" x14ac:dyDescent="0.2">
      <c r="A53" s="2" t="s">
        <v>36</v>
      </c>
      <c r="B53" s="3">
        <f>+SUM(B54:B56)</f>
        <v>0</v>
      </c>
      <c r="C53" s="3">
        <f>+SUM(C54:C56)</f>
        <v>0</v>
      </c>
      <c r="D53" s="3">
        <f t="shared" ref="D53:BJ53" si="123">+SUM(D54:D56)</f>
        <v>0</v>
      </c>
      <c r="E53" s="3">
        <f t="shared" si="123"/>
        <v>0</v>
      </c>
      <c r="F53" s="3">
        <f t="shared" si="123"/>
        <v>0</v>
      </c>
      <c r="G53" s="3">
        <f t="shared" si="123"/>
        <v>0</v>
      </c>
      <c r="H53" s="3">
        <f t="shared" si="123"/>
        <v>0</v>
      </c>
      <c r="I53" s="3">
        <f t="shared" si="123"/>
        <v>0</v>
      </c>
      <c r="J53" s="3">
        <f t="shared" si="123"/>
        <v>0</v>
      </c>
      <c r="K53" s="3">
        <f t="shared" si="123"/>
        <v>0</v>
      </c>
      <c r="L53" s="3">
        <f t="shared" si="123"/>
        <v>0</v>
      </c>
      <c r="M53" s="3">
        <f t="shared" si="123"/>
        <v>0</v>
      </c>
      <c r="N53" s="3">
        <f t="shared" si="123"/>
        <v>0</v>
      </c>
      <c r="O53" s="3">
        <f t="shared" si="123"/>
        <v>0</v>
      </c>
      <c r="P53" s="3">
        <f t="shared" si="123"/>
        <v>0</v>
      </c>
      <c r="Q53" s="3">
        <f t="shared" si="123"/>
        <v>0</v>
      </c>
      <c r="R53" s="3">
        <f t="shared" si="123"/>
        <v>0</v>
      </c>
      <c r="S53" s="3">
        <f t="shared" si="123"/>
        <v>0</v>
      </c>
      <c r="T53" s="3">
        <f t="shared" si="123"/>
        <v>0</v>
      </c>
      <c r="U53" s="3">
        <f t="shared" si="123"/>
        <v>0</v>
      </c>
      <c r="V53" s="3">
        <f t="shared" si="123"/>
        <v>0</v>
      </c>
      <c r="W53" s="3">
        <f t="shared" si="123"/>
        <v>0</v>
      </c>
      <c r="X53" s="3">
        <f t="shared" si="123"/>
        <v>0</v>
      </c>
      <c r="Y53" s="3">
        <f t="shared" si="123"/>
        <v>0</v>
      </c>
      <c r="Z53" s="3">
        <f t="shared" si="123"/>
        <v>0</v>
      </c>
      <c r="AA53" s="3">
        <f t="shared" si="123"/>
        <v>0</v>
      </c>
      <c r="AB53" s="3">
        <f t="shared" si="123"/>
        <v>0</v>
      </c>
      <c r="AC53" s="3">
        <f t="shared" si="123"/>
        <v>0</v>
      </c>
      <c r="AD53" s="3">
        <f t="shared" si="123"/>
        <v>0</v>
      </c>
      <c r="AE53" s="3">
        <f t="shared" si="123"/>
        <v>0</v>
      </c>
      <c r="AF53" s="3">
        <f t="shared" si="123"/>
        <v>0</v>
      </c>
      <c r="AG53" s="3">
        <f t="shared" si="123"/>
        <v>0</v>
      </c>
      <c r="AH53" s="3">
        <f t="shared" si="123"/>
        <v>0</v>
      </c>
      <c r="AI53" s="3">
        <f t="shared" si="123"/>
        <v>0</v>
      </c>
      <c r="AJ53" s="3">
        <f t="shared" si="123"/>
        <v>0</v>
      </c>
      <c r="AK53" s="3">
        <f t="shared" si="123"/>
        <v>0</v>
      </c>
      <c r="AL53" s="3">
        <f t="shared" si="123"/>
        <v>0</v>
      </c>
      <c r="AM53" s="3">
        <f t="shared" si="123"/>
        <v>0</v>
      </c>
      <c r="AN53" s="3">
        <f t="shared" si="123"/>
        <v>0</v>
      </c>
      <c r="AO53" s="3">
        <f t="shared" si="123"/>
        <v>0</v>
      </c>
      <c r="AP53" s="3">
        <f t="shared" si="123"/>
        <v>0</v>
      </c>
      <c r="AQ53" s="3">
        <f t="shared" si="123"/>
        <v>0</v>
      </c>
      <c r="AR53" s="3">
        <f t="shared" si="123"/>
        <v>0</v>
      </c>
      <c r="AS53" s="3">
        <f t="shared" si="123"/>
        <v>0</v>
      </c>
      <c r="AT53" s="3">
        <f t="shared" si="123"/>
        <v>0</v>
      </c>
      <c r="AU53" s="3">
        <f t="shared" si="123"/>
        <v>0</v>
      </c>
      <c r="AV53" s="3">
        <f t="shared" si="123"/>
        <v>0</v>
      </c>
      <c r="AW53" s="3">
        <f t="shared" si="123"/>
        <v>0</v>
      </c>
      <c r="AX53" s="3">
        <f t="shared" si="123"/>
        <v>0</v>
      </c>
      <c r="AY53" s="3">
        <f t="shared" si="123"/>
        <v>0</v>
      </c>
      <c r="AZ53" s="3">
        <f t="shared" si="123"/>
        <v>0</v>
      </c>
      <c r="BA53" s="3">
        <f t="shared" si="123"/>
        <v>0</v>
      </c>
      <c r="BB53" s="3">
        <f t="shared" si="123"/>
        <v>0</v>
      </c>
      <c r="BC53" s="3">
        <f t="shared" si="123"/>
        <v>0</v>
      </c>
      <c r="BD53" s="3">
        <f t="shared" si="123"/>
        <v>0</v>
      </c>
      <c r="BE53" s="3">
        <f t="shared" si="123"/>
        <v>0</v>
      </c>
      <c r="BF53" s="3">
        <f t="shared" si="123"/>
        <v>0</v>
      </c>
      <c r="BG53" s="3">
        <f t="shared" si="123"/>
        <v>0</v>
      </c>
      <c r="BH53" s="3">
        <f t="shared" si="123"/>
        <v>0</v>
      </c>
      <c r="BI53" s="3">
        <f t="shared" si="123"/>
        <v>0</v>
      </c>
      <c r="BJ53" s="3">
        <f t="shared" si="123"/>
        <v>0</v>
      </c>
    </row>
    <row r="54" spans="1:62" x14ac:dyDescent="0.2">
      <c r="A54" s="4" t="s">
        <v>37</v>
      </c>
      <c r="B54" s="7">
        <v>0</v>
      </c>
      <c r="C54" s="7">
        <f>+B54</f>
        <v>0</v>
      </c>
      <c r="D54" s="7">
        <f t="shared" ref="D54:BJ54" si="124">+C54</f>
        <v>0</v>
      </c>
      <c r="E54" s="7">
        <f t="shared" si="124"/>
        <v>0</v>
      </c>
      <c r="F54" s="7">
        <f t="shared" si="124"/>
        <v>0</v>
      </c>
      <c r="G54" s="7">
        <f t="shared" si="124"/>
        <v>0</v>
      </c>
      <c r="H54" s="7">
        <f t="shared" si="124"/>
        <v>0</v>
      </c>
      <c r="I54" s="7">
        <f t="shared" si="124"/>
        <v>0</v>
      </c>
      <c r="J54" s="7">
        <f t="shared" si="124"/>
        <v>0</v>
      </c>
      <c r="K54" s="7">
        <f t="shared" si="124"/>
        <v>0</v>
      </c>
      <c r="L54" s="7">
        <f t="shared" si="124"/>
        <v>0</v>
      </c>
      <c r="M54" s="7">
        <f t="shared" si="124"/>
        <v>0</v>
      </c>
      <c r="N54" s="7">
        <f t="shared" si="124"/>
        <v>0</v>
      </c>
      <c r="O54" s="7">
        <f t="shared" si="124"/>
        <v>0</v>
      </c>
      <c r="P54" s="7">
        <f t="shared" si="124"/>
        <v>0</v>
      </c>
      <c r="Q54" s="7">
        <f t="shared" si="124"/>
        <v>0</v>
      </c>
      <c r="R54" s="7">
        <f t="shared" si="124"/>
        <v>0</v>
      </c>
      <c r="S54" s="7">
        <f t="shared" si="124"/>
        <v>0</v>
      </c>
      <c r="T54" s="7">
        <f t="shared" si="124"/>
        <v>0</v>
      </c>
      <c r="U54" s="7">
        <f t="shared" si="124"/>
        <v>0</v>
      </c>
      <c r="V54" s="7">
        <f t="shared" si="124"/>
        <v>0</v>
      </c>
      <c r="W54" s="7">
        <f t="shared" si="124"/>
        <v>0</v>
      </c>
      <c r="X54" s="7">
        <f t="shared" si="124"/>
        <v>0</v>
      </c>
      <c r="Y54" s="7">
        <f t="shared" si="124"/>
        <v>0</v>
      </c>
      <c r="Z54" s="7">
        <f t="shared" si="124"/>
        <v>0</v>
      </c>
      <c r="AA54" s="7">
        <f t="shared" si="124"/>
        <v>0</v>
      </c>
      <c r="AB54" s="7">
        <f t="shared" si="124"/>
        <v>0</v>
      </c>
      <c r="AC54" s="7">
        <f t="shared" si="124"/>
        <v>0</v>
      </c>
      <c r="AD54" s="7">
        <f t="shared" si="124"/>
        <v>0</v>
      </c>
      <c r="AE54" s="7">
        <f t="shared" si="124"/>
        <v>0</v>
      </c>
      <c r="AF54" s="7">
        <f t="shared" si="124"/>
        <v>0</v>
      </c>
      <c r="AG54" s="7">
        <f t="shared" si="124"/>
        <v>0</v>
      </c>
      <c r="AH54" s="7">
        <f t="shared" si="124"/>
        <v>0</v>
      </c>
      <c r="AI54" s="7">
        <f t="shared" si="124"/>
        <v>0</v>
      </c>
      <c r="AJ54" s="7">
        <f t="shared" si="124"/>
        <v>0</v>
      </c>
      <c r="AK54" s="7">
        <f t="shared" si="124"/>
        <v>0</v>
      </c>
      <c r="AL54" s="7">
        <f t="shared" si="124"/>
        <v>0</v>
      </c>
      <c r="AM54" s="7">
        <f t="shared" si="124"/>
        <v>0</v>
      </c>
      <c r="AN54" s="7">
        <f t="shared" si="124"/>
        <v>0</v>
      </c>
      <c r="AO54" s="7">
        <f t="shared" si="124"/>
        <v>0</v>
      </c>
      <c r="AP54" s="7">
        <f t="shared" si="124"/>
        <v>0</v>
      </c>
      <c r="AQ54" s="7">
        <f t="shared" si="124"/>
        <v>0</v>
      </c>
      <c r="AR54" s="7">
        <f t="shared" si="124"/>
        <v>0</v>
      </c>
      <c r="AS54" s="7">
        <f t="shared" si="124"/>
        <v>0</v>
      </c>
      <c r="AT54" s="7">
        <f t="shared" si="124"/>
        <v>0</v>
      </c>
      <c r="AU54" s="7">
        <f t="shared" si="124"/>
        <v>0</v>
      </c>
      <c r="AV54" s="7">
        <f t="shared" si="124"/>
        <v>0</v>
      </c>
      <c r="AW54" s="7">
        <f t="shared" si="124"/>
        <v>0</v>
      </c>
      <c r="AX54" s="7">
        <f t="shared" si="124"/>
        <v>0</v>
      </c>
      <c r="AY54" s="7">
        <f t="shared" si="124"/>
        <v>0</v>
      </c>
      <c r="AZ54" s="7">
        <f t="shared" si="124"/>
        <v>0</v>
      </c>
      <c r="BA54" s="7">
        <f t="shared" si="124"/>
        <v>0</v>
      </c>
      <c r="BB54" s="7">
        <f t="shared" si="124"/>
        <v>0</v>
      </c>
      <c r="BC54" s="7">
        <f t="shared" si="124"/>
        <v>0</v>
      </c>
      <c r="BD54" s="7">
        <f t="shared" si="124"/>
        <v>0</v>
      </c>
      <c r="BE54" s="7">
        <f t="shared" si="124"/>
        <v>0</v>
      </c>
      <c r="BF54" s="7">
        <f t="shared" si="124"/>
        <v>0</v>
      </c>
      <c r="BG54" s="7">
        <f t="shared" si="124"/>
        <v>0</v>
      </c>
      <c r="BH54" s="7">
        <f t="shared" si="124"/>
        <v>0</v>
      </c>
      <c r="BI54" s="7">
        <f t="shared" si="124"/>
        <v>0</v>
      </c>
      <c r="BJ54" s="7">
        <f t="shared" si="124"/>
        <v>0</v>
      </c>
    </row>
    <row r="55" spans="1:62" x14ac:dyDescent="0.2">
      <c r="A55" s="4" t="s">
        <v>38</v>
      </c>
      <c r="B55" s="7">
        <v>0</v>
      </c>
      <c r="C55" s="7">
        <f>+B55</f>
        <v>0</v>
      </c>
      <c r="D55" s="7">
        <f t="shared" ref="D55:BJ55" si="125">+C55</f>
        <v>0</v>
      </c>
      <c r="E55" s="7">
        <f t="shared" si="125"/>
        <v>0</v>
      </c>
      <c r="F55" s="7">
        <f t="shared" si="125"/>
        <v>0</v>
      </c>
      <c r="G55" s="7">
        <f t="shared" si="125"/>
        <v>0</v>
      </c>
      <c r="H55" s="7">
        <f t="shared" si="125"/>
        <v>0</v>
      </c>
      <c r="I55" s="7">
        <f t="shared" si="125"/>
        <v>0</v>
      </c>
      <c r="J55" s="7">
        <f t="shared" si="125"/>
        <v>0</v>
      </c>
      <c r="K55" s="7">
        <f t="shared" si="125"/>
        <v>0</v>
      </c>
      <c r="L55" s="7">
        <f t="shared" si="125"/>
        <v>0</v>
      </c>
      <c r="M55" s="7">
        <f t="shared" si="125"/>
        <v>0</v>
      </c>
      <c r="N55" s="7">
        <f t="shared" si="125"/>
        <v>0</v>
      </c>
      <c r="O55" s="7">
        <f t="shared" si="125"/>
        <v>0</v>
      </c>
      <c r="P55" s="7">
        <f t="shared" si="125"/>
        <v>0</v>
      </c>
      <c r="Q55" s="7">
        <f t="shared" si="125"/>
        <v>0</v>
      </c>
      <c r="R55" s="7">
        <f t="shared" si="125"/>
        <v>0</v>
      </c>
      <c r="S55" s="7">
        <f t="shared" si="125"/>
        <v>0</v>
      </c>
      <c r="T55" s="7">
        <f t="shared" si="125"/>
        <v>0</v>
      </c>
      <c r="U55" s="7">
        <f t="shared" si="125"/>
        <v>0</v>
      </c>
      <c r="V55" s="7">
        <f t="shared" si="125"/>
        <v>0</v>
      </c>
      <c r="W55" s="7">
        <f t="shared" si="125"/>
        <v>0</v>
      </c>
      <c r="X55" s="7">
        <f t="shared" si="125"/>
        <v>0</v>
      </c>
      <c r="Y55" s="7">
        <f t="shared" si="125"/>
        <v>0</v>
      </c>
      <c r="Z55" s="7">
        <f t="shared" si="125"/>
        <v>0</v>
      </c>
      <c r="AA55" s="7">
        <f t="shared" si="125"/>
        <v>0</v>
      </c>
      <c r="AB55" s="7">
        <f t="shared" si="125"/>
        <v>0</v>
      </c>
      <c r="AC55" s="7">
        <f t="shared" si="125"/>
        <v>0</v>
      </c>
      <c r="AD55" s="7">
        <f t="shared" si="125"/>
        <v>0</v>
      </c>
      <c r="AE55" s="7">
        <f t="shared" si="125"/>
        <v>0</v>
      </c>
      <c r="AF55" s="7">
        <f t="shared" si="125"/>
        <v>0</v>
      </c>
      <c r="AG55" s="7">
        <f t="shared" si="125"/>
        <v>0</v>
      </c>
      <c r="AH55" s="7">
        <f t="shared" si="125"/>
        <v>0</v>
      </c>
      <c r="AI55" s="7">
        <f t="shared" si="125"/>
        <v>0</v>
      </c>
      <c r="AJ55" s="7">
        <f t="shared" si="125"/>
        <v>0</v>
      </c>
      <c r="AK55" s="7">
        <f t="shared" si="125"/>
        <v>0</v>
      </c>
      <c r="AL55" s="7">
        <f t="shared" si="125"/>
        <v>0</v>
      </c>
      <c r="AM55" s="7">
        <f t="shared" si="125"/>
        <v>0</v>
      </c>
      <c r="AN55" s="7">
        <f t="shared" si="125"/>
        <v>0</v>
      </c>
      <c r="AO55" s="7">
        <f t="shared" si="125"/>
        <v>0</v>
      </c>
      <c r="AP55" s="7">
        <f t="shared" si="125"/>
        <v>0</v>
      </c>
      <c r="AQ55" s="7">
        <f t="shared" si="125"/>
        <v>0</v>
      </c>
      <c r="AR55" s="7">
        <f t="shared" si="125"/>
        <v>0</v>
      </c>
      <c r="AS55" s="7">
        <f t="shared" si="125"/>
        <v>0</v>
      </c>
      <c r="AT55" s="7">
        <f t="shared" si="125"/>
        <v>0</v>
      </c>
      <c r="AU55" s="7">
        <f t="shared" si="125"/>
        <v>0</v>
      </c>
      <c r="AV55" s="7">
        <f t="shared" si="125"/>
        <v>0</v>
      </c>
      <c r="AW55" s="7">
        <f t="shared" si="125"/>
        <v>0</v>
      </c>
      <c r="AX55" s="7">
        <f t="shared" si="125"/>
        <v>0</v>
      </c>
      <c r="AY55" s="7">
        <f t="shared" si="125"/>
        <v>0</v>
      </c>
      <c r="AZ55" s="7">
        <f t="shared" si="125"/>
        <v>0</v>
      </c>
      <c r="BA55" s="7">
        <f t="shared" si="125"/>
        <v>0</v>
      </c>
      <c r="BB55" s="7">
        <f t="shared" si="125"/>
        <v>0</v>
      </c>
      <c r="BC55" s="7">
        <f t="shared" si="125"/>
        <v>0</v>
      </c>
      <c r="BD55" s="7">
        <f t="shared" si="125"/>
        <v>0</v>
      </c>
      <c r="BE55" s="7">
        <f t="shared" si="125"/>
        <v>0</v>
      </c>
      <c r="BF55" s="7">
        <f t="shared" si="125"/>
        <v>0</v>
      </c>
      <c r="BG55" s="7">
        <f t="shared" si="125"/>
        <v>0</v>
      </c>
      <c r="BH55" s="7">
        <f t="shared" si="125"/>
        <v>0</v>
      </c>
      <c r="BI55" s="7">
        <f t="shared" si="125"/>
        <v>0</v>
      </c>
      <c r="BJ55" s="7">
        <f t="shared" si="125"/>
        <v>0</v>
      </c>
    </row>
    <row r="56" spans="1:62" x14ac:dyDescent="0.2">
      <c r="A56" s="4" t="s">
        <v>39</v>
      </c>
      <c r="B56" s="7">
        <v>0</v>
      </c>
      <c r="C56" s="7">
        <f>+B56</f>
        <v>0</v>
      </c>
      <c r="D56" s="7">
        <f t="shared" ref="D56:BJ56" si="126">+C56</f>
        <v>0</v>
      </c>
      <c r="E56" s="7">
        <f t="shared" si="126"/>
        <v>0</v>
      </c>
      <c r="F56" s="7">
        <f t="shared" si="126"/>
        <v>0</v>
      </c>
      <c r="G56" s="7">
        <f t="shared" si="126"/>
        <v>0</v>
      </c>
      <c r="H56" s="7">
        <f t="shared" si="126"/>
        <v>0</v>
      </c>
      <c r="I56" s="7">
        <f t="shared" si="126"/>
        <v>0</v>
      </c>
      <c r="J56" s="7">
        <f t="shared" si="126"/>
        <v>0</v>
      </c>
      <c r="K56" s="7">
        <f t="shared" si="126"/>
        <v>0</v>
      </c>
      <c r="L56" s="7">
        <f t="shared" si="126"/>
        <v>0</v>
      </c>
      <c r="M56" s="7">
        <f t="shared" si="126"/>
        <v>0</v>
      </c>
      <c r="N56" s="7">
        <f t="shared" si="126"/>
        <v>0</v>
      </c>
      <c r="O56" s="7">
        <f t="shared" si="126"/>
        <v>0</v>
      </c>
      <c r="P56" s="7">
        <f t="shared" si="126"/>
        <v>0</v>
      </c>
      <c r="Q56" s="7">
        <f t="shared" si="126"/>
        <v>0</v>
      </c>
      <c r="R56" s="7">
        <f t="shared" si="126"/>
        <v>0</v>
      </c>
      <c r="S56" s="7">
        <f t="shared" si="126"/>
        <v>0</v>
      </c>
      <c r="T56" s="7">
        <f t="shared" si="126"/>
        <v>0</v>
      </c>
      <c r="U56" s="7">
        <f t="shared" si="126"/>
        <v>0</v>
      </c>
      <c r="V56" s="7">
        <f t="shared" si="126"/>
        <v>0</v>
      </c>
      <c r="W56" s="7">
        <f t="shared" si="126"/>
        <v>0</v>
      </c>
      <c r="X56" s="7">
        <f t="shared" si="126"/>
        <v>0</v>
      </c>
      <c r="Y56" s="7">
        <f t="shared" si="126"/>
        <v>0</v>
      </c>
      <c r="Z56" s="7">
        <f t="shared" si="126"/>
        <v>0</v>
      </c>
      <c r="AA56" s="7">
        <f t="shared" si="126"/>
        <v>0</v>
      </c>
      <c r="AB56" s="7">
        <f t="shared" si="126"/>
        <v>0</v>
      </c>
      <c r="AC56" s="7">
        <f t="shared" si="126"/>
        <v>0</v>
      </c>
      <c r="AD56" s="7">
        <f t="shared" si="126"/>
        <v>0</v>
      </c>
      <c r="AE56" s="7">
        <f t="shared" si="126"/>
        <v>0</v>
      </c>
      <c r="AF56" s="7">
        <f t="shared" si="126"/>
        <v>0</v>
      </c>
      <c r="AG56" s="7">
        <f t="shared" si="126"/>
        <v>0</v>
      </c>
      <c r="AH56" s="7">
        <f t="shared" si="126"/>
        <v>0</v>
      </c>
      <c r="AI56" s="7">
        <f t="shared" si="126"/>
        <v>0</v>
      </c>
      <c r="AJ56" s="7">
        <f t="shared" si="126"/>
        <v>0</v>
      </c>
      <c r="AK56" s="7">
        <f t="shared" si="126"/>
        <v>0</v>
      </c>
      <c r="AL56" s="7">
        <f t="shared" si="126"/>
        <v>0</v>
      </c>
      <c r="AM56" s="7">
        <f t="shared" si="126"/>
        <v>0</v>
      </c>
      <c r="AN56" s="7">
        <f t="shared" si="126"/>
        <v>0</v>
      </c>
      <c r="AO56" s="7">
        <f t="shared" si="126"/>
        <v>0</v>
      </c>
      <c r="AP56" s="7">
        <f t="shared" si="126"/>
        <v>0</v>
      </c>
      <c r="AQ56" s="7">
        <f t="shared" si="126"/>
        <v>0</v>
      </c>
      <c r="AR56" s="7">
        <f t="shared" si="126"/>
        <v>0</v>
      </c>
      <c r="AS56" s="7">
        <f t="shared" si="126"/>
        <v>0</v>
      </c>
      <c r="AT56" s="7">
        <f t="shared" si="126"/>
        <v>0</v>
      </c>
      <c r="AU56" s="7">
        <f t="shared" si="126"/>
        <v>0</v>
      </c>
      <c r="AV56" s="7">
        <f t="shared" si="126"/>
        <v>0</v>
      </c>
      <c r="AW56" s="7">
        <f t="shared" si="126"/>
        <v>0</v>
      </c>
      <c r="AX56" s="7">
        <f t="shared" si="126"/>
        <v>0</v>
      </c>
      <c r="AY56" s="7">
        <f t="shared" si="126"/>
        <v>0</v>
      </c>
      <c r="AZ56" s="7">
        <f t="shared" si="126"/>
        <v>0</v>
      </c>
      <c r="BA56" s="7">
        <f t="shared" si="126"/>
        <v>0</v>
      </c>
      <c r="BB56" s="7">
        <f t="shared" si="126"/>
        <v>0</v>
      </c>
      <c r="BC56" s="7">
        <f t="shared" si="126"/>
        <v>0</v>
      </c>
      <c r="BD56" s="7">
        <f t="shared" si="126"/>
        <v>0</v>
      </c>
      <c r="BE56" s="7">
        <f t="shared" si="126"/>
        <v>0</v>
      </c>
      <c r="BF56" s="7">
        <f t="shared" si="126"/>
        <v>0</v>
      </c>
      <c r="BG56" s="7">
        <f t="shared" si="126"/>
        <v>0</v>
      </c>
      <c r="BH56" s="7">
        <f t="shared" si="126"/>
        <v>0</v>
      </c>
      <c r="BI56" s="7">
        <f t="shared" si="126"/>
        <v>0</v>
      </c>
      <c r="BJ56" s="7">
        <f t="shared" si="126"/>
        <v>0</v>
      </c>
    </row>
    <row r="57" spans="1:6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row>
    <row r="58" spans="1:62" x14ac:dyDescent="0.2">
      <c r="A58" s="2" t="s">
        <v>40</v>
      </c>
      <c r="B58" s="3">
        <f>+B59+B60+B61+B65+B66</f>
        <v>0</v>
      </c>
      <c r="C58" s="3">
        <f>+C59+C60+C61+C65+C66</f>
        <v>495000</v>
      </c>
      <c r="D58" s="3">
        <f t="shared" ref="D58:BJ58" si="127">+D59+D60+D61+D65+D66</f>
        <v>990020</v>
      </c>
      <c r="E58" s="3">
        <f t="shared" si="127"/>
        <v>1485060</v>
      </c>
      <c r="F58" s="3">
        <f t="shared" si="127"/>
        <v>1980120</v>
      </c>
      <c r="G58" s="3">
        <f t="shared" si="127"/>
        <v>2475200</v>
      </c>
      <c r="H58" s="3">
        <f t="shared" si="127"/>
        <v>2970300</v>
      </c>
      <c r="I58" s="3">
        <f t="shared" si="127"/>
        <v>3465420</v>
      </c>
      <c r="J58" s="3">
        <f t="shared" si="127"/>
        <v>3960560</v>
      </c>
      <c r="K58" s="3">
        <f t="shared" si="127"/>
        <v>4455720</v>
      </c>
      <c r="L58" s="3">
        <f t="shared" si="127"/>
        <v>4950900</v>
      </c>
      <c r="M58" s="3">
        <f t="shared" si="127"/>
        <v>5446100</v>
      </c>
      <c r="N58" s="3">
        <f t="shared" si="127"/>
        <v>5941320</v>
      </c>
      <c r="O58" s="3">
        <f t="shared" si="127"/>
        <v>6436560</v>
      </c>
      <c r="P58" s="3">
        <f t="shared" si="127"/>
        <v>6931820</v>
      </c>
      <c r="Q58" s="3">
        <f t="shared" si="127"/>
        <v>7427100</v>
      </c>
      <c r="R58" s="3">
        <f t="shared" si="127"/>
        <v>7922400</v>
      </c>
      <c r="S58" s="3">
        <f t="shared" si="127"/>
        <v>8417720</v>
      </c>
      <c r="T58" s="3">
        <f t="shared" si="127"/>
        <v>8913060</v>
      </c>
      <c r="U58" s="3">
        <f t="shared" si="127"/>
        <v>9408420</v>
      </c>
      <c r="V58" s="3">
        <f t="shared" si="127"/>
        <v>9903800</v>
      </c>
      <c r="W58" s="3">
        <f t="shared" si="127"/>
        <v>10399200</v>
      </c>
      <c r="X58" s="3">
        <f t="shared" si="127"/>
        <v>10894620</v>
      </c>
      <c r="Y58" s="3">
        <f t="shared" si="127"/>
        <v>11390060</v>
      </c>
      <c r="Z58" s="3">
        <f t="shared" si="127"/>
        <v>11885520</v>
      </c>
      <c r="AA58" s="3">
        <f t="shared" si="127"/>
        <v>12381000</v>
      </c>
      <c r="AB58" s="3">
        <f t="shared" si="127"/>
        <v>12876500</v>
      </c>
      <c r="AC58" s="3">
        <f t="shared" si="127"/>
        <v>13372020</v>
      </c>
      <c r="AD58" s="3">
        <f t="shared" si="127"/>
        <v>13867560</v>
      </c>
      <c r="AE58" s="3">
        <f t="shared" si="127"/>
        <v>14363120</v>
      </c>
      <c r="AF58" s="3">
        <f t="shared" si="127"/>
        <v>14858700</v>
      </c>
      <c r="AG58" s="3">
        <f t="shared" si="127"/>
        <v>15354300</v>
      </c>
      <c r="AH58" s="3">
        <f t="shared" si="127"/>
        <v>15849920</v>
      </c>
      <c r="AI58" s="3">
        <f t="shared" si="127"/>
        <v>16345560</v>
      </c>
      <c r="AJ58" s="3">
        <f t="shared" si="127"/>
        <v>16841220</v>
      </c>
      <c r="AK58" s="3">
        <f t="shared" si="127"/>
        <v>17336900</v>
      </c>
      <c r="AL58" s="3">
        <f t="shared" si="127"/>
        <v>17832600</v>
      </c>
      <c r="AM58" s="3">
        <f t="shared" si="127"/>
        <v>18328320</v>
      </c>
      <c r="AN58" s="3">
        <f t="shared" si="127"/>
        <v>18824060</v>
      </c>
      <c r="AO58" s="3">
        <f t="shared" si="127"/>
        <v>19319820</v>
      </c>
      <c r="AP58" s="3">
        <f t="shared" si="127"/>
        <v>19815600</v>
      </c>
      <c r="AQ58" s="3">
        <f t="shared" si="127"/>
        <v>20311400</v>
      </c>
      <c r="AR58" s="3">
        <f t="shared" si="127"/>
        <v>20807220</v>
      </c>
      <c r="AS58" s="3">
        <f t="shared" si="127"/>
        <v>21303060</v>
      </c>
      <c r="AT58" s="3">
        <f t="shared" si="127"/>
        <v>21798920</v>
      </c>
      <c r="AU58" s="3">
        <f t="shared" si="127"/>
        <v>22294800</v>
      </c>
      <c r="AV58" s="3">
        <f t="shared" si="127"/>
        <v>22790700</v>
      </c>
      <c r="AW58" s="3">
        <f t="shared" si="127"/>
        <v>23286620</v>
      </c>
      <c r="AX58" s="3">
        <f t="shared" si="127"/>
        <v>23782560</v>
      </c>
      <c r="AY58" s="3">
        <f t="shared" si="127"/>
        <v>24278520</v>
      </c>
      <c r="AZ58" s="3">
        <f t="shared" si="127"/>
        <v>24774500</v>
      </c>
      <c r="BA58" s="3">
        <f t="shared" si="127"/>
        <v>25270500</v>
      </c>
      <c r="BB58" s="3">
        <f t="shared" si="127"/>
        <v>25766520</v>
      </c>
      <c r="BC58" s="3">
        <f t="shared" si="127"/>
        <v>26262560</v>
      </c>
      <c r="BD58" s="3">
        <f t="shared" si="127"/>
        <v>26758620</v>
      </c>
      <c r="BE58" s="3">
        <f t="shared" si="127"/>
        <v>27254700</v>
      </c>
      <c r="BF58" s="3">
        <f t="shared" si="127"/>
        <v>27750800</v>
      </c>
      <c r="BG58" s="3">
        <f t="shared" si="127"/>
        <v>28246920</v>
      </c>
      <c r="BH58" s="3">
        <f t="shared" si="127"/>
        <v>28743060</v>
      </c>
      <c r="BI58" s="3">
        <f t="shared" si="127"/>
        <v>29239220</v>
      </c>
      <c r="BJ58" s="3">
        <f t="shared" si="127"/>
        <v>29735400</v>
      </c>
    </row>
    <row r="59" spans="1:62" x14ac:dyDescent="0.2">
      <c r="A59" s="2" t="s">
        <v>41</v>
      </c>
      <c r="B59" s="3">
        <v>0</v>
      </c>
      <c r="C59" s="3">
        <f>+B59</f>
        <v>0</v>
      </c>
      <c r="D59" s="3">
        <f t="shared" ref="D59:BJ59" si="128">+C59</f>
        <v>0</v>
      </c>
      <c r="E59" s="3">
        <f t="shared" si="128"/>
        <v>0</v>
      </c>
      <c r="F59" s="3">
        <f t="shared" si="128"/>
        <v>0</v>
      </c>
      <c r="G59" s="3">
        <f t="shared" si="128"/>
        <v>0</v>
      </c>
      <c r="H59" s="3">
        <f t="shared" si="128"/>
        <v>0</v>
      </c>
      <c r="I59" s="3">
        <f t="shared" si="128"/>
        <v>0</v>
      </c>
      <c r="J59" s="3">
        <f t="shared" si="128"/>
        <v>0</v>
      </c>
      <c r="K59" s="3">
        <f t="shared" si="128"/>
        <v>0</v>
      </c>
      <c r="L59" s="3">
        <f t="shared" si="128"/>
        <v>0</v>
      </c>
      <c r="M59" s="3">
        <f t="shared" si="128"/>
        <v>0</v>
      </c>
      <c r="N59" s="3">
        <f t="shared" si="128"/>
        <v>0</v>
      </c>
      <c r="O59" s="3">
        <f t="shared" si="128"/>
        <v>0</v>
      </c>
      <c r="P59" s="3">
        <f t="shared" si="128"/>
        <v>0</v>
      </c>
      <c r="Q59" s="3">
        <f t="shared" si="128"/>
        <v>0</v>
      </c>
      <c r="R59" s="3">
        <f t="shared" si="128"/>
        <v>0</v>
      </c>
      <c r="S59" s="3">
        <f t="shared" si="128"/>
        <v>0</v>
      </c>
      <c r="T59" s="3">
        <f t="shared" si="128"/>
        <v>0</v>
      </c>
      <c r="U59" s="3">
        <f t="shared" si="128"/>
        <v>0</v>
      </c>
      <c r="V59" s="3">
        <f t="shared" si="128"/>
        <v>0</v>
      </c>
      <c r="W59" s="3">
        <f t="shared" si="128"/>
        <v>0</v>
      </c>
      <c r="X59" s="3">
        <f t="shared" si="128"/>
        <v>0</v>
      </c>
      <c r="Y59" s="3">
        <f t="shared" si="128"/>
        <v>0</v>
      </c>
      <c r="Z59" s="3">
        <f t="shared" si="128"/>
        <v>0</v>
      </c>
      <c r="AA59" s="3">
        <f t="shared" si="128"/>
        <v>0</v>
      </c>
      <c r="AB59" s="3">
        <f t="shared" si="128"/>
        <v>0</v>
      </c>
      <c r="AC59" s="3">
        <f t="shared" si="128"/>
        <v>0</v>
      </c>
      <c r="AD59" s="3">
        <f t="shared" si="128"/>
        <v>0</v>
      </c>
      <c r="AE59" s="3">
        <f t="shared" si="128"/>
        <v>0</v>
      </c>
      <c r="AF59" s="3">
        <f t="shared" si="128"/>
        <v>0</v>
      </c>
      <c r="AG59" s="3">
        <f t="shared" si="128"/>
        <v>0</v>
      </c>
      <c r="AH59" s="3">
        <f t="shared" si="128"/>
        <v>0</v>
      </c>
      <c r="AI59" s="3">
        <f t="shared" si="128"/>
        <v>0</v>
      </c>
      <c r="AJ59" s="3">
        <f t="shared" si="128"/>
        <v>0</v>
      </c>
      <c r="AK59" s="3">
        <f t="shared" si="128"/>
        <v>0</v>
      </c>
      <c r="AL59" s="3">
        <f t="shared" si="128"/>
        <v>0</v>
      </c>
      <c r="AM59" s="3">
        <f t="shared" si="128"/>
        <v>0</v>
      </c>
      <c r="AN59" s="3">
        <f t="shared" si="128"/>
        <v>0</v>
      </c>
      <c r="AO59" s="3">
        <f t="shared" si="128"/>
        <v>0</v>
      </c>
      <c r="AP59" s="3">
        <f t="shared" si="128"/>
        <v>0</v>
      </c>
      <c r="AQ59" s="3">
        <f t="shared" si="128"/>
        <v>0</v>
      </c>
      <c r="AR59" s="3">
        <f t="shared" si="128"/>
        <v>0</v>
      </c>
      <c r="AS59" s="3">
        <f t="shared" si="128"/>
        <v>0</v>
      </c>
      <c r="AT59" s="3">
        <f t="shared" si="128"/>
        <v>0</v>
      </c>
      <c r="AU59" s="3">
        <f t="shared" si="128"/>
        <v>0</v>
      </c>
      <c r="AV59" s="3">
        <f t="shared" si="128"/>
        <v>0</v>
      </c>
      <c r="AW59" s="3">
        <f t="shared" si="128"/>
        <v>0</v>
      </c>
      <c r="AX59" s="3">
        <f t="shared" si="128"/>
        <v>0</v>
      </c>
      <c r="AY59" s="3">
        <f t="shared" si="128"/>
        <v>0</v>
      </c>
      <c r="AZ59" s="3">
        <f t="shared" si="128"/>
        <v>0</v>
      </c>
      <c r="BA59" s="3">
        <f t="shared" si="128"/>
        <v>0</v>
      </c>
      <c r="BB59" s="3">
        <f t="shared" si="128"/>
        <v>0</v>
      </c>
      <c r="BC59" s="3">
        <f t="shared" si="128"/>
        <v>0</v>
      </c>
      <c r="BD59" s="3">
        <f t="shared" si="128"/>
        <v>0</v>
      </c>
      <c r="BE59" s="3">
        <f t="shared" si="128"/>
        <v>0</v>
      </c>
      <c r="BF59" s="3">
        <f t="shared" si="128"/>
        <v>0</v>
      </c>
      <c r="BG59" s="3">
        <f t="shared" si="128"/>
        <v>0</v>
      </c>
      <c r="BH59" s="3">
        <f t="shared" si="128"/>
        <v>0</v>
      </c>
      <c r="BI59" s="3">
        <f t="shared" si="128"/>
        <v>0</v>
      </c>
      <c r="BJ59" s="3">
        <f t="shared" si="128"/>
        <v>0</v>
      </c>
    </row>
    <row r="60" spans="1:62" x14ac:dyDescent="0.2">
      <c r="A60" s="2" t="s">
        <v>42</v>
      </c>
      <c r="B60" s="3">
        <v>0</v>
      </c>
      <c r="C60" s="3">
        <f>+B60</f>
        <v>0</v>
      </c>
      <c r="D60" s="3">
        <f t="shared" ref="D60:BJ60" si="129">+C60</f>
        <v>0</v>
      </c>
      <c r="E60" s="3">
        <f t="shared" si="129"/>
        <v>0</v>
      </c>
      <c r="F60" s="3">
        <f t="shared" si="129"/>
        <v>0</v>
      </c>
      <c r="G60" s="3">
        <f t="shared" si="129"/>
        <v>0</v>
      </c>
      <c r="H60" s="3">
        <f t="shared" si="129"/>
        <v>0</v>
      </c>
      <c r="I60" s="3">
        <f t="shared" si="129"/>
        <v>0</v>
      </c>
      <c r="J60" s="3">
        <f t="shared" si="129"/>
        <v>0</v>
      </c>
      <c r="K60" s="3">
        <f t="shared" si="129"/>
        <v>0</v>
      </c>
      <c r="L60" s="3">
        <f t="shared" si="129"/>
        <v>0</v>
      </c>
      <c r="M60" s="3">
        <f t="shared" si="129"/>
        <v>0</v>
      </c>
      <c r="N60" s="3">
        <f t="shared" si="129"/>
        <v>0</v>
      </c>
      <c r="O60" s="3">
        <f t="shared" si="129"/>
        <v>0</v>
      </c>
      <c r="P60" s="3">
        <f t="shared" si="129"/>
        <v>0</v>
      </c>
      <c r="Q60" s="3">
        <f t="shared" si="129"/>
        <v>0</v>
      </c>
      <c r="R60" s="3">
        <f t="shared" si="129"/>
        <v>0</v>
      </c>
      <c r="S60" s="3">
        <f t="shared" si="129"/>
        <v>0</v>
      </c>
      <c r="T60" s="3">
        <f t="shared" si="129"/>
        <v>0</v>
      </c>
      <c r="U60" s="3">
        <f t="shared" si="129"/>
        <v>0</v>
      </c>
      <c r="V60" s="3">
        <f t="shared" si="129"/>
        <v>0</v>
      </c>
      <c r="W60" s="3">
        <f t="shared" si="129"/>
        <v>0</v>
      </c>
      <c r="X60" s="3">
        <f t="shared" si="129"/>
        <v>0</v>
      </c>
      <c r="Y60" s="3">
        <f t="shared" si="129"/>
        <v>0</v>
      </c>
      <c r="Z60" s="3">
        <f t="shared" si="129"/>
        <v>0</v>
      </c>
      <c r="AA60" s="3">
        <f t="shared" si="129"/>
        <v>0</v>
      </c>
      <c r="AB60" s="3">
        <f t="shared" si="129"/>
        <v>0</v>
      </c>
      <c r="AC60" s="3">
        <f t="shared" si="129"/>
        <v>0</v>
      </c>
      <c r="AD60" s="3">
        <f t="shared" si="129"/>
        <v>0</v>
      </c>
      <c r="AE60" s="3">
        <f t="shared" si="129"/>
        <v>0</v>
      </c>
      <c r="AF60" s="3">
        <f t="shared" si="129"/>
        <v>0</v>
      </c>
      <c r="AG60" s="3">
        <f t="shared" si="129"/>
        <v>0</v>
      </c>
      <c r="AH60" s="3">
        <f t="shared" si="129"/>
        <v>0</v>
      </c>
      <c r="AI60" s="3">
        <f t="shared" si="129"/>
        <v>0</v>
      </c>
      <c r="AJ60" s="3">
        <f t="shared" si="129"/>
        <v>0</v>
      </c>
      <c r="AK60" s="3">
        <f t="shared" si="129"/>
        <v>0</v>
      </c>
      <c r="AL60" s="3">
        <f t="shared" si="129"/>
        <v>0</v>
      </c>
      <c r="AM60" s="3">
        <f t="shared" si="129"/>
        <v>0</v>
      </c>
      <c r="AN60" s="3">
        <f t="shared" si="129"/>
        <v>0</v>
      </c>
      <c r="AO60" s="3">
        <f t="shared" si="129"/>
        <v>0</v>
      </c>
      <c r="AP60" s="3">
        <f t="shared" si="129"/>
        <v>0</v>
      </c>
      <c r="AQ60" s="3">
        <f t="shared" si="129"/>
        <v>0</v>
      </c>
      <c r="AR60" s="3">
        <f t="shared" si="129"/>
        <v>0</v>
      </c>
      <c r="AS60" s="3">
        <f t="shared" si="129"/>
        <v>0</v>
      </c>
      <c r="AT60" s="3">
        <f t="shared" si="129"/>
        <v>0</v>
      </c>
      <c r="AU60" s="3">
        <f t="shared" si="129"/>
        <v>0</v>
      </c>
      <c r="AV60" s="3">
        <f t="shared" si="129"/>
        <v>0</v>
      </c>
      <c r="AW60" s="3">
        <f t="shared" si="129"/>
        <v>0</v>
      </c>
      <c r="AX60" s="3">
        <f t="shared" si="129"/>
        <v>0</v>
      </c>
      <c r="AY60" s="3">
        <f t="shared" si="129"/>
        <v>0</v>
      </c>
      <c r="AZ60" s="3">
        <f t="shared" si="129"/>
        <v>0</v>
      </c>
      <c r="BA60" s="3">
        <f t="shared" si="129"/>
        <v>0</v>
      </c>
      <c r="BB60" s="3">
        <f t="shared" si="129"/>
        <v>0</v>
      </c>
      <c r="BC60" s="3">
        <f t="shared" si="129"/>
        <v>0</v>
      </c>
      <c r="BD60" s="3">
        <f t="shared" si="129"/>
        <v>0</v>
      </c>
      <c r="BE60" s="3">
        <f t="shared" si="129"/>
        <v>0</v>
      </c>
      <c r="BF60" s="3">
        <f t="shared" si="129"/>
        <v>0</v>
      </c>
      <c r="BG60" s="3">
        <f t="shared" si="129"/>
        <v>0</v>
      </c>
      <c r="BH60" s="3">
        <f t="shared" si="129"/>
        <v>0</v>
      </c>
      <c r="BI60" s="3">
        <f t="shared" si="129"/>
        <v>0</v>
      </c>
      <c r="BJ60" s="3">
        <f t="shared" si="129"/>
        <v>0</v>
      </c>
    </row>
    <row r="61" spans="1:62" x14ac:dyDescent="0.2">
      <c r="A61" s="2" t="s">
        <v>43</v>
      </c>
      <c r="B61" s="3">
        <f>+SUM(B62:B64)</f>
        <v>0</v>
      </c>
      <c r="C61" s="3">
        <f>+SUM(C62:C64)</f>
        <v>0</v>
      </c>
      <c r="D61" s="3">
        <f t="shared" ref="D61:BJ61" si="130">+SUM(D62:D64)</f>
        <v>0</v>
      </c>
      <c r="E61" s="3">
        <f t="shared" si="130"/>
        <v>0</v>
      </c>
      <c r="F61" s="3">
        <f t="shared" si="130"/>
        <v>0</v>
      </c>
      <c r="G61" s="3">
        <f t="shared" si="130"/>
        <v>0</v>
      </c>
      <c r="H61" s="3">
        <f t="shared" si="130"/>
        <v>0</v>
      </c>
      <c r="I61" s="3">
        <f t="shared" si="130"/>
        <v>0</v>
      </c>
      <c r="J61" s="3">
        <f t="shared" si="130"/>
        <v>0</v>
      </c>
      <c r="K61" s="3">
        <f t="shared" si="130"/>
        <v>0</v>
      </c>
      <c r="L61" s="3">
        <f t="shared" si="130"/>
        <v>0</v>
      </c>
      <c r="M61" s="3">
        <f t="shared" si="130"/>
        <v>0</v>
      </c>
      <c r="N61" s="3">
        <f t="shared" si="130"/>
        <v>0</v>
      </c>
      <c r="O61" s="3">
        <f t="shared" si="130"/>
        <v>0</v>
      </c>
      <c r="P61" s="3">
        <f t="shared" si="130"/>
        <v>0</v>
      </c>
      <c r="Q61" s="3">
        <f t="shared" si="130"/>
        <v>0</v>
      </c>
      <c r="R61" s="3">
        <f t="shared" si="130"/>
        <v>0</v>
      </c>
      <c r="S61" s="3">
        <f t="shared" si="130"/>
        <v>0</v>
      </c>
      <c r="T61" s="3">
        <f t="shared" si="130"/>
        <v>0</v>
      </c>
      <c r="U61" s="3">
        <f t="shared" si="130"/>
        <v>0</v>
      </c>
      <c r="V61" s="3">
        <f t="shared" si="130"/>
        <v>0</v>
      </c>
      <c r="W61" s="3">
        <f t="shared" si="130"/>
        <v>0</v>
      </c>
      <c r="X61" s="3">
        <f t="shared" si="130"/>
        <v>0</v>
      </c>
      <c r="Y61" s="3">
        <f t="shared" si="130"/>
        <v>0</v>
      </c>
      <c r="Z61" s="3">
        <f t="shared" si="130"/>
        <v>0</v>
      </c>
      <c r="AA61" s="3">
        <f t="shared" si="130"/>
        <v>0</v>
      </c>
      <c r="AB61" s="3">
        <f t="shared" si="130"/>
        <v>0</v>
      </c>
      <c r="AC61" s="3">
        <f t="shared" si="130"/>
        <v>0</v>
      </c>
      <c r="AD61" s="3">
        <f t="shared" si="130"/>
        <v>0</v>
      </c>
      <c r="AE61" s="3">
        <f t="shared" si="130"/>
        <v>0</v>
      </c>
      <c r="AF61" s="3">
        <f t="shared" si="130"/>
        <v>0</v>
      </c>
      <c r="AG61" s="3">
        <f t="shared" si="130"/>
        <v>0</v>
      </c>
      <c r="AH61" s="3">
        <f t="shared" si="130"/>
        <v>0</v>
      </c>
      <c r="AI61" s="3">
        <f t="shared" si="130"/>
        <v>0</v>
      </c>
      <c r="AJ61" s="3">
        <f t="shared" si="130"/>
        <v>0</v>
      </c>
      <c r="AK61" s="3">
        <f t="shared" si="130"/>
        <v>0</v>
      </c>
      <c r="AL61" s="3">
        <f t="shared" si="130"/>
        <v>0</v>
      </c>
      <c r="AM61" s="3">
        <f t="shared" si="130"/>
        <v>0</v>
      </c>
      <c r="AN61" s="3">
        <f t="shared" si="130"/>
        <v>0</v>
      </c>
      <c r="AO61" s="3">
        <f t="shared" si="130"/>
        <v>0</v>
      </c>
      <c r="AP61" s="3">
        <f t="shared" si="130"/>
        <v>0</v>
      </c>
      <c r="AQ61" s="3">
        <f t="shared" si="130"/>
        <v>0</v>
      </c>
      <c r="AR61" s="3">
        <f t="shared" si="130"/>
        <v>0</v>
      </c>
      <c r="AS61" s="3">
        <f t="shared" si="130"/>
        <v>0</v>
      </c>
      <c r="AT61" s="3">
        <f t="shared" si="130"/>
        <v>0</v>
      </c>
      <c r="AU61" s="3">
        <f t="shared" si="130"/>
        <v>0</v>
      </c>
      <c r="AV61" s="3">
        <f t="shared" si="130"/>
        <v>0</v>
      </c>
      <c r="AW61" s="3">
        <f t="shared" si="130"/>
        <v>0</v>
      </c>
      <c r="AX61" s="3">
        <f t="shared" si="130"/>
        <v>0</v>
      </c>
      <c r="AY61" s="3">
        <f t="shared" si="130"/>
        <v>0</v>
      </c>
      <c r="AZ61" s="3">
        <f t="shared" si="130"/>
        <v>0</v>
      </c>
      <c r="BA61" s="3">
        <f t="shared" si="130"/>
        <v>0</v>
      </c>
      <c r="BB61" s="3">
        <f t="shared" si="130"/>
        <v>0</v>
      </c>
      <c r="BC61" s="3">
        <f t="shared" si="130"/>
        <v>0</v>
      </c>
      <c r="BD61" s="3">
        <f t="shared" si="130"/>
        <v>0</v>
      </c>
      <c r="BE61" s="3">
        <f t="shared" si="130"/>
        <v>0</v>
      </c>
      <c r="BF61" s="3">
        <f t="shared" si="130"/>
        <v>0</v>
      </c>
      <c r="BG61" s="3">
        <f t="shared" si="130"/>
        <v>0</v>
      </c>
      <c r="BH61" s="3">
        <f t="shared" si="130"/>
        <v>0</v>
      </c>
      <c r="BI61" s="3">
        <f t="shared" si="130"/>
        <v>0</v>
      </c>
      <c r="BJ61" s="3">
        <f t="shared" si="130"/>
        <v>0</v>
      </c>
    </row>
    <row r="62" spans="1:62" x14ac:dyDescent="0.2">
      <c r="A62" s="1" t="s">
        <v>44</v>
      </c>
      <c r="B62" s="7">
        <v>0</v>
      </c>
      <c r="C62" s="7">
        <f>+B62</f>
        <v>0</v>
      </c>
      <c r="D62" s="7">
        <f t="shared" ref="D62:BJ62" si="131">+C62</f>
        <v>0</v>
      </c>
      <c r="E62" s="7">
        <f t="shared" si="131"/>
        <v>0</v>
      </c>
      <c r="F62" s="7">
        <f t="shared" si="131"/>
        <v>0</v>
      </c>
      <c r="G62" s="7">
        <f t="shared" si="131"/>
        <v>0</v>
      </c>
      <c r="H62" s="7">
        <f t="shared" si="131"/>
        <v>0</v>
      </c>
      <c r="I62" s="7">
        <f t="shared" si="131"/>
        <v>0</v>
      </c>
      <c r="J62" s="7">
        <f t="shared" si="131"/>
        <v>0</v>
      </c>
      <c r="K62" s="7">
        <f t="shared" si="131"/>
        <v>0</v>
      </c>
      <c r="L62" s="7">
        <f t="shared" si="131"/>
        <v>0</v>
      </c>
      <c r="M62" s="7">
        <f t="shared" si="131"/>
        <v>0</v>
      </c>
      <c r="N62" s="7">
        <f t="shared" si="131"/>
        <v>0</v>
      </c>
      <c r="O62" s="7">
        <f t="shared" si="131"/>
        <v>0</v>
      </c>
      <c r="P62" s="7">
        <f t="shared" si="131"/>
        <v>0</v>
      </c>
      <c r="Q62" s="7">
        <f t="shared" si="131"/>
        <v>0</v>
      </c>
      <c r="R62" s="7">
        <f t="shared" si="131"/>
        <v>0</v>
      </c>
      <c r="S62" s="7">
        <f t="shared" si="131"/>
        <v>0</v>
      </c>
      <c r="T62" s="7">
        <f t="shared" si="131"/>
        <v>0</v>
      </c>
      <c r="U62" s="7">
        <f t="shared" si="131"/>
        <v>0</v>
      </c>
      <c r="V62" s="7">
        <f t="shared" si="131"/>
        <v>0</v>
      </c>
      <c r="W62" s="7">
        <f t="shared" si="131"/>
        <v>0</v>
      </c>
      <c r="X62" s="7">
        <f t="shared" si="131"/>
        <v>0</v>
      </c>
      <c r="Y62" s="7">
        <f t="shared" si="131"/>
        <v>0</v>
      </c>
      <c r="Z62" s="7">
        <f t="shared" si="131"/>
        <v>0</v>
      </c>
      <c r="AA62" s="7">
        <f t="shared" si="131"/>
        <v>0</v>
      </c>
      <c r="AB62" s="7">
        <f t="shared" si="131"/>
        <v>0</v>
      </c>
      <c r="AC62" s="7">
        <f t="shared" si="131"/>
        <v>0</v>
      </c>
      <c r="AD62" s="7">
        <f t="shared" si="131"/>
        <v>0</v>
      </c>
      <c r="AE62" s="7">
        <f t="shared" si="131"/>
        <v>0</v>
      </c>
      <c r="AF62" s="7">
        <f t="shared" si="131"/>
        <v>0</v>
      </c>
      <c r="AG62" s="7">
        <f t="shared" si="131"/>
        <v>0</v>
      </c>
      <c r="AH62" s="7">
        <f t="shared" si="131"/>
        <v>0</v>
      </c>
      <c r="AI62" s="7">
        <f t="shared" si="131"/>
        <v>0</v>
      </c>
      <c r="AJ62" s="7">
        <f t="shared" si="131"/>
        <v>0</v>
      </c>
      <c r="AK62" s="7">
        <f t="shared" si="131"/>
        <v>0</v>
      </c>
      <c r="AL62" s="7">
        <f t="shared" si="131"/>
        <v>0</v>
      </c>
      <c r="AM62" s="7">
        <f t="shared" si="131"/>
        <v>0</v>
      </c>
      <c r="AN62" s="7">
        <f t="shared" si="131"/>
        <v>0</v>
      </c>
      <c r="AO62" s="7">
        <f t="shared" si="131"/>
        <v>0</v>
      </c>
      <c r="AP62" s="7">
        <f t="shared" si="131"/>
        <v>0</v>
      </c>
      <c r="AQ62" s="7">
        <f t="shared" si="131"/>
        <v>0</v>
      </c>
      <c r="AR62" s="7">
        <f t="shared" si="131"/>
        <v>0</v>
      </c>
      <c r="AS62" s="7">
        <f t="shared" si="131"/>
        <v>0</v>
      </c>
      <c r="AT62" s="7">
        <f t="shared" si="131"/>
        <v>0</v>
      </c>
      <c r="AU62" s="7">
        <f t="shared" si="131"/>
        <v>0</v>
      </c>
      <c r="AV62" s="7">
        <f t="shared" si="131"/>
        <v>0</v>
      </c>
      <c r="AW62" s="7">
        <f t="shared" si="131"/>
        <v>0</v>
      </c>
      <c r="AX62" s="7">
        <f t="shared" si="131"/>
        <v>0</v>
      </c>
      <c r="AY62" s="7">
        <f t="shared" si="131"/>
        <v>0</v>
      </c>
      <c r="AZ62" s="7">
        <f t="shared" si="131"/>
        <v>0</v>
      </c>
      <c r="BA62" s="7">
        <f t="shared" si="131"/>
        <v>0</v>
      </c>
      <c r="BB62" s="7">
        <f t="shared" si="131"/>
        <v>0</v>
      </c>
      <c r="BC62" s="7">
        <f t="shared" si="131"/>
        <v>0</v>
      </c>
      <c r="BD62" s="7">
        <f t="shared" si="131"/>
        <v>0</v>
      </c>
      <c r="BE62" s="7">
        <f t="shared" si="131"/>
        <v>0</v>
      </c>
      <c r="BF62" s="7">
        <f t="shared" si="131"/>
        <v>0</v>
      </c>
      <c r="BG62" s="7">
        <f t="shared" si="131"/>
        <v>0</v>
      </c>
      <c r="BH62" s="7">
        <f t="shared" si="131"/>
        <v>0</v>
      </c>
      <c r="BI62" s="7">
        <f t="shared" si="131"/>
        <v>0</v>
      </c>
      <c r="BJ62" s="7">
        <f t="shared" si="131"/>
        <v>0</v>
      </c>
    </row>
    <row r="63" spans="1:62" x14ac:dyDescent="0.2">
      <c r="A63" s="1" t="s">
        <v>45</v>
      </c>
      <c r="B63" s="7">
        <v>0</v>
      </c>
      <c r="C63" s="7">
        <f>+B63</f>
        <v>0</v>
      </c>
      <c r="D63" s="7">
        <f t="shared" ref="D63:BJ63" si="132">+C63</f>
        <v>0</v>
      </c>
      <c r="E63" s="7">
        <f t="shared" si="132"/>
        <v>0</v>
      </c>
      <c r="F63" s="7">
        <f t="shared" si="132"/>
        <v>0</v>
      </c>
      <c r="G63" s="7">
        <f t="shared" si="132"/>
        <v>0</v>
      </c>
      <c r="H63" s="7">
        <f t="shared" si="132"/>
        <v>0</v>
      </c>
      <c r="I63" s="7">
        <f t="shared" si="132"/>
        <v>0</v>
      </c>
      <c r="J63" s="7">
        <f t="shared" si="132"/>
        <v>0</v>
      </c>
      <c r="K63" s="7">
        <f t="shared" si="132"/>
        <v>0</v>
      </c>
      <c r="L63" s="7">
        <f t="shared" si="132"/>
        <v>0</v>
      </c>
      <c r="M63" s="7">
        <f t="shared" si="132"/>
        <v>0</v>
      </c>
      <c r="N63" s="7">
        <f t="shared" si="132"/>
        <v>0</v>
      </c>
      <c r="O63" s="7">
        <f t="shared" si="132"/>
        <v>0</v>
      </c>
      <c r="P63" s="7">
        <f t="shared" si="132"/>
        <v>0</v>
      </c>
      <c r="Q63" s="7">
        <f t="shared" si="132"/>
        <v>0</v>
      </c>
      <c r="R63" s="7">
        <f t="shared" si="132"/>
        <v>0</v>
      </c>
      <c r="S63" s="7">
        <f t="shared" si="132"/>
        <v>0</v>
      </c>
      <c r="T63" s="7">
        <f t="shared" si="132"/>
        <v>0</v>
      </c>
      <c r="U63" s="7">
        <f t="shared" si="132"/>
        <v>0</v>
      </c>
      <c r="V63" s="7">
        <f t="shared" si="132"/>
        <v>0</v>
      </c>
      <c r="W63" s="7">
        <f t="shared" si="132"/>
        <v>0</v>
      </c>
      <c r="X63" s="7">
        <f t="shared" si="132"/>
        <v>0</v>
      </c>
      <c r="Y63" s="7">
        <f t="shared" si="132"/>
        <v>0</v>
      </c>
      <c r="Z63" s="7">
        <f t="shared" si="132"/>
        <v>0</v>
      </c>
      <c r="AA63" s="7">
        <f t="shared" si="132"/>
        <v>0</v>
      </c>
      <c r="AB63" s="7">
        <f t="shared" si="132"/>
        <v>0</v>
      </c>
      <c r="AC63" s="7">
        <f t="shared" si="132"/>
        <v>0</v>
      </c>
      <c r="AD63" s="7">
        <f t="shared" si="132"/>
        <v>0</v>
      </c>
      <c r="AE63" s="7">
        <f t="shared" si="132"/>
        <v>0</v>
      </c>
      <c r="AF63" s="7">
        <f t="shared" si="132"/>
        <v>0</v>
      </c>
      <c r="AG63" s="7">
        <f t="shared" si="132"/>
        <v>0</v>
      </c>
      <c r="AH63" s="7">
        <f t="shared" si="132"/>
        <v>0</v>
      </c>
      <c r="AI63" s="7">
        <f t="shared" si="132"/>
        <v>0</v>
      </c>
      <c r="AJ63" s="7">
        <f t="shared" si="132"/>
        <v>0</v>
      </c>
      <c r="AK63" s="7">
        <f t="shared" si="132"/>
        <v>0</v>
      </c>
      <c r="AL63" s="7">
        <f t="shared" si="132"/>
        <v>0</v>
      </c>
      <c r="AM63" s="7">
        <f t="shared" si="132"/>
        <v>0</v>
      </c>
      <c r="AN63" s="7">
        <f t="shared" si="132"/>
        <v>0</v>
      </c>
      <c r="AO63" s="7">
        <f t="shared" si="132"/>
        <v>0</v>
      </c>
      <c r="AP63" s="7">
        <f t="shared" si="132"/>
        <v>0</v>
      </c>
      <c r="AQ63" s="7">
        <f t="shared" si="132"/>
        <v>0</v>
      </c>
      <c r="AR63" s="7">
        <f t="shared" si="132"/>
        <v>0</v>
      </c>
      <c r="AS63" s="7">
        <f t="shared" si="132"/>
        <v>0</v>
      </c>
      <c r="AT63" s="7">
        <f t="shared" si="132"/>
        <v>0</v>
      </c>
      <c r="AU63" s="7">
        <f t="shared" si="132"/>
        <v>0</v>
      </c>
      <c r="AV63" s="7">
        <f t="shared" si="132"/>
        <v>0</v>
      </c>
      <c r="AW63" s="7">
        <f t="shared" si="132"/>
        <v>0</v>
      </c>
      <c r="AX63" s="7">
        <f t="shared" si="132"/>
        <v>0</v>
      </c>
      <c r="AY63" s="7">
        <f t="shared" si="132"/>
        <v>0</v>
      </c>
      <c r="AZ63" s="7">
        <f t="shared" si="132"/>
        <v>0</v>
      </c>
      <c r="BA63" s="7">
        <f t="shared" si="132"/>
        <v>0</v>
      </c>
      <c r="BB63" s="7">
        <f t="shared" si="132"/>
        <v>0</v>
      </c>
      <c r="BC63" s="7">
        <f t="shared" si="132"/>
        <v>0</v>
      </c>
      <c r="BD63" s="7">
        <f t="shared" si="132"/>
        <v>0</v>
      </c>
      <c r="BE63" s="7">
        <f t="shared" si="132"/>
        <v>0</v>
      </c>
      <c r="BF63" s="7">
        <f t="shared" si="132"/>
        <v>0</v>
      </c>
      <c r="BG63" s="7">
        <f t="shared" si="132"/>
        <v>0</v>
      </c>
      <c r="BH63" s="7">
        <f t="shared" si="132"/>
        <v>0</v>
      </c>
      <c r="BI63" s="7">
        <f t="shared" si="132"/>
        <v>0</v>
      </c>
      <c r="BJ63" s="7">
        <f t="shared" si="132"/>
        <v>0</v>
      </c>
    </row>
    <row r="64" spans="1:62" x14ac:dyDescent="0.2">
      <c r="A64" s="1" t="s">
        <v>46</v>
      </c>
      <c r="B64" s="7">
        <v>0</v>
      </c>
      <c r="C64" s="7">
        <f>+B64</f>
        <v>0</v>
      </c>
      <c r="D64" s="7">
        <f t="shared" ref="D64:BJ64" si="133">+C64</f>
        <v>0</v>
      </c>
      <c r="E64" s="7">
        <f t="shared" si="133"/>
        <v>0</v>
      </c>
      <c r="F64" s="7">
        <f t="shared" si="133"/>
        <v>0</v>
      </c>
      <c r="G64" s="7">
        <f t="shared" si="133"/>
        <v>0</v>
      </c>
      <c r="H64" s="7">
        <f t="shared" si="133"/>
        <v>0</v>
      </c>
      <c r="I64" s="7">
        <f t="shared" si="133"/>
        <v>0</v>
      </c>
      <c r="J64" s="7">
        <f t="shared" si="133"/>
        <v>0</v>
      </c>
      <c r="K64" s="7">
        <f t="shared" si="133"/>
        <v>0</v>
      </c>
      <c r="L64" s="7">
        <f t="shared" si="133"/>
        <v>0</v>
      </c>
      <c r="M64" s="7">
        <f t="shared" si="133"/>
        <v>0</v>
      </c>
      <c r="N64" s="7">
        <f t="shared" si="133"/>
        <v>0</v>
      </c>
      <c r="O64" s="7">
        <f t="shared" si="133"/>
        <v>0</v>
      </c>
      <c r="P64" s="7">
        <f t="shared" si="133"/>
        <v>0</v>
      </c>
      <c r="Q64" s="7">
        <f t="shared" si="133"/>
        <v>0</v>
      </c>
      <c r="R64" s="7">
        <f t="shared" si="133"/>
        <v>0</v>
      </c>
      <c r="S64" s="7">
        <f t="shared" si="133"/>
        <v>0</v>
      </c>
      <c r="T64" s="7">
        <f t="shared" si="133"/>
        <v>0</v>
      </c>
      <c r="U64" s="7">
        <f t="shared" si="133"/>
        <v>0</v>
      </c>
      <c r="V64" s="7">
        <f t="shared" si="133"/>
        <v>0</v>
      </c>
      <c r="W64" s="7">
        <f t="shared" si="133"/>
        <v>0</v>
      </c>
      <c r="X64" s="7">
        <f t="shared" si="133"/>
        <v>0</v>
      </c>
      <c r="Y64" s="7">
        <f t="shared" si="133"/>
        <v>0</v>
      </c>
      <c r="Z64" s="7">
        <f t="shared" si="133"/>
        <v>0</v>
      </c>
      <c r="AA64" s="7">
        <f t="shared" si="133"/>
        <v>0</v>
      </c>
      <c r="AB64" s="7">
        <f t="shared" si="133"/>
        <v>0</v>
      </c>
      <c r="AC64" s="7">
        <f t="shared" si="133"/>
        <v>0</v>
      </c>
      <c r="AD64" s="7">
        <f t="shared" si="133"/>
        <v>0</v>
      </c>
      <c r="AE64" s="7">
        <f t="shared" si="133"/>
        <v>0</v>
      </c>
      <c r="AF64" s="7">
        <f t="shared" si="133"/>
        <v>0</v>
      </c>
      <c r="AG64" s="7">
        <f t="shared" si="133"/>
        <v>0</v>
      </c>
      <c r="AH64" s="7">
        <f t="shared" si="133"/>
        <v>0</v>
      </c>
      <c r="AI64" s="7">
        <f t="shared" si="133"/>
        <v>0</v>
      </c>
      <c r="AJ64" s="7">
        <f t="shared" si="133"/>
        <v>0</v>
      </c>
      <c r="AK64" s="7">
        <f t="shared" si="133"/>
        <v>0</v>
      </c>
      <c r="AL64" s="7">
        <f t="shared" si="133"/>
        <v>0</v>
      </c>
      <c r="AM64" s="7">
        <f t="shared" si="133"/>
        <v>0</v>
      </c>
      <c r="AN64" s="7">
        <f t="shared" si="133"/>
        <v>0</v>
      </c>
      <c r="AO64" s="7">
        <f t="shared" si="133"/>
        <v>0</v>
      </c>
      <c r="AP64" s="7">
        <f t="shared" si="133"/>
        <v>0</v>
      </c>
      <c r="AQ64" s="7">
        <f t="shared" si="133"/>
        <v>0</v>
      </c>
      <c r="AR64" s="7">
        <f t="shared" si="133"/>
        <v>0</v>
      </c>
      <c r="AS64" s="7">
        <f t="shared" si="133"/>
        <v>0</v>
      </c>
      <c r="AT64" s="7">
        <f t="shared" si="133"/>
        <v>0</v>
      </c>
      <c r="AU64" s="7">
        <f t="shared" si="133"/>
        <v>0</v>
      </c>
      <c r="AV64" s="7">
        <f t="shared" si="133"/>
        <v>0</v>
      </c>
      <c r="AW64" s="7">
        <f t="shared" si="133"/>
        <v>0</v>
      </c>
      <c r="AX64" s="7">
        <f t="shared" si="133"/>
        <v>0</v>
      </c>
      <c r="AY64" s="7">
        <f t="shared" si="133"/>
        <v>0</v>
      </c>
      <c r="AZ64" s="7">
        <f t="shared" si="133"/>
        <v>0</v>
      </c>
      <c r="BA64" s="7">
        <f t="shared" si="133"/>
        <v>0</v>
      </c>
      <c r="BB64" s="7">
        <f t="shared" si="133"/>
        <v>0</v>
      </c>
      <c r="BC64" s="7">
        <f t="shared" si="133"/>
        <v>0</v>
      </c>
      <c r="BD64" s="7">
        <f t="shared" si="133"/>
        <v>0</v>
      </c>
      <c r="BE64" s="7">
        <f t="shared" si="133"/>
        <v>0</v>
      </c>
      <c r="BF64" s="7">
        <f t="shared" si="133"/>
        <v>0</v>
      </c>
      <c r="BG64" s="7">
        <f t="shared" si="133"/>
        <v>0</v>
      </c>
      <c r="BH64" s="7">
        <f t="shared" si="133"/>
        <v>0</v>
      </c>
      <c r="BI64" s="7">
        <f t="shared" si="133"/>
        <v>0</v>
      </c>
      <c r="BJ64" s="7">
        <f t="shared" si="133"/>
        <v>0</v>
      </c>
    </row>
    <row r="65" spans="1:62" x14ac:dyDescent="0.2">
      <c r="A65" s="2" t="s">
        <v>47</v>
      </c>
      <c r="B65" s="3">
        <v>0</v>
      </c>
      <c r="C65" s="3">
        <f>+B65+B66</f>
        <v>0</v>
      </c>
      <c r="D65" s="3">
        <f t="shared" ref="D65:BJ65" si="134">+C65+C66</f>
        <v>495000</v>
      </c>
      <c r="E65" s="3">
        <f t="shared" si="134"/>
        <v>990020</v>
      </c>
      <c r="F65" s="3">
        <f t="shared" si="134"/>
        <v>1485060</v>
      </c>
      <c r="G65" s="3">
        <f t="shared" si="134"/>
        <v>1980120</v>
      </c>
      <c r="H65" s="3">
        <f t="shared" si="134"/>
        <v>2475200</v>
      </c>
      <c r="I65" s="3">
        <f t="shared" si="134"/>
        <v>2970300</v>
      </c>
      <c r="J65" s="3">
        <f t="shared" si="134"/>
        <v>3465420</v>
      </c>
      <c r="K65" s="3">
        <f t="shared" si="134"/>
        <v>3960560</v>
      </c>
      <c r="L65" s="3">
        <f t="shared" si="134"/>
        <v>4455720</v>
      </c>
      <c r="M65" s="3">
        <f t="shared" si="134"/>
        <v>4950900</v>
      </c>
      <c r="N65" s="3">
        <f t="shared" si="134"/>
        <v>5446100</v>
      </c>
      <c r="O65" s="3">
        <f t="shared" si="134"/>
        <v>5941320</v>
      </c>
      <c r="P65" s="3">
        <f t="shared" si="134"/>
        <v>6436560</v>
      </c>
      <c r="Q65" s="3">
        <f t="shared" si="134"/>
        <v>6931820</v>
      </c>
      <c r="R65" s="3">
        <f t="shared" si="134"/>
        <v>7427100</v>
      </c>
      <c r="S65" s="3">
        <f t="shared" si="134"/>
        <v>7922400</v>
      </c>
      <c r="T65" s="3">
        <f t="shared" si="134"/>
        <v>8417720</v>
      </c>
      <c r="U65" s="3">
        <f t="shared" si="134"/>
        <v>8913060</v>
      </c>
      <c r="V65" s="3">
        <f t="shared" si="134"/>
        <v>9408420</v>
      </c>
      <c r="W65" s="3">
        <f t="shared" si="134"/>
        <v>9903800</v>
      </c>
      <c r="X65" s="3">
        <f t="shared" si="134"/>
        <v>10399200</v>
      </c>
      <c r="Y65" s="3">
        <f t="shared" si="134"/>
        <v>10894620</v>
      </c>
      <c r="Z65" s="3">
        <f t="shared" si="134"/>
        <v>11390060</v>
      </c>
      <c r="AA65" s="3">
        <f t="shared" si="134"/>
        <v>11885520</v>
      </c>
      <c r="AB65" s="3">
        <f t="shared" si="134"/>
        <v>12381000</v>
      </c>
      <c r="AC65" s="3">
        <f t="shared" si="134"/>
        <v>12876500</v>
      </c>
      <c r="AD65" s="3">
        <f t="shared" si="134"/>
        <v>13372020</v>
      </c>
      <c r="AE65" s="3">
        <f t="shared" si="134"/>
        <v>13867560</v>
      </c>
      <c r="AF65" s="3">
        <f t="shared" si="134"/>
        <v>14363120</v>
      </c>
      <c r="AG65" s="3">
        <f t="shared" si="134"/>
        <v>14858700</v>
      </c>
      <c r="AH65" s="3">
        <f t="shared" si="134"/>
        <v>15354300</v>
      </c>
      <c r="AI65" s="3">
        <f t="shared" si="134"/>
        <v>15849920</v>
      </c>
      <c r="AJ65" s="3">
        <f t="shared" si="134"/>
        <v>16345560</v>
      </c>
      <c r="AK65" s="3">
        <f t="shared" si="134"/>
        <v>16841220</v>
      </c>
      <c r="AL65" s="3">
        <f t="shared" si="134"/>
        <v>17336900</v>
      </c>
      <c r="AM65" s="3">
        <f t="shared" si="134"/>
        <v>17832600</v>
      </c>
      <c r="AN65" s="3">
        <f t="shared" si="134"/>
        <v>18328320</v>
      </c>
      <c r="AO65" s="3">
        <f t="shared" si="134"/>
        <v>18824060</v>
      </c>
      <c r="AP65" s="3">
        <f t="shared" si="134"/>
        <v>19319820</v>
      </c>
      <c r="AQ65" s="3">
        <f t="shared" si="134"/>
        <v>19815600</v>
      </c>
      <c r="AR65" s="3">
        <f t="shared" si="134"/>
        <v>20311400</v>
      </c>
      <c r="AS65" s="3">
        <f t="shared" si="134"/>
        <v>20807220</v>
      </c>
      <c r="AT65" s="3">
        <f t="shared" si="134"/>
        <v>21303060</v>
      </c>
      <c r="AU65" s="3">
        <f t="shared" si="134"/>
        <v>21798920</v>
      </c>
      <c r="AV65" s="3">
        <f t="shared" si="134"/>
        <v>22294800</v>
      </c>
      <c r="AW65" s="3">
        <f t="shared" si="134"/>
        <v>22790700</v>
      </c>
      <c r="AX65" s="3">
        <f t="shared" si="134"/>
        <v>23286620</v>
      </c>
      <c r="AY65" s="3">
        <f t="shared" si="134"/>
        <v>23782560</v>
      </c>
      <c r="AZ65" s="3">
        <f t="shared" si="134"/>
        <v>24278520</v>
      </c>
      <c r="BA65" s="3">
        <f t="shared" si="134"/>
        <v>24774500</v>
      </c>
      <c r="BB65" s="3">
        <f t="shared" si="134"/>
        <v>25270500</v>
      </c>
      <c r="BC65" s="3">
        <f t="shared" si="134"/>
        <v>25766520</v>
      </c>
      <c r="BD65" s="3">
        <f t="shared" si="134"/>
        <v>26262560</v>
      </c>
      <c r="BE65" s="3">
        <f t="shared" si="134"/>
        <v>26758620</v>
      </c>
      <c r="BF65" s="3">
        <f t="shared" si="134"/>
        <v>27254700</v>
      </c>
      <c r="BG65" s="3">
        <f t="shared" si="134"/>
        <v>27750800</v>
      </c>
      <c r="BH65" s="3">
        <f t="shared" si="134"/>
        <v>28246920</v>
      </c>
      <c r="BI65" s="3">
        <f t="shared" si="134"/>
        <v>28743060</v>
      </c>
      <c r="BJ65" s="3">
        <f t="shared" si="134"/>
        <v>29239220</v>
      </c>
    </row>
    <row r="66" spans="1:62" x14ac:dyDescent="0.2">
      <c r="A66" s="2" t="s">
        <v>48</v>
      </c>
      <c r="B66" s="3">
        <v>0</v>
      </c>
      <c r="C66" s="7">
        <f>+CEm!B70</f>
        <v>495000</v>
      </c>
      <c r="D66" s="7">
        <f>+CEm!C70</f>
        <v>495020</v>
      </c>
      <c r="E66" s="7">
        <f>+CEm!D70</f>
        <v>495040</v>
      </c>
      <c r="F66" s="7">
        <f>+CEm!E70</f>
        <v>495060</v>
      </c>
      <c r="G66" s="7">
        <f>+CEm!F70</f>
        <v>495080</v>
      </c>
      <c r="H66" s="7">
        <f>+CEm!G70</f>
        <v>495100</v>
      </c>
      <c r="I66" s="7">
        <f>+CEm!H70</f>
        <v>495120</v>
      </c>
      <c r="J66" s="7">
        <f>+CEm!I70</f>
        <v>495140</v>
      </c>
      <c r="K66" s="7">
        <f>+CEm!J70</f>
        <v>495160</v>
      </c>
      <c r="L66" s="7">
        <f>+CEm!K70</f>
        <v>495180</v>
      </c>
      <c r="M66" s="7">
        <f>+CEm!L70</f>
        <v>495200</v>
      </c>
      <c r="N66" s="7">
        <f>+CEm!M70</f>
        <v>495220</v>
      </c>
      <c r="O66" s="7">
        <f>+CEm!N70</f>
        <v>495240</v>
      </c>
      <c r="P66" s="7">
        <f>+CEm!O70</f>
        <v>495260</v>
      </c>
      <c r="Q66" s="7">
        <f>+CEm!P70</f>
        <v>495280</v>
      </c>
      <c r="R66" s="7">
        <f>+CEm!Q70</f>
        <v>495300</v>
      </c>
      <c r="S66" s="7">
        <f>+CEm!R70</f>
        <v>495320</v>
      </c>
      <c r="T66" s="7">
        <f>+CEm!S70</f>
        <v>495340</v>
      </c>
      <c r="U66" s="7">
        <f>+CEm!T70</f>
        <v>495360</v>
      </c>
      <c r="V66" s="7">
        <f>+CEm!U70</f>
        <v>495380</v>
      </c>
      <c r="W66" s="7">
        <f>+CEm!V70</f>
        <v>495400</v>
      </c>
      <c r="X66" s="7">
        <f>+CEm!W70</f>
        <v>495420</v>
      </c>
      <c r="Y66" s="7">
        <f>+CEm!X70</f>
        <v>495440</v>
      </c>
      <c r="Z66" s="7">
        <f>+CEm!Y70</f>
        <v>495460</v>
      </c>
      <c r="AA66" s="7">
        <f>+CEm!Z70</f>
        <v>495480</v>
      </c>
      <c r="AB66" s="7">
        <f>+CEm!AA70</f>
        <v>495500</v>
      </c>
      <c r="AC66" s="7">
        <f>+CEm!AB70</f>
        <v>495520</v>
      </c>
      <c r="AD66" s="7">
        <f>+CEm!AC70</f>
        <v>495540</v>
      </c>
      <c r="AE66" s="7">
        <f>+CEm!AD70</f>
        <v>495560</v>
      </c>
      <c r="AF66" s="7">
        <f>+CEm!AE70</f>
        <v>495580</v>
      </c>
      <c r="AG66" s="7">
        <f>+CEm!AF70</f>
        <v>495600</v>
      </c>
      <c r="AH66" s="7">
        <f>+CEm!AG70</f>
        <v>495620</v>
      </c>
      <c r="AI66" s="7">
        <f>+CEm!AH70</f>
        <v>495640</v>
      </c>
      <c r="AJ66" s="7">
        <f>+CEm!AI70</f>
        <v>495660</v>
      </c>
      <c r="AK66" s="7">
        <f>+CEm!AJ70</f>
        <v>495680</v>
      </c>
      <c r="AL66" s="7">
        <f>+CEm!AK70</f>
        <v>495700</v>
      </c>
      <c r="AM66" s="7">
        <f>+CEm!AL70</f>
        <v>495720</v>
      </c>
      <c r="AN66" s="7">
        <f>+CEm!AM70</f>
        <v>495740</v>
      </c>
      <c r="AO66" s="7">
        <f>+CEm!AN70</f>
        <v>495760</v>
      </c>
      <c r="AP66" s="7">
        <f>+CEm!AO70</f>
        <v>495780</v>
      </c>
      <c r="AQ66" s="7">
        <f>+CEm!AP70</f>
        <v>495800</v>
      </c>
      <c r="AR66" s="7">
        <f>+CEm!AQ70</f>
        <v>495820</v>
      </c>
      <c r="AS66" s="7">
        <f>+CEm!AR70</f>
        <v>495840</v>
      </c>
      <c r="AT66" s="7">
        <f>+CEm!AS70</f>
        <v>495860</v>
      </c>
      <c r="AU66" s="7">
        <f>+CEm!AT70</f>
        <v>495880</v>
      </c>
      <c r="AV66" s="7">
        <f>+CEm!AU70</f>
        <v>495900</v>
      </c>
      <c r="AW66" s="7">
        <f>+CEm!AV70</f>
        <v>495920</v>
      </c>
      <c r="AX66" s="7">
        <f>+CEm!AW70</f>
        <v>495940</v>
      </c>
      <c r="AY66" s="7">
        <f>+CEm!AX70</f>
        <v>495960</v>
      </c>
      <c r="AZ66" s="7">
        <f>+CEm!AY70</f>
        <v>495980</v>
      </c>
      <c r="BA66" s="7">
        <f>+CEm!AZ70</f>
        <v>496000</v>
      </c>
      <c r="BB66" s="7">
        <f>+CEm!BA70</f>
        <v>496020</v>
      </c>
      <c r="BC66" s="7">
        <f>+CEm!BB70</f>
        <v>496040</v>
      </c>
      <c r="BD66" s="7">
        <f>+CEm!BC70</f>
        <v>496060</v>
      </c>
      <c r="BE66" s="7">
        <f>+CEm!BD70</f>
        <v>496080</v>
      </c>
      <c r="BF66" s="7">
        <f>+CEm!BE70</f>
        <v>496100</v>
      </c>
      <c r="BG66" s="7">
        <f>+CEm!BF70</f>
        <v>496120</v>
      </c>
      <c r="BH66" s="7">
        <f>+CEm!BG70</f>
        <v>496140</v>
      </c>
      <c r="BI66" s="7">
        <f>+CEm!BH70</f>
        <v>496160</v>
      </c>
      <c r="BJ66" s="7">
        <f>+CEm!BI70</f>
        <v>496180</v>
      </c>
    </row>
    <row r="68" spans="1:62" x14ac:dyDescent="0.2">
      <c r="A68" s="2" t="s">
        <v>49</v>
      </c>
      <c r="B68" s="3">
        <f>+B58+B53+B43+B40+B38</f>
        <v>0</v>
      </c>
      <c r="C68" s="3">
        <f>+C58+C53+C43+C40+C38</f>
        <v>573230</v>
      </c>
      <c r="D68" s="3">
        <f t="shared" ref="D68:BJ68" si="135">+D58+D53+D43+D40+D38</f>
        <v>1068253.1400000001</v>
      </c>
      <c r="E68" s="3">
        <f t="shared" si="135"/>
        <v>1563296.28</v>
      </c>
      <c r="F68" s="3">
        <f t="shared" si="135"/>
        <v>2058359.42</v>
      </c>
      <c r="G68" s="3">
        <f t="shared" si="135"/>
        <v>2553442.56</v>
      </c>
      <c r="H68" s="3">
        <f t="shared" si="135"/>
        <v>3048545.7</v>
      </c>
      <c r="I68" s="3">
        <f t="shared" si="135"/>
        <v>3543668.84</v>
      </c>
      <c r="J68" s="3">
        <f t="shared" si="135"/>
        <v>4038811.98</v>
      </c>
      <c r="K68" s="3">
        <f t="shared" si="135"/>
        <v>4533975.12</v>
      </c>
      <c r="L68" s="3">
        <f t="shared" si="135"/>
        <v>5029158.26</v>
      </c>
      <c r="M68" s="3">
        <f t="shared" si="135"/>
        <v>5524361.4000000004</v>
      </c>
      <c r="N68" s="3">
        <f t="shared" si="135"/>
        <v>6019584.54</v>
      </c>
      <c r="O68" s="3">
        <f t="shared" si="135"/>
        <v>6514827.6799999997</v>
      </c>
      <c r="P68" s="3">
        <f t="shared" si="135"/>
        <v>7010090.8200000003</v>
      </c>
      <c r="Q68" s="3">
        <f t="shared" si="135"/>
        <v>7505373.96</v>
      </c>
      <c r="R68" s="3">
        <f t="shared" si="135"/>
        <v>8000677.0999999996</v>
      </c>
      <c r="S68" s="3">
        <f t="shared" si="135"/>
        <v>8496000.2400000002</v>
      </c>
      <c r="T68" s="3">
        <f t="shared" si="135"/>
        <v>8991343.379999999</v>
      </c>
      <c r="U68" s="3">
        <f t="shared" si="135"/>
        <v>9486706.5199999996</v>
      </c>
      <c r="V68" s="3">
        <f t="shared" si="135"/>
        <v>9982089.6600000001</v>
      </c>
      <c r="W68" s="3">
        <f t="shared" si="135"/>
        <v>10477492.800000001</v>
      </c>
      <c r="X68" s="3">
        <f t="shared" si="135"/>
        <v>10972915.939999999</v>
      </c>
      <c r="Y68" s="3">
        <f t="shared" si="135"/>
        <v>11468359.08</v>
      </c>
      <c r="Z68" s="3">
        <f t="shared" si="135"/>
        <v>11894952.188000001</v>
      </c>
      <c r="AA68" s="3">
        <f t="shared" si="135"/>
        <v>12459305.359999999</v>
      </c>
      <c r="AB68" s="3">
        <f t="shared" si="135"/>
        <v>12954808.5</v>
      </c>
      <c r="AC68" s="3">
        <f t="shared" si="135"/>
        <v>13450331.640000001</v>
      </c>
      <c r="AD68" s="3">
        <f t="shared" si="135"/>
        <v>13945874.779999999</v>
      </c>
      <c r="AE68" s="3">
        <f t="shared" si="135"/>
        <v>14441437.92</v>
      </c>
      <c r="AF68" s="3">
        <f t="shared" si="135"/>
        <v>14937021.060000001</v>
      </c>
      <c r="AG68" s="3">
        <f t="shared" si="135"/>
        <v>15432624.199999999</v>
      </c>
      <c r="AH68" s="3">
        <f t="shared" si="135"/>
        <v>15928247.34</v>
      </c>
      <c r="AI68" s="3">
        <f t="shared" si="135"/>
        <v>16423890.48</v>
      </c>
      <c r="AJ68" s="3">
        <f t="shared" si="135"/>
        <v>16919553.620000001</v>
      </c>
      <c r="AK68" s="3">
        <f t="shared" si="135"/>
        <v>17415236.759999998</v>
      </c>
      <c r="AL68" s="3">
        <f t="shared" si="135"/>
        <v>17842036.709600002</v>
      </c>
      <c r="AM68" s="3">
        <f t="shared" si="135"/>
        <v>18406663.039999999</v>
      </c>
      <c r="AN68" s="3">
        <f t="shared" si="135"/>
        <v>18902406.18</v>
      </c>
      <c r="AO68" s="3">
        <f t="shared" si="135"/>
        <v>19398169.32</v>
      </c>
      <c r="AP68" s="3">
        <f t="shared" si="135"/>
        <v>19893952.460000001</v>
      </c>
      <c r="AQ68" s="3">
        <f t="shared" si="135"/>
        <v>20389755.600000001</v>
      </c>
      <c r="AR68" s="3">
        <f t="shared" si="135"/>
        <v>20885578.739999998</v>
      </c>
      <c r="AS68" s="3">
        <f t="shared" si="135"/>
        <v>21381421.879999999</v>
      </c>
      <c r="AT68" s="3">
        <f t="shared" si="135"/>
        <v>21877285.02</v>
      </c>
      <c r="AU68" s="3">
        <f t="shared" si="135"/>
        <v>22373168.16</v>
      </c>
      <c r="AV68" s="3">
        <f t="shared" si="135"/>
        <v>22869071.300000001</v>
      </c>
      <c r="AW68" s="3">
        <f t="shared" si="135"/>
        <v>23364994.439999998</v>
      </c>
      <c r="AX68" s="3">
        <f t="shared" si="135"/>
        <v>23792001.231199998</v>
      </c>
      <c r="AY68" s="3">
        <f t="shared" si="135"/>
        <v>24356900.719999999</v>
      </c>
      <c r="AZ68" s="3">
        <f t="shared" si="135"/>
        <v>24852883.859999999</v>
      </c>
      <c r="BA68" s="3">
        <f t="shared" si="135"/>
        <v>25348887</v>
      </c>
      <c r="BB68" s="3">
        <f t="shared" si="135"/>
        <v>25844910.140000001</v>
      </c>
      <c r="BC68" s="3">
        <f t="shared" si="135"/>
        <v>26340953.280000001</v>
      </c>
      <c r="BD68" s="3">
        <f t="shared" si="135"/>
        <v>26837016.419999998</v>
      </c>
      <c r="BE68" s="3">
        <f t="shared" si="135"/>
        <v>27333099.559999999</v>
      </c>
      <c r="BF68" s="3">
        <f t="shared" si="135"/>
        <v>27829202.699999999</v>
      </c>
      <c r="BG68" s="3">
        <f t="shared" si="135"/>
        <v>28325325.84</v>
      </c>
      <c r="BH68" s="3">
        <f t="shared" si="135"/>
        <v>28821468.98</v>
      </c>
      <c r="BI68" s="3">
        <f t="shared" si="135"/>
        <v>29317632.119999997</v>
      </c>
      <c r="BJ68" s="3">
        <f t="shared" si="135"/>
        <v>29744845.752799999</v>
      </c>
    </row>
    <row r="72" spans="1:62" x14ac:dyDescent="0.2">
      <c r="A72" s="2" t="s">
        <v>50</v>
      </c>
      <c r="B72" s="3">
        <f>+B36-B68</f>
        <v>0</v>
      </c>
      <c r="C72" s="3">
        <f t="shared" ref="C72:BJ72" si="136">+C36-C68</f>
        <v>0</v>
      </c>
      <c r="D72" s="3">
        <f t="shared" si="136"/>
        <v>0</v>
      </c>
      <c r="E72" s="3">
        <f t="shared" si="136"/>
        <v>0</v>
      </c>
      <c r="F72" s="3">
        <f t="shared" si="136"/>
        <v>0</v>
      </c>
      <c r="G72" s="3">
        <f t="shared" si="136"/>
        <v>0</v>
      </c>
      <c r="H72" s="3">
        <f t="shared" si="136"/>
        <v>0</v>
      </c>
      <c r="I72" s="3">
        <f t="shared" si="136"/>
        <v>0</v>
      </c>
      <c r="J72" s="3">
        <f t="shared" si="136"/>
        <v>0</v>
      </c>
      <c r="K72" s="3">
        <f t="shared" si="136"/>
        <v>0</v>
      </c>
      <c r="L72" s="3">
        <f t="shared" si="136"/>
        <v>0</v>
      </c>
      <c r="M72" s="3">
        <f t="shared" si="136"/>
        <v>0</v>
      </c>
      <c r="N72" s="3">
        <f t="shared" si="136"/>
        <v>0</v>
      </c>
      <c r="O72" s="3">
        <f t="shared" si="136"/>
        <v>0</v>
      </c>
      <c r="P72" s="3">
        <f t="shared" si="136"/>
        <v>0</v>
      </c>
      <c r="Q72" s="3">
        <f t="shared" si="136"/>
        <v>0</v>
      </c>
      <c r="R72" s="3">
        <f t="shared" si="136"/>
        <v>0</v>
      </c>
      <c r="S72" s="3">
        <f t="shared" si="136"/>
        <v>0</v>
      </c>
      <c r="T72" s="3">
        <f t="shared" si="136"/>
        <v>0</v>
      </c>
      <c r="U72" s="3">
        <f t="shared" si="136"/>
        <v>0</v>
      </c>
      <c r="V72" s="3">
        <f t="shared" si="136"/>
        <v>0</v>
      </c>
      <c r="W72" s="3">
        <f t="shared" si="136"/>
        <v>0</v>
      </c>
      <c r="X72" s="3">
        <f t="shared" si="136"/>
        <v>0</v>
      </c>
      <c r="Y72" s="3">
        <f t="shared" si="136"/>
        <v>0</v>
      </c>
      <c r="Z72" s="3">
        <f t="shared" si="136"/>
        <v>0</v>
      </c>
      <c r="AA72" s="3">
        <f t="shared" si="136"/>
        <v>0</v>
      </c>
      <c r="AB72" s="3">
        <f t="shared" si="136"/>
        <v>0</v>
      </c>
      <c r="AC72" s="3">
        <f t="shared" si="136"/>
        <v>0</v>
      </c>
      <c r="AD72" s="3">
        <f t="shared" si="136"/>
        <v>0</v>
      </c>
      <c r="AE72" s="3">
        <f t="shared" si="136"/>
        <v>0</v>
      </c>
      <c r="AF72" s="3">
        <f t="shared" si="136"/>
        <v>0</v>
      </c>
      <c r="AG72" s="3">
        <f t="shared" si="136"/>
        <v>0</v>
      </c>
      <c r="AH72" s="3">
        <f t="shared" si="136"/>
        <v>0</v>
      </c>
      <c r="AI72" s="3">
        <f t="shared" si="136"/>
        <v>0</v>
      </c>
      <c r="AJ72" s="3">
        <f t="shared" si="136"/>
        <v>0</v>
      </c>
      <c r="AK72" s="3">
        <f t="shared" si="136"/>
        <v>0</v>
      </c>
      <c r="AL72" s="3">
        <f t="shared" si="136"/>
        <v>0</v>
      </c>
      <c r="AM72" s="3">
        <f t="shared" si="136"/>
        <v>0</v>
      </c>
      <c r="AN72" s="3">
        <f t="shared" si="136"/>
        <v>0</v>
      </c>
      <c r="AO72" s="3">
        <f t="shared" si="136"/>
        <v>0</v>
      </c>
      <c r="AP72" s="3">
        <f t="shared" si="136"/>
        <v>0</v>
      </c>
      <c r="AQ72" s="3">
        <f t="shared" si="136"/>
        <v>0</v>
      </c>
      <c r="AR72" s="3">
        <f t="shared" si="136"/>
        <v>0</v>
      </c>
      <c r="AS72" s="3">
        <f t="shared" si="136"/>
        <v>0</v>
      </c>
      <c r="AT72" s="3">
        <f t="shared" si="136"/>
        <v>0</v>
      </c>
      <c r="AU72" s="3">
        <f t="shared" si="136"/>
        <v>0</v>
      </c>
      <c r="AV72" s="3">
        <f t="shared" si="136"/>
        <v>0</v>
      </c>
      <c r="AW72" s="3">
        <f t="shared" si="136"/>
        <v>0</v>
      </c>
      <c r="AX72" s="3">
        <f t="shared" si="136"/>
        <v>0</v>
      </c>
      <c r="AY72" s="3">
        <f t="shared" si="136"/>
        <v>0</v>
      </c>
      <c r="AZ72" s="3">
        <f t="shared" si="136"/>
        <v>0</v>
      </c>
      <c r="BA72" s="3">
        <f t="shared" si="136"/>
        <v>0</v>
      </c>
      <c r="BB72" s="3">
        <f t="shared" si="136"/>
        <v>0</v>
      </c>
      <c r="BC72" s="3">
        <f t="shared" si="136"/>
        <v>0</v>
      </c>
      <c r="BD72" s="3">
        <f t="shared" si="136"/>
        <v>0</v>
      </c>
      <c r="BE72" s="3">
        <f t="shared" si="136"/>
        <v>0</v>
      </c>
      <c r="BF72" s="3">
        <f t="shared" si="136"/>
        <v>0</v>
      </c>
      <c r="BG72" s="3">
        <f t="shared" si="136"/>
        <v>0</v>
      </c>
      <c r="BH72" s="3">
        <f t="shared" si="136"/>
        <v>0</v>
      </c>
      <c r="BI72" s="3">
        <f t="shared" si="136"/>
        <v>0</v>
      </c>
      <c r="BJ72" s="3">
        <f t="shared" si="136"/>
        <v>0</v>
      </c>
    </row>
    <row r="75" spans="1:62" x14ac:dyDescent="0.2">
      <c r="A75" s="5"/>
      <c r="B75"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108"/>
  <sheetViews>
    <sheetView showGridLines="0" topLeftCell="AI1" workbookViewId="0">
      <selection activeCell="BC11" sqref="BC11"/>
    </sheetView>
  </sheetViews>
  <sheetFormatPr defaultRowHeight="15" x14ac:dyDescent="0.25"/>
  <cols>
    <col min="1" max="1" width="62.28515625" bestFit="1" customWidth="1"/>
    <col min="2" max="2" width="7.85546875" bestFit="1" customWidth="1"/>
  </cols>
  <sheetData>
    <row r="1" spans="1:62" x14ac:dyDescent="0.25">
      <c r="A1" s="2"/>
      <c r="B1" s="8"/>
    </row>
    <row r="2" spans="1:62" x14ac:dyDescent="0.25">
      <c r="A2" s="9"/>
      <c r="B2" s="10" t="str">
        <f>+SPm!C1</f>
        <v>A1 m1</v>
      </c>
      <c r="C2" s="10" t="str">
        <f>+SPm!D1</f>
        <v>A1 m2</v>
      </c>
      <c r="D2" s="10" t="str">
        <f>+SPm!E1</f>
        <v>A1 m3</v>
      </c>
      <c r="E2" s="10" t="str">
        <f>+SPm!F1</f>
        <v>A1 m4</v>
      </c>
      <c r="F2" s="10" t="str">
        <f>+SPm!G1</f>
        <v>A1 m5</v>
      </c>
      <c r="G2" s="10" t="str">
        <f>+SPm!H1</f>
        <v>A1 m6</v>
      </c>
      <c r="H2" s="10" t="str">
        <f>+SPm!I1</f>
        <v>A1 m7</v>
      </c>
      <c r="I2" s="10" t="str">
        <f>+SPm!J1</f>
        <v>A1 m8</v>
      </c>
      <c r="J2" s="10" t="str">
        <f>+SPm!K1</f>
        <v>A1 m9</v>
      </c>
      <c r="K2" s="10" t="str">
        <f>+SPm!L1</f>
        <v>A1 m10</v>
      </c>
      <c r="L2" s="10" t="str">
        <f>+SPm!M1</f>
        <v>A1 m11</v>
      </c>
      <c r="M2" s="10" t="str">
        <f>+SPm!N1</f>
        <v>A1 m12</v>
      </c>
      <c r="N2" s="10" t="str">
        <f>+SPm!O1</f>
        <v>A2 m1</v>
      </c>
      <c r="O2" s="10" t="str">
        <f>+SPm!P1</f>
        <v>A2 m2</v>
      </c>
      <c r="P2" s="10" t="str">
        <f>+SPm!Q1</f>
        <v>A2 m3</v>
      </c>
      <c r="Q2" s="10" t="str">
        <f>+SPm!R1</f>
        <v>A2 m4</v>
      </c>
      <c r="R2" s="10" t="str">
        <f>+SPm!S1</f>
        <v>A2 m5</v>
      </c>
      <c r="S2" s="10" t="str">
        <f>+SPm!T1</f>
        <v>A2 m6</v>
      </c>
      <c r="T2" s="10" t="str">
        <f>+SPm!U1</f>
        <v>A2 m7</v>
      </c>
      <c r="U2" s="10" t="str">
        <f>+SPm!V1</f>
        <v>A2 m8</v>
      </c>
      <c r="V2" s="10" t="str">
        <f>+SPm!W1</f>
        <v>A2 m9</v>
      </c>
      <c r="W2" s="10" t="str">
        <f>+SPm!X1</f>
        <v>A2 m10</v>
      </c>
      <c r="X2" s="10" t="str">
        <f>+SPm!Y1</f>
        <v>A2 m11</v>
      </c>
      <c r="Y2" s="10" t="str">
        <f>+SPm!Z1</f>
        <v>A2 m12</v>
      </c>
      <c r="Z2" s="10" t="str">
        <f>+SPm!AA1</f>
        <v>A3 m1</v>
      </c>
      <c r="AA2" s="10" t="str">
        <f>+SPm!AB1</f>
        <v>A3 m2</v>
      </c>
      <c r="AB2" s="10" t="str">
        <f>+SPm!AC1</f>
        <v>A3 m3</v>
      </c>
      <c r="AC2" s="10" t="str">
        <f>+SPm!AD1</f>
        <v>A3 m4</v>
      </c>
      <c r="AD2" s="10" t="str">
        <f>+SPm!AE1</f>
        <v>A3 m5</v>
      </c>
      <c r="AE2" s="10" t="str">
        <f>+SPm!AF1</f>
        <v>A3 m6</v>
      </c>
      <c r="AF2" s="10" t="str">
        <f>+SPm!AG1</f>
        <v>A3 m7</v>
      </c>
      <c r="AG2" s="10" t="str">
        <f>+SPm!AH1</f>
        <v>A3 m8</v>
      </c>
      <c r="AH2" s="10" t="str">
        <f>+SPm!AI1</f>
        <v>A3 m9</v>
      </c>
      <c r="AI2" s="10" t="str">
        <f>+SPm!AJ1</f>
        <v>A3 m10</v>
      </c>
      <c r="AJ2" s="10" t="str">
        <f>+SPm!AK1</f>
        <v>A3 m11</v>
      </c>
      <c r="AK2" s="10" t="str">
        <f>+SPm!AL1</f>
        <v>A3 m12</v>
      </c>
      <c r="AL2" s="10" t="str">
        <f>+SPm!AM1</f>
        <v>A4 m1</v>
      </c>
      <c r="AM2" s="10" t="str">
        <f>+SPm!AN1</f>
        <v>A4 m2</v>
      </c>
      <c r="AN2" s="10" t="str">
        <f>+SPm!AO1</f>
        <v>A4 m3</v>
      </c>
      <c r="AO2" s="10" t="str">
        <f>+SPm!AP1</f>
        <v>A4 m4</v>
      </c>
      <c r="AP2" s="10" t="str">
        <f>+SPm!AQ1</f>
        <v>A4 m5</v>
      </c>
      <c r="AQ2" s="10" t="str">
        <f>+SPm!AR1</f>
        <v>A4 m6</v>
      </c>
      <c r="AR2" s="10" t="str">
        <f>+SPm!AS1</f>
        <v>A4 m7</v>
      </c>
      <c r="AS2" s="10" t="str">
        <f>+SPm!AT1</f>
        <v>A4 m8</v>
      </c>
      <c r="AT2" s="10" t="str">
        <f>+SPm!AU1</f>
        <v>A4 m9</v>
      </c>
      <c r="AU2" s="10" t="str">
        <f>+SPm!AV1</f>
        <v>A4 m10</v>
      </c>
      <c r="AV2" s="10" t="str">
        <f>+SPm!AW1</f>
        <v>A4 m11</v>
      </c>
      <c r="AW2" s="10" t="str">
        <f>+SPm!AX1</f>
        <v>A4 m12</v>
      </c>
      <c r="AX2" s="10" t="str">
        <f>+SPm!AY1</f>
        <v>A5 m1</v>
      </c>
      <c r="AY2" s="10" t="str">
        <f>+SPm!AZ1</f>
        <v>A5 m2</v>
      </c>
      <c r="AZ2" s="10" t="str">
        <f>+SPm!BA1</f>
        <v>A5 m3</v>
      </c>
      <c r="BA2" s="10" t="str">
        <f>+SPm!BB1</f>
        <v>A5 m4</v>
      </c>
      <c r="BB2" s="10" t="str">
        <f>+SPm!BC1</f>
        <v>A5 m5</v>
      </c>
      <c r="BC2" s="10" t="str">
        <f>+SPm!BD1</f>
        <v>A5 m6</v>
      </c>
      <c r="BD2" s="10" t="str">
        <f>+SPm!BE1</f>
        <v>A5 m7</v>
      </c>
      <c r="BE2" s="10" t="str">
        <f>+SPm!BF1</f>
        <v>A5 m8</v>
      </c>
      <c r="BF2" s="10" t="str">
        <f>+SPm!BG1</f>
        <v>A5 m9</v>
      </c>
      <c r="BG2" s="10" t="str">
        <f>+SPm!BH1</f>
        <v>A5 m10</v>
      </c>
      <c r="BH2" s="10" t="str">
        <f>+SPm!BI1</f>
        <v>A5 m11</v>
      </c>
      <c r="BI2" s="10" t="str">
        <f>+SPm!BJ1</f>
        <v>A5 m12</v>
      </c>
      <c r="BJ2" s="10"/>
    </row>
    <row r="3" spans="1:62" x14ac:dyDescent="0.25">
      <c r="A3" s="1" t="s">
        <v>52</v>
      </c>
      <c r="B3" s="11"/>
      <c r="C3" s="11">
        <f>+B5</f>
        <v>0</v>
      </c>
      <c r="D3" s="11">
        <f t="shared" ref="D3:BI3" si="0">+C5</f>
        <v>0</v>
      </c>
      <c r="E3" s="11">
        <f t="shared" si="0"/>
        <v>0</v>
      </c>
      <c r="F3" s="11">
        <f t="shared" si="0"/>
        <v>0</v>
      </c>
      <c r="G3" s="11">
        <f t="shared" si="0"/>
        <v>0</v>
      </c>
      <c r="H3" s="11">
        <f t="shared" si="0"/>
        <v>0</v>
      </c>
      <c r="I3" s="11">
        <f t="shared" si="0"/>
        <v>0</v>
      </c>
      <c r="J3" s="11">
        <f t="shared" si="0"/>
        <v>0</v>
      </c>
      <c r="K3" s="11">
        <f t="shared" si="0"/>
        <v>0</v>
      </c>
      <c r="L3" s="11">
        <f t="shared" si="0"/>
        <v>0</v>
      </c>
      <c r="M3" s="11">
        <f t="shared" si="0"/>
        <v>0</v>
      </c>
      <c r="N3" s="11">
        <f t="shared" si="0"/>
        <v>0</v>
      </c>
      <c r="O3" s="11">
        <f t="shared" si="0"/>
        <v>0</v>
      </c>
      <c r="P3" s="11">
        <f t="shared" si="0"/>
        <v>0</v>
      </c>
      <c r="Q3" s="11">
        <f t="shared" si="0"/>
        <v>0</v>
      </c>
      <c r="R3" s="11">
        <f t="shared" si="0"/>
        <v>0</v>
      </c>
      <c r="S3" s="11">
        <f t="shared" si="0"/>
        <v>0</v>
      </c>
      <c r="T3" s="11">
        <f t="shared" si="0"/>
        <v>0</v>
      </c>
      <c r="U3" s="11">
        <f t="shared" si="0"/>
        <v>0</v>
      </c>
      <c r="V3" s="11">
        <f t="shared" si="0"/>
        <v>0</v>
      </c>
      <c r="W3" s="11">
        <f t="shared" si="0"/>
        <v>0</v>
      </c>
      <c r="X3" s="11">
        <f t="shared" si="0"/>
        <v>0</v>
      </c>
      <c r="Y3" s="11">
        <f t="shared" si="0"/>
        <v>0</v>
      </c>
      <c r="Z3" s="11">
        <f t="shared" si="0"/>
        <v>0</v>
      </c>
      <c r="AA3" s="11">
        <f t="shared" si="0"/>
        <v>0</v>
      </c>
      <c r="AB3" s="11">
        <f t="shared" si="0"/>
        <v>0</v>
      </c>
      <c r="AC3" s="11">
        <f t="shared" si="0"/>
        <v>0</v>
      </c>
      <c r="AD3" s="11">
        <f t="shared" si="0"/>
        <v>0</v>
      </c>
      <c r="AE3" s="11">
        <f t="shared" si="0"/>
        <v>0</v>
      </c>
      <c r="AF3" s="11">
        <f t="shared" si="0"/>
        <v>0</v>
      </c>
      <c r="AG3" s="11">
        <f t="shared" si="0"/>
        <v>0</v>
      </c>
      <c r="AH3" s="11">
        <f t="shared" si="0"/>
        <v>0</v>
      </c>
      <c r="AI3" s="11">
        <f t="shared" si="0"/>
        <v>0</v>
      </c>
      <c r="AJ3" s="11">
        <f t="shared" si="0"/>
        <v>0</v>
      </c>
      <c r="AK3" s="11">
        <f t="shared" si="0"/>
        <v>0</v>
      </c>
      <c r="AL3" s="11">
        <f t="shared" si="0"/>
        <v>0</v>
      </c>
      <c r="AM3" s="11">
        <f t="shared" si="0"/>
        <v>0</v>
      </c>
      <c r="AN3" s="11">
        <f t="shared" si="0"/>
        <v>0</v>
      </c>
      <c r="AO3" s="11">
        <f t="shared" si="0"/>
        <v>0</v>
      </c>
      <c r="AP3" s="11">
        <f t="shared" si="0"/>
        <v>0</v>
      </c>
      <c r="AQ3" s="11">
        <f t="shared" si="0"/>
        <v>0</v>
      </c>
      <c r="AR3" s="11">
        <f t="shared" si="0"/>
        <v>0</v>
      </c>
      <c r="AS3" s="11">
        <f t="shared" si="0"/>
        <v>0</v>
      </c>
      <c r="AT3" s="11">
        <f t="shared" si="0"/>
        <v>0</v>
      </c>
      <c r="AU3" s="11">
        <f t="shared" si="0"/>
        <v>0</v>
      </c>
      <c r="AV3" s="11">
        <f t="shared" si="0"/>
        <v>0</v>
      </c>
      <c r="AW3" s="11">
        <f t="shared" si="0"/>
        <v>0</v>
      </c>
      <c r="AX3" s="11">
        <f t="shared" si="0"/>
        <v>0</v>
      </c>
      <c r="AY3" s="11">
        <f t="shared" si="0"/>
        <v>0</v>
      </c>
      <c r="AZ3" s="11">
        <f t="shared" si="0"/>
        <v>0</v>
      </c>
      <c r="BA3" s="11">
        <f t="shared" si="0"/>
        <v>0</v>
      </c>
      <c r="BB3" s="11">
        <f t="shared" si="0"/>
        <v>0</v>
      </c>
      <c r="BC3" s="11">
        <f t="shared" si="0"/>
        <v>0</v>
      </c>
      <c r="BD3" s="11">
        <f t="shared" si="0"/>
        <v>0</v>
      </c>
      <c r="BE3" s="11">
        <f t="shared" si="0"/>
        <v>0</v>
      </c>
      <c r="BF3" s="11">
        <f t="shared" si="0"/>
        <v>0</v>
      </c>
      <c r="BG3" s="11">
        <f t="shared" si="0"/>
        <v>0</v>
      </c>
      <c r="BH3" s="11">
        <f t="shared" si="0"/>
        <v>0</v>
      </c>
      <c r="BI3" s="11">
        <f t="shared" si="0"/>
        <v>0</v>
      </c>
      <c r="BJ3" s="11"/>
    </row>
    <row r="4" spans="1:62" x14ac:dyDescent="0.25">
      <c r="A4" s="1" t="s">
        <v>53</v>
      </c>
      <c r="B4" s="11">
        <f>+M_Vendite!D25</f>
        <v>495000</v>
      </c>
      <c r="C4" s="11">
        <f>+M_Vendite!E25</f>
        <v>495020</v>
      </c>
      <c r="D4" s="11">
        <f>+M_Vendite!F25</f>
        <v>495040</v>
      </c>
      <c r="E4" s="11">
        <f>+M_Vendite!G25</f>
        <v>495060</v>
      </c>
      <c r="F4" s="11">
        <f>+M_Vendite!H25</f>
        <v>495080</v>
      </c>
      <c r="G4" s="11">
        <f>+M_Vendite!I25</f>
        <v>495100</v>
      </c>
      <c r="H4" s="11">
        <f>+M_Vendite!J25</f>
        <v>495120</v>
      </c>
      <c r="I4" s="11">
        <f>+M_Vendite!K25</f>
        <v>495140</v>
      </c>
      <c r="J4" s="11">
        <f>+M_Vendite!L25</f>
        <v>495160</v>
      </c>
      <c r="K4" s="11">
        <f>+M_Vendite!M25</f>
        <v>495180</v>
      </c>
      <c r="L4" s="11">
        <f>+M_Vendite!N25</f>
        <v>495200</v>
      </c>
      <c r="M4" s="11">
        <f>+M_Vendite!O25</f>
        <v>495220</v>
      </c>
      <c r="N4" s="11">
        <f>+M_Vendite!P25</f>
        <v>495240</v>
      </c>
      <c r="O4" s="11">
        <f>+M_Vendite!Q25</f>
        <v>495260</v>
      </c>
      <c r="P4" s="11">
        <f>+M_Vendite!R25</f>
        <v>495280</v>
      </c>
      <c r="Q4" s="11">
        <f>+M_Vendite!S25</f>
        <v>495300</v>
      </c>
      <c r="R4" s="11">
        <f>+M_Vendite!T25</f>
        <v>495320</v>
      </c>
      <c r="S4" s="11">
        <f>+M_Vendite!U25</f>
        <v>495340</v>
      </c>
      <c r="T4" s="11">
        <f>+M_Vendite!V25</f>
        <v>495360</v>
      </c>
      <c r="U4" s="11">
        <f>+M_Vendite!W25</f>
        <v>495380</v>
      </c>
      <c r="V4" s="11">
        <f>+M_Vendite!X25</f>
        <v>495400</v>
      </c>
      <c r="W4" s="11">
        <f>+M_Vendite!Y25</f>
        <v>495420</v>
      </c>
      <c r="X4" s="11">
        <f>+M_Vendite!Z25</f>
        <v>495440</v>
      </c>
      <c r="Y4" s="11">
        <f>+M_Vendite!AA25</f>
        <v>495460</v>
      </c>
      <c r="Z4" s="11">
        <f>+M_Vendite!AB25</f>
        <v>495480</v>
      </c>
      <c r="AA4" s="11">
        <f>+M_Vendite!AC25</f>
        <v>495500</v>
      </c>
      <c r="AB4" s="11">
        <f>+M_Vendite!AD25</f>
        <v>495520</v>
      </c>
      <c r="AC4" s="11">
        <f>+M_Vendite!AE25</f>
        <v>495540</v>
      </c>
      <c r="AD4" s="11">
        <f>+M_Vendite!AF25</f>
        <v>495560</v>
      </c>
      <c r="AE4" s="11">
        <f>+M_Vendite!AG25</f>
        <v>495580</v>
      </c>
      <c r="AF4" s="11">
        <f>+M_Vendite!AH25</f>
        <v>495600</v>
      </c>
      <c r="AG4" s="11">
        <f>+M_Vendite!AI25</f>
        <v>495620</v>
      </c>
      <c r="AH4" s="11">
        <f>+M_Vendite!AJ25</f>
        <v>495640</v>
      </c>
      <c r="AI4" s="11">
        <f>+M_Vendite!AK25</f>
        <v>495660</v>
      </c>
      <c r="AJ4" s="11">
        <f>+M_Vendite!AL25</f>
        <v>495680</v>
      </c>
      <c r="AK4" s="11">
        <f>+M_Vendite!AM25</f>
        <v>495700</v>
      </c>
      <c r="AL4" s="11">
        <f>+M_Vendite!AN25</f>
        <v>495720</v>
      </c>
      <c r="AM4" s="11">
        <f>+M_Vendite!AO25</f>
        <v>495740</v>
      </c>
      <c r="AN4" s="11">
        <f>+M_Vendite!AP25</f>
        <v>495760</v>
      </c>
      <c r="AO4" s="11">
        <f>+M_Vendite!AQ25</f>
        <v>495780</v>
      </c>
      <c r="AP4" s="11">
        <f>+M_Vendite!AR25</f>
        <v>495800</v>
      </c>
      <c r="AQ4" s="11">
        <f>+M_Vendite!AS25</f>
        <v>495820</v>
      </c>
      <c r="AR4" s="11">
        <f>+M_Vendite!AT25</f>
        <v>495840</v>
      </c>
      <c r="AS4" s="11">
        <f>+M_Vendite!AU25</f>
        <v>495860</v>
      </c>
      <c r="AT4" s="11">
        <f>+M_Vendite!AV25</f>
        <v>495880</v>
      </c>
      <c r="AU4" s="11">
        <f>+M_Vendite!AW25</f>
        <v>495900</v>
      </c>
      <c r="AV4" s="11">
        <f>+M_Vendite!AX25</f>
        <v>495920</v>
      </c>
      <c r="AW4" s="11">
        <f>+M_Vendite!AY25</f>
        <v>495940</v>
      </c>
      <c r="AX4" s="11">
        <f>+M_Vendite!AZ25</f>
        <v>495960</v>
      </c>
      <c r="AY4" s="11">
        <f>+M_Vendite!BA25</f>
        <v>495980</v>
      </c>
      <c r="AZ4" s="11">
        <f>+M_Vendite!BB25</f>
        <v>496000</v>
      </c>
      <c r="BA4" s="11">
        <f>+M_Vendite!BC25</f>
        <v>496020</v>
      </c>
      <c r="BB4" s="11">
        <f>+M_Vendite!BD25</f>
        <v>496040</v>
      </c>
      <c r="BC4" s="11">
        <f>+M_Vendite!BE25</f>
        <v>496060</v>
      </c>
      <c r="BD4" s="11">
        <f>+M_Vendite!BF25</f>
        <v>496080</v>
      </c>
      <c r="BE4" s="11">
        <f>+M_Vendite!BG25</f>
        <v>496100</v>
      </c>
      <c r="BF4" s="11">
        <f>+M_Vendite!BH25</f>
        <v>496120</v>
      </c>
      <c r="BG4" s="11">
        <f>+M_Vendite!BI25</f>
        <v>496140</v>
      </c>
      <c r="BH4" s="11">
        <f>+M_Vendite!BJ25</f>
        <v>496160</v>
      </c>
      <c r="BI4" s="11">
        <f>+M_Vendite!BK25</f>
        <v>496180</v>
      </c>
      <c r="BJ4" s="11"/>
    </row>
    <row r="5" spans="1:62" x14ac:dyDescent="0.25">
      <c r="A5" s="1" t="s">
        <v>54</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row>
    <row r="6" spans="1:62" x14ac:dyDescent="0.25">
      <c r="A6" s="13" t="s">
        <v>55</v>
      </c>
      <c r="B6" s="12">
        <f>+B4+B5-B3</f>
        <v>495000</v>
      </c>
      <c r="C6" s="12">
        <f t="shared" ref="C6:AC6" si="1">+C4+C5-C3</f>
        <v>495020</v>
      </c>
      <c r="D6" s="12">
        <f t="shared" si="1"/>
        <v>495040</v>
      </c>
      <c r="E6" s="12">
        <f t="shared" si="1"/>
        <v>495060</v>
      </c>
      <c r="F6" s="12">
        <f t="shared" si="1"/>
        <v>495080</v>
      </c>
      <c r="G6" s="12">
        <f t="shared" si="1"/>
        <v>495100</v>
      </c>
      <c r="H6" s="12">
        <f t="shared" si="1"/>
        <v>495120</v>
      </c>
      <c r="I6" s="12">
        <f t="shared" si="1"/>
        <v>495140</v>
      </c>
      <c r="J6" s="12">
        <f t="shared" si="1"/>
        <v>495160</v>
      </c>
      <c r="K6" s="12">
        <f t="shared" si="1"/>
        <v>495180</v>
      </c>
      <c r="L6" s="12">
        <f t="shared" si="1"/>
        <v>495200</v>
      </c>
      <c r="M6" s="12">
        <f t="shared" si="1"/>
        <v>495220</v>
      </c>
      <c r="N6" s="12">
        <f t="shared" si="1"/>
        <v>495240</v>
      </c>
      <c r="O6" s="12">
        <f t="shared" si="1"/>
        <v>495260</v>
      </c>
      <c r="P6" s="12">
        <f t="shared" si="1"/>
        <v>495280</v>
      </c>
      <c r="Q6" s="12">
        <f t="shared" si="1"/>
        <v>495300</v>
      </c>
      <c r="R6" s="12">
        <f t="shared" si="1"/>
        <v>495320</v>
      </c>
      <c r="S6" s="12">
        <f t="shared" si="1"/>
        <v>495340</v>
      </c>
      <c r="T6" s="12">
        <f t="shared" si="1"/>
        <v>495360</v>
      </c>
      <c r="U6" s="12">
        <f t="shared" si="1"/>
        <v>495380</v>
      </c>
      <c r="V6" s="12">
        <f t="shared" si="1"/>
        <v>495400</v>
      </c>
      <c r="W6" s="12">
        <f t="shared" si="1"/>
        <v>495420</v>
      </c>
      <c r="X6" s="12">
        <f t="shared" si="1"/>
        <v>495440</v>
      </c>
      <c r="Y6" s="12">
        <f t="shared" si="1"/>
        <v>495460</v>
      </c>
      <c r="Z6" s="12">
        <f t="shared" si="1"/>
        <v>495480</v>
      </c>
      <c r="AA6" s="12">
        <f t="shared" si="1"/>
        <v>495500</v>
      </c>
      <c r="AB6" s="12">
        <f t="shared" si="1"/>
        <v>495520</v>
      </c>
      <c r="AC6" s="12">
        <f t="shared" si="1"/>
        <v>495540</v>
      </c>
      <c r="AD6" s="12">
        <f>+AD4+AD5-AD3</f>
        <v>495560</v>
      </c>
      <c r="AE6" s="12">
        <f t="shared" ref="AE6" si="2">+AE4+AE5-AE3</f>
        <v>495580</v>
      </c>
      <c r="AF6" s="12">
        <f t="shared" ref="AF6" si="3">+AF4+AF5-AF3</f>
        <v>495600</v>
      </c>
      <c r="AG6" s="12">
        <f t="shared" ref="AG6" si="4">+AG4+AG5-AG3</f>
        <v>495620</v>
      </c>
      <c r="AH6" s="12">
        <f t="shared" ref="AH6" si="5">+AH4+AH5-AH3</f>
        <v>495640</v>
      </c>
      <c r="AI6" s="12">
        <f t="shared" ref="AI6" si="6">+AI4+AI5-AI3</f>
        <v>495660</v>
      </c>
      <c r="AJ6" s="12">
        <f t="shared" ref="AJ6" si="7">+AJ4+AJ5-AJ3</f>
        <v>495680</v>
      </c>
      <c r="AK6" s="12">
        <f t="shared" ref="AK6" si="8">+AK4+AK5-AK3</f>
        <v>495700</v>
      </c>
      <c r="AL6" s="12">
        <f t="shared" ref="AL6" si="9">+AL4+AL5-AL3</f>
        <v>495720</v>
      </c>
      <c r="AM6" s="12">
        <f t="shared" ref="AM6" si="10">+AM4+AM5-AM3</f>
        <v>495740</v>
      </c>
      <c r="AN6" s="12">
        <f t="shared" ref="AN6" si="11">+AN4+AN5-AN3</f>
        <v>495760</v>
      </c>
      <c r="AO6" s="12">
        <f t="shared" ref="AO6" si="12">+AO4+AO5-AO3</f>
        <v>495780</v>
      </c>
      <c r="AP6" s="12">
        <f t="shared" ref="AP6" si="13">+AP4+AP5-AP3</f>
        <v>495800</v>
      </c>
      <c r="AQ6" s="12">
        <f t="shared" ref="AQ6" si="14">+AQ4+AQ5-AQ3</f>
        <v>495820</v>
      </c>
      <c r="AR6" s="12">
        <f t="shared" ref="AR6" si="15">+AR4+AR5-AR3</f>
        <v>495840</v>
      </c>
      <c r="AS6" s="12">
        <f t="shared" ref="AS6" si="16">+AS4+AS5-AS3</f>
        <v>495860</v>
      </c>
      <c r="AT6" s="12">
        <f t="shared" ref="AT6" si="17">+AT4+AT5-AT3</f>
        <v>495880</v>
      </c>
      <c r="AU6" s="12">
        <f>+AU4+AU5-AU3</f>
        <v>495900</v>
      </c>
      <c r="AV6" s="12">
        <f t="shared" ref="AV6" si="18">+AV4+AV5-AV3</f>
        <v>495920</v>
      </c>
      <c r="AW6" s="12">
        <f t="shared" ref="AW6" si="19">+AW4+AW5-AW3</f>
        <v>495940</v>
      </c>
      <c r="AX6" s="12">
        <f t="shared" ref="AX6" si="20">+AX4+AX5-AX3</f>
        <v>495960</v>
      </c>
      <c r="AY6" s="12">
        <f t="shared" ref="AY6" si="21">+AY4+AY5-AY3</f>
        <v>495980</v>
      </c>
      <c r="AZ6" s="12">
        <f t="shared" ref="AZ6" si="22">+AZ4+AZ5-AZ3</f>
        <v>496000</v>
      </c>
      <c r="BA6" s="12">
        <f t="shared" ref="BA6" si="23">+BA4+BA5-BA3</f>
        <v>496020</v>
      </c>
      <c r="BB6" s="12">
        <f t="shared" ref="BB6" si="24">+BB4+BB5-BB3</f>
        <v>496040</v>
      </c>
      <c r="BC6" s="12">
        <f t="shared" ref="BC6" si="25">+BC4+BC5-BC3</f>
        <v>496060</v>
      </c>
      <c r="BD6" s="12">
        <f t="shared" ref="BD6" si="26">+BD4+BD5-BD3</f>
        <v>496080</v>
      </c>
      <c r="BE6" s="12">
        <f t="shared" ref="BE6" si="27">+BE4+BE5-BE3</f>
        <v>496100</v>
      </c>
      <c r="BF6" s="12">
        <f t="shared" ref="BF6" si="28">+BF4+BF5-BF3</f>
        <v>496120</v>
      </c>
      <c r="BG6" s="12">
        <f t="shared" ref="BG6" si="29">+BG4+BG5-BG3</f>
        <v>496140</v>
      </c>
      <c r="BH6" s="12">
        <f t="shared" ref="BH6" si="30">+BH4+BH5-BH3</f>
        <v>496160</v>
      </c>
      <c r="BI6" s="12">
        <f t="shared" ref="BI6" si="31">+BI4+BI5-BI3</f>
        <v>496180</v>
      </c>
      <c r="BJ6" s="12"/>
    </row>
    <row r="7" spans="1:62" x14ac:dyDescent="0.25">
      <c r="A7" s="13"/>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62" x14ac:dyDescent="0.25">
      <c r="A8" s="1" t="s">
        <v>56</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62" x14ac:dyDescent="0.25">
      <c r="A9" s="1" t="s">
        <v>57</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62" x14ac:dyDescent="0.25">
      <c r="A10" s="1" t="s">
        <v>58</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62" x14ac:dyDescent="0.25">
      <c r="A11" s="13" t="s">
        <v>59</v>
      </c>
      <c r="B11" s="11">
        <f>+B9+B8-B10</f>
        <v>0</v>
      </c>
      <c r="C11" s="11">
        <f t="shared" ref="C11:AC11" si="32">+C9+C8-C10</f>
        <v>0</v>
      </c>
      <c r="D11" s="11">
        <f t="shared" si="32"/>
        <v>0</v>
      </c>
      <c r="E11" s="11">
        <f t="shared" si="32"/>
        <v>0</v>
      </c>
      <c r="F11" s="11">
        <f t="shared" si="32"/>
        <v>0</v>
      </c>
      <c r="G11" s="11">
        <f t="shared" si="32"/>
        <v>0</v>
      </c>
      <c r="H11" s="11">
        <f t="shared" si="32"/>
        <v>0</v>
      </c>
      <c r="I11" s="11">
        <f t="shared" si="32"/>
        <v>0</v>
      </c>
      <c r="J11" s="11">
        <f t="shared" si="32"/>
        <v>0</v>
      </c>
      <c r="K11" s="11">
        <f t="shared" si="32"/>
        <v>0</v>
      </c>
      <c r="L11" s="11">
        <f t="shared" si="32"/>
        <v>0</v>
      </c>
      <c r="M11" s="11">
        <f t="shared" si="32"/>
        <v>0</v>
      </c>
      <c r="N11" s="11">
        <f t="shared" si="32"/>
        <v>0</v>
      </c>
      <c r="O11" s="11">
        <f t="shared" si="32"/>
        <v>0</v>
      </c>
      <c r="P11" s="11">
        <f t="shared" si="32"/>
        <v>0</v>
      </c>
      <c r="Q11" s="11">
        <f t="shared" si="32"/>
        <v>0</v>
      </c>
      <c r="R11" s="11">
        <f t="shared" si="32"/>
        <v>0</v>
      </c>
      <c r="S11" s="11">
        <f t="shared" si="32"/>
        <v>0</v>
      </c>
      <c r="T11" s="11">
        <f t="shared" si="32"/>
        <v>0</v>
      </c>
      <c r="U11" s="11">
        <f t="shared" si="32"/>
        <v>0</v>
      </c>
      <c r="V11" s="11">
        <f t="shared" si="32"/>
        <v>0</v>
      </c>
      <c r="W11" s="11">
        <f t="shared" si="32"/>
        <v>0</v>
      </c>
      <c r="X11" s="11">
        <f t="shared" si="32"/>
        <v>0</v>
      </c>
      <c r="Y11" s="11">
        <f t="shared" si="32"/>
        <v>0</v>
      </c>
      <c r="Z11" s="11">
        <f t="shared" si="32"/>
        <v>0</v>
      </c>
      <c r="AA11" s="11">
        <f t="shared" si="32"/>
        <v>0</v>
      </c>
      <c r="AB11" s="11">
        <f t="shared" si="32"/>
        <v>0</v>
      </c>
      <c r="AC11" s="11">
        <f t="shared" si="32"/>
        <v>0</v>
      </c>
      <c r="AD11" s="11">
        <f>+AD9+AD8-AD10</f>
        <v>0</v>
      </c>
      <c r="AE11" s="11">
        <f t="shared" ref="AE11" si="33">+AE9+AE8-AE10</f>
        <v>0</v>
      </c>
      <c r="AF11" s="11">
        <f t="shared" ref="AF11" si="34">+AF9+AF8-AF10</f>
        <v>0</v>
      </c>
      <c r="AG11" s="11">
        <f t="shared" ref="AG11" si="35">+AG9+AG8-AG10</f>
        <v>0</v>
      </c>
      <c r="AH11" s="11">
        <f t="shared" ref="AH11" si="36">+AH9+AH8-AH10</f>
        <v>0</v>
      </c>
      <c r="AI11" s="11">
        <f t="shared" ref="AI11" si="37">+AI9+AI8-AI10</f>
        <v>0</v>
      </c>
      <c r="AJ11" s="11">
        <f t="shared" ref="AJ11" si="38">+AJ9+AJ8-AJ10</f>
        <v>0</v>
      </c>
      <c r="AK11" s="11">
        <f t="shared" ref="AK11" si="39">+AK9+AK8-AK10</f>
        <v>0</v>
      </c>
      <c r="AL11" s="11">
        <f t="shared" ref="AL11" si="40">+AL9+AL8-AL10</f>
        <v>0</v>
      </c>
      <c r="AM11" s="11">
        <f t="shared" ref="AM11" si="41">+AM9+AM8-AM10</f>
        <v>0</v>
      </c>
      <c r="AN11" s="11">
        <f t="shared" ref="AN11" si="42">+AN9+AN8-AN10</f>
        <v>0</v>
      </c>
      <c r="AO11" s="11">
        <f t="shared" ref="AO11" si="43">+AO9+AO8-AO10</f>
        <v>0</v>
      </c>
      <c r="AP11" s="11">
        <f t="shared" ref="AP11" si="44">+AP9+AP8-AP10</f>
        <v>0</v>
      </c>
      <c r="AQ11" s="11">
        <f t="shared" ref="AQ11" si="45">+AQ9+AQ8-AQ10</f>
        <v>0</v>
      </c>
      <c r="AR11" s="11">
        <f t="shared" ref="AR11" si="46">+AR9+AR8-AR10</f>
        <v>0</v>
      </c>
      <c r="AS11" s="11">
        <f t="shared" ref="AS11" si="47">+AS9+AS8-AS10</f>
        <v>0</v>
      </c>
      <c r="AT11" s="11">
        <f t="shared" ref="AT11" si="48">+AT9+AT8-AT10</f>
        <v>0</v>
      </c>
      <c r="AU11" s="11">
        <f>+AU9+AU8-AU10</f>
        <v>0</v>
      </c>
      <c r="AV11" s="11">
        <f t="shared" ref="AV11" si="49">+AV9+AV8-AV10</f>
        <v>0</v>
      </c>
      <c r="AW11" s="11">
        <f t="shared" ref="AW11" si="50">+AW9+AW8-AW10</f>
        <v>0</v>
      </c>
      <c r="AX11" s="11">
        <f t="shared" ref="AX11" si="51">+AX9+AX8-AX10</f>
        <v>0</v>
      </c>
      <c r="AY11" s="11">
        <f t="shared" ref="AY11" si="52">+AY9+AY8-AY10</f>
        <v>0</v>
      </c>
      <c r="AZ11" s="11">
        <f t="shared" ref="AZ11" si="53">+AZ9+AZ8-AZ10</f>
        <v>0</v>
      </c>
      <c r="BA11" s="11">
        <f t="shared" ref="BA11" si="54">+BA9+BA8-BA10</f>
        <v>0</v>
      </c>
      <c r="BB11" s="11">
        <f t="shared" ref="BB11" si="55">+BB9+BB8-BB10</f>
        <v>0</v>
      </c>
      <c r="BC11" s="11">
        <f t="shared" ref="BC11" si="56">+BC9+BC8-BC10</f>
        <v>0</v>
      </c>
      <c r="BD11" s="11">
        <f t="shared" ref="BD11" si="57">+BD9+BD8-BD10</f>
        <v>0</v>
      </c>
      <c r="BE11" s="11">
        <f t="shared" ref="BE11" si="58">+BE9+BE8-BE10</f>
        <v>0</v>
      </c>
      <c r="BF11" s="11">
        <f t="shared" ref="BF11" si="59">+BF9+BF8-BF10</f>
        <v>0</v>
      </c>
      <c r="BG11" s="11">
        <f t="shared" ref="BG11" si="60">+BG9+BG8-BG10</f>
        <v>0</v>
      </c>
      <c r="BH11" s="11">
        <f t="shared" ref="BH11" si="61">+BH9+BH8-BH10</f>
        <v>0</v>
      </c>
      <c r="BI11" s="11">
        <f t="shared" ref="BI11" si="62">+BI9+BI8-BI10</f>
        <v>0</v>
      </c>
      <c r="BJ11" s="11"/>
    </row>
    <row r="12" spans="1:62" x14ac:dyDescent="0.25">
      <c r="A12" s="1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x14ac:dyDescent="0.25">
      <c r="A13" s="9" t="s">
        <v>60</v>
      </c>
      <c r="B13" s="11">
        <f>+B6-B11</f>
        <v>495000</v>
      </c>
      <c r="C13" s="11">
        <f t="shared" ref="C13:AC13" si="63">+C6-C11</f>
        <v>495020</v>
      </c>
      <c r="D13" s="11">
        <f t="shared" si="63"/>
        <v>495040</v>
      </c>
      <c r="E13" s="11">
        <f t="shared" si="63"/>
        <v>495060</v>
      </c>
      <c r="F13" s="11">
        <f t="shared" si="63"/>
        <v>495080</v>
      </c>
      <c r="G13" s="11">
        <f t="shared" si="63"/>
        <v>495100</v>
      </c>
      <c r="H13" s="11">
        <f t="shared" si="63"/>
        <v>495120</v>
      </c>
      <c r="I13" s="11">
        <f t="shared" si="63"/>
        <v>495140</v>
      </c>
      <c r="J13" s="11">
        <f t="shared" si="63"/>
        <v>495160</v>
      </c>
      <c r="K13" s="11">
        <f t="shared" si="63"/>
        <v>495180</v>
      </c>
      <c r="L13" s="11">
        <f t="shared" si="63"/>
        <v>495200</v>
      </c>
      <c r="M13" s="11">
        <f t="shared" si="63"/>
        <v>495220</v>
      </c>
      <c r="N13" s="11">
        <f t="shared" si="63"/>
        <v>495240</v>
      </c>
      <c r="O13" s="11">
        <f t="shared" si="63"/>
        <v>495260</v>
      </c>
      <c r="P13" s="11">
        <f t="shared" si="63"/>
        <v>495280</v>
      </c>
      <c r="Q13" s="11">
        <f t="shared" si="63"/>
        <v>495300</v>
      </c>
      <c r="R13" s="11">
        <f t="shared" si="63"/>
        <v>495320</v>
      </c>
      <c r="S13" s="11">
        <f t="shared" si="63"/>
        <v>495340</v>
      </c>
      <c r="T13" s="11">
        <f t="shared" si="63"/>
        <v>495360</v>
      </c>
      <c r="U13" s="11">
        <f t="shared" si="63"/>
        <v>495380</v>
      </c>
      <c r="V13" s="11">
        <f t="shared" si="63"/>
        <v>495400</v>
      </c>
      <c r="W13" s="11">
        <f t="shared" si="63"/>
        <v>495420</v>
      </c>
      <c r="X13" s="11">
        <f t="shared" si="63"/>
        <v>495440</v>
      </c>
      <c r="Y13" s="11">
        <f t="shared" si="63"/>
        <v>495460</v>
      </c>
      <c r="Z13" s="11">
        <f t="shared" si="63"/>
        <v>495480</v>
      </c>
      <c r="AA13" s="11">
        <f t="shared" si="63"/>
        <v>495500</v>
      </c>
      <c r="AB13" s="11">
        <f t="shared" si="63"/>
        <v>495520</v>
      </c>
      <c r="AC13" s="11">
        <f t="shared" si="63"/>
        <v>495540</v>
      </c>
      <c r="AD13" s="11">
        <f>+AD6-AD11</f>
        <v>495560</v>
      </c>
      <c r="AE13" s="11">
        <f t="shared" ref="AE13:AT13" si="64">+AE6-AE11</f>
        <v>495580</v>
      </c>
      <c r="AF13" s="11">
        <f t="shared" si="64"/>
        <v>495600</v>
      </c>
      <c r="AG13" s="11">
        <f t="shared" si="64"/>
        <v>495620</v>
      </c>
      <c r="AH13" s="11">
        <f t="shared" si="64"/>
        <v>495640</v>
      </c>
      <c r="AI13" s="11">
        <f t="shared" si="64"/>
        <v>495660</v>
      </c>
      <c r="AJ13" s="11">
        <f t="shared" si="64"/>
        <v>495680</v>
      </c>
      <c r="AK13" s="11">
        <f t="shared" si="64"/>
        <v>495700</v>
      </c>
      <c r="AL13" s="11">
        <f t="shared" si="64"/>
        <v>495720</v>
      </c>
      <c r="AM13" s="11">
        <f t="shared" si="64"/>
        <v>495740</v>
      </c>
      <c r="AN13" s="11">
        <f t="shared" si="64"/>
        <v>495760</v>
      </c>
      <c r="AO13" s="11">
        <f t="shared" si="64"/>
        <v>495780</v>
      </c>
      <c r="AP13" s="11">
        <f t="shared" si="64"/>
        <v>495800</v>
      </c>
      <c r="AQ13" s="11">
        <f t="shared" si="64"/>
        <v>495820</v>
      </c>
      <c r="AR13" s="11">
        <f t="shared" si="64"/>
        <v>495840</v>
      </c>
      <c r="AS13" s="11">
        <f t="shared" si="64"/>
        <v>495860</v>
      </c>
      <c r="AT13" s="11">
        <f t="shared" si="64"/>
        <v>495880</v>
      </c>
      <c r="AU13" s="11">
        <f>+AU6-AU11</f>
        <v>495900</v>
      </c>
      <c r="AV13" s="11">
        <f t="shared" ref="AV13:BI13" si="65">+AV6-AV11</f>
        <v>495920</v>
      </c>
      <c r="AW13" s="11">
        <f t="shared" si="65"/>
        <v>495940</v>
      </c>
      <c r="AX13" s="11">
        <f t="shared" si="65"/>
        <v>495960</v>
      </c>
      <c r="AY13" s="11">
        <f t="shared" si="65"/>
        <v>495980</v>
      </c>
      <c r="AZ13" s="11">
        <f t="shared" si="65"/>
        <v>496000</v>
      </c>
      <c r="BA13" s="11">
        <f t="shared" si="65"/>
        <v>496020</v>
      </c>
      <c r="BB13" s="11">
        <f t="shared" si="65"/>
        <v>496040</v>
      </c>
      <c r="BC13" s="11">
        <f t="shared" si="65"/>
        <v>496060</v>
      </c>
      <c r="BD13" s="11">
        <f t="shared" si="65"/>
        <v>496080</v>
      </c>
      <c r="BE13" s="11">
        <f t="shared" si="65"/>
        <v>496100</v>
      </c>
      <c r="BF13" s="11">
        <f t="shared" si="65"/>
        <v>496120</v>
      </c>
      <c r="BG13" s="11">
        <f t="shared" si="65"/>
        <v>496140</v>
      </c>
      <c r="BH13" s="11">
        <f t="shared" si="65"/>
        <v>496160</v>
      </c>
      <c r="BI13" s="11">
        <f t="shared" si="65"/>
        <v>496180</v>
      </c>
      <c r="BJ13" s="11"/>
    </row>
    <row r="14" spans="1:62" x14ac:dyDescent="0.25">
      <c r="A14" s="13"/>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x14ac:dyDescent="0.25">
      <c r="A15" s="14" t="s">
        <v>61</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2" x14ac:dyDescent="0.25">
      <c r="A16" s="14" t="s">
        <v>62</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x14ac:dyDescent="0.25">
      <c r="A17" s="14" t="s">
        <v>63</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x14ac:dyDescent="0.25">
      <c r="A18" s="13" t="s">
        <v>64</v>
      </c>
      <c r="B18" s="12">
        <f>SUM(B15:B17)</f>
        <v>0</v>
      </c>
      <c r="C18" s="12">
        <f t="shared" ref="C18:AC18" si="66">SUM(C15:C17)</f>
        <v>0</v>
      </c>
      <c r="D18" s="12">
        <f t="shared" si="66"/>
        <v>0</v>
      </c>
      <c r="E18" s="12">
        <f t="shared" si="66"/>
        <v>0</v>
      </c>
      <c r="F18" s="12">
        <f t="shared" si="66"/>
        <v>0</v>
      </c>
      <c r="G18" s="12">
        <f t="shared" si="66"/>
        <v>0</v>
      </c>
      <c r="H18" s="12">
        <f t="shared" si="66"/>
        <v>0</v>
      </c>
      <c r="I18" s="12">
        <f t="shared" si="66"/>
        <v>0</v>
      </c>
      <c r="J18" s="12">
        <f t="shared" si="66"/>
        <v>0</v>
      </c>
      <c r="K18" s="12">
        <f t="shared" si="66"/>
        <v>0</v>
      </c>
      <c r="L18" s="12">
        <f t="shared" si="66"/>
        <v>0</v>
      </c>
      <c r="M18" s="12">
        <f t="shared" si="66"/>
        <v>0</v>
      </c>
      <c r="N18" s="12">
        <f t="shared" si="66"/>
        <v>0</v>
      </c>
      <c r="O18" s="12">
        <f t="shared" si="66"/>
        <v>0</v>
      </c>
      <c r="P18" s="12">
        <f t="shared" si="66"/>
        <v>0</v>
      </c>
      <c r="Q18" s="12">
        <f t="shared" si="66"/>
        <v>0</v>
      </c>
      <c r="R18" s="12">
        <f t="shared" si="66"/>
        <v>0</v>
      </c>
      <c r="S18" s="12">
        <f t="shared" si="66"/>
        <v>0</v>
      </c>
      <c r="T18" s="12">
        <f t="shared" si="66"/>
        <v>0</v>
      </c>
      <c r="U18" s="12">
        <f t="shared" si="66"/>
        <v>0</v>
      </c>
      <c r="V18" s="12">
        <f t="shared" si="66"/>
        <v>0</v>
      </c>
      <c r="W18" s="12">
        <f t="shared" si="66"/>
        <v>0</v>
      </c>
      <c r="X18" s="12">
        <f t="shared" si="66"/>
        <v>0</v>
      </c>
      <c r="Y18" s="12">
        <f t="shared" si="66"/>
        <v>0</v>
      </c>
      <c r="Z18" s="12">
        <f t="shared" si="66"/>
        <v>0</v>
      </c>
      <c r="AA18" s="12">
        <f t="shared" si="66"/>
        <v>0</v>
      </c>
      <c r="AB18" s="12">
        <f t="shared" si="66"/>
        <v>0</v>
      </c>
      <c r="AC18" s="12">
        <f t="shared" si="66"/>
        <v>0</v>
      </c>
      <c r="AD18" s="12">
        <f>SUM(AD15:AD17)</f>
        <v>0</v>
      </c>
      <c r="AE18" s="12">
        <f t="shared" ref="AE18" si="67">SUM(AE15:AE17)</f>
        <v>0</v>
      </c>
      <c r="AF18" s="12">
        <f t="shared" ref="AF18" si="68">SUM(AF15:AF17)</f>
        <v>0</v>
      </c>
      <c r="AG18" s="12">
        <f t="shared" ref="AG18" si="69">SUM(AG15:AG17)</f>
        <v>0</v>
      </c>
      <c r="AH18" s="12">
        <f t="shared" ref="AH18" si="70">SUM(AH15:AH17)</f>
        <v>0</v>
      </c>
      <c r="AI18" s="12">
        <f t="shared" ref="AI18" si="71">SUM(AI15:AI17)</f>
        <v>0</v>
      </c>
      <c r="AJ18" s="12">
        <f t="shared" ref="AJ18" si="72">SUM(AJ15:AJ17)</f>
        <v>0</v>
      </c>
      <c r="AK18" s="12">
        <f t="shared" ref="AK18" si="73">SUM(AK15:AK17)</f>
        <v>0</v>
      </c>
      <c r="AL18" s="12">
        <f t="shared" ref="AL18" si="74">SUM(AL15:AL17)</f>
        <v>0</v>
      </c>
      <c r="AM18" s="12">
        <f t="shared" ref="AM18" si="75">SUM(AM15:AM17)</f>
        <v>0</v>
      </c>
      <c r="AN18" s="12">
        <f t="shared" ref="AN18" si="76">SUM(AN15:AN17)</f>
        <v>0</v>
      </c>
      <c r="AO18" s="12">
        <f t="shared" ref="AO18" si="77">SUM(AO15:AO17)</f>
        <v>0</v>
      </c>
      <c r="AP18" s="12">
        <f t="shared" ref="AP18" si="78">SUM(AP15:AP17)</f>
        <v>0</v>
      </c>
      <c r="AQ18" s="12">
        <f t="shared" ref="AQ18" si="79">SUM(AQ15:AQ17)</f>
        <v>0</v>
      </c>
      <c r="AR18" s="12">
        <f t="shared" ref="AR18" si="80">SUM(AR15:AR17)</f>
        <v>0</v>
      </c>
      <c r="AS18" s="12">
        <f t="shared" ref="AS18" si="81">SUM(AS15:AS17)</f>
        <v>0</v>
      </c>
      <c r="AT18" s="12">
        <f t="shared" ref="AT18" si="82">SUM(AT15:AT17)</f>
        <v>0</v>
      </c>
      <c r="AU18" s="12">
        <f>SUM(AU15:AU17)</f>
        <v>0</v>
      </c>
      <c r="AV18" s="12">
        <f t="shared" ref="AV18" si="83">SUM(AV15:AV17)</f>
        <v>0</v>
      </c>
      <c r="AW18" s="12">
        <f t="shared" ref="AW18" si="84">SUM(AW15:AW17)</f>
        <v>0</v>
      </c>
      <c r="AX18" s="12">
        <f t="shared" ref="AX18" si="85">SUM(AX15:AX17)</f>
        <v>0</v>
      </c>
      <c r="AY18" s="12">
        <f t="shared" ref="AY18" si="86">SUM(AY15:AY17)</f>
        <v>0</v>
      </c>
      <c r="AZ18" s="12">
        <f t="shared" ref="AZ18" si="87">SUM(AZ15:AZ17)</f>
        <v>0</v>
      </c>
      <c r="BA18" s="12">
        <f t="shared" ref="BA18" si="88">SUM(BA15:BA17)</f>
        <v>0</v>
      </c>
      <c r="BB18" s="12">
        <f t="shared" ref="BB18" si="89">SUM(BB15:BB17)</f>
        <v>0</v>
      </c>
      <c r="BC18" s="12">
        <f t="shared" ref="BC18" si="90">SUM(BC15:BC17)</f>
        <v>0</v>
      </c>
      <c r="BD18" s="12">
        <f t="shared" ref="BD18" si="91">SUM(BD15:BD17)</f>
        <v>0</v>
      </c>
      <c r="BE18" s="12">
        <f t="shared" ref="BE18" si="92">SUM(BE15:BE17)</f>
        <v>0</v>
      </c>
      <c r="BF18" s="12">
        <f t="shared" ref="BF18" si="93">SUM(BF15:BF17)</f>
        <v>0</v>
      </c>
      <c r="BG18" s="12">
        <f t="shared" ref="BG18" si="94">SUM(BG15:BG17)</f>
        <v>0</v>
      </c>
      <c r="BH18" s="12">
        <f t="shared" ref="BH18" si="95">SUM(BH15:BH17)</f>
        <v>0</v>
      </c>
      <c r="BI18" s="12">
        <f t="shared" ref="BI18" si="96">SUM(BI15:BI17)</f>
        <v>0</v>
      </c>
      <c r="BJ18" s="12"/>
    </row>
    <row r="19" spans="1:62" x14ac:dyDescent="0.25">
      <c r="A19" s="13"/>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row>
    <row r="20" spans="1:62" x14ac:dyDescent="0.25">
      <c r="A20" s="14" t="s">
        <v>65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row>
    <row r="21" spans="1:62" x14ac:dyDescent="0.25">
      <c r="A21" s="14" t="s">
        <v>66</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2" x14ac:dyDescent="0.25">
      <c r="A22" s="14" t="s">
        <v>67</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2" x14ac:dyDescent="0.25">
      <c r="A23" s="14" t="s">
        <v>68</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2" x14ac:dyDescent="0.25">
      <c r="A24" s="14" t="s">
        <v>69</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2" x14ac:dyDescent="0.25">
      <c r="A25" s="14" t="s">
        <v>70</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2" x14ac:dyDescent="0.25">
      <c r="A26" s="14" t="s">
        <v>71</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2" x14ac:dyDescent="0.25">
      <c r="A27" s="14" t="s">
        <v>72</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2" x14ac:dyDescent="0.25">
      <c r="A28" s="14" t="s">
        <v>66</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62" x14ac:dyDescent="0.25">
      <c r="A29" s="14" t="s">
        <v>73</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62" x14ac:dyDescent="0.25">
      <c r="A30" s="14" t="s">
        <v>74</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62" x14ac:dyDescent="0.25">
      <c r="A31" s="14" t="s">
        <v>75</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62" x14ac:dyDescent="0.25">
      <c r="A32" s="14" t="s">
        <v>76</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x14ac:dyDescent="0.25">
      <c r="A33" s="14" t="s">
        <v>77</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x14ac:dyDescent="0.25">
      <c r="A34" s="14" t="s">
        <v>78</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x14ac:dyDescent="0.25">
      <c r="A35" s="14" t="s">
        <v>79</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x14ac:dyDescent="0.25">
      <c r="A36" s="14" t="s">
        <v>80</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x14ac:dyDescent="0.25">
      <c r="A37" s="14" t="s">
        <v>81</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x14ac:dyDescent="0.25">
      <c r="A38" s="14" t="s">
        <v>82</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x14ac:dyDescent="0.25">
      <c r="A39" s="14" t="s">
        <v>83</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x14ac:dyDescent="0.25">
      <c r="A40" s="13" t="s">
        <v>84</v>
      </c>
      <c r="B40" s="12">
        <f>SUM(B20:B39)</f>
        <v>0</v>
      </c>
      <c r="C40" s="12">
        <f t="shared" ref="C40:AC40" si="97">SUM(C20:C39)</f>
        <v>0</v>
      </c>
      <c r="D40" s="12">
        <f t="shared" si="97"/>
        <v>0</v>
      </c>
      <c r="E40" s="12">
        <f t="shared" si="97"/>
        <v>0</v>
      </c>
      <c r="F40" s="12">
        <f t="shared" si="97"/>
        <v>0</v>
      </c>
      <c r="G40" s="12">
        <f t="shared" si="97"/>
        <v>0</v>
      </c>
      <c r="H40" s="12">
        <f t="shared" si="97"/>
        <v>0</v>
      </c>
      <c r="I40" s="12">
        <f t="shared" si="97"/>
        <v>0</v>
      </c>
      <c r="J40" s="12">
        <f t="shared" si="97"/>
        <v>0</v>
      </c>
      <c r="K40" s="12">
        <f t="shared" si="97"/>
        <v>0</v>
      </c>
      <c r="L40" s="12">
        <f t="shared" si="97"/>
        <v>0</v>
      </c>
      <c r="M40" s="12">
        <f t="shared" si="97"/>
        <v>0</v>
      </c>
      <c r="N40" s="12">
        <f t="shared" si="97"/>
        <v>0</v>
      </c>
      <c r="O40" s="12">
        <f t="shared" si="97"/>
        <v>0</v>
      </c>
      <c r="P40" s="12">
        <f t="shared" si="97"/>
        <v>0</v>
      </c>
      <c r="Q40" s="12">
        <f t="shared" si="97"/>
        <v>0</v>
      </c>
      <c r="R40" s="12">
        <f t="shared" si="97"/>
        <v>0</v>
      </c>
      <c r="S40" s="12">
        <f t="shared" si="97"/>
        <v>0</v>
      </c>
      <c r="T40" s="12">
        <f t="shared" si="97"/>
        <v>0</v>
      </c>
      <c r="U40" s="12">
        <f t="shared" si="97"/>
        <v>0</v>
      </c>
      <c r="V40" s="12">
        <f t="shared" si="97"/>
        <v>0</v>
      </c>
      <c r="W40" s="12">
        <f t="shared" si="97"/>
        <v>0</v>
      </c>
      <c r="X40" s="12">
        <f t="shared" si="97"/>
        <v>0</v>
      </c>
      <c r="Y40" s="12">
        <f t="shared" si="97"/>
        <v>0</v>
      </c>
      <c r="Z40" s="12">
        <f t="shared" si="97"/>
        <v>0</v>
      </c>
      <c r="AA40" s="12">
        <f t="shared" si="97"/>
        <v>0</v>
      </c>
      <c r="AB40" s="12">
        <f t="shared" si="97"/>
        <v>0</v>
      </c>
      <c r="AC40" s="12">
        <f t="shared" si="97"/>
        <v>0</v>
      </c>
      <c r="AD40" s="12">
        <f>SUM(AD20:AD39)</f>
        <v>0</v>
      </c>
      <c r="AE40" s="12">
        <f t="shared" ref="AE40" si="98">SUM(AE20:AE39)</f>
        <v>0</v>
      </c>
      <c r="AF40" s="12">
        <f t="shared" ref="AF40" si="99">SUM(AF20:AF39)</f>
        <v>0</v>
      </c>
      <c r="AG40" s="12">
        <f t="shared" ref="AG40" si="100">SUM(AG20:AG39)</f>
        <v>0</v>
      </c>
      <c r="AH40" s="12">
        <f t="shared" ref="AH40" si="101">SUM(AH20:AH39)</f>
        <v>0</v>
      </c>
      <c r="AI40" s="12">
        <f t="shared" ref="AI40" si="102">SUM(AI20:AI39)</f>
        <v>0</v>
      </c>
      <c r="AJ40" s="12">
        <f t="shared" ref="AJ40" si="103">SUM(AJ20:AJ39)</f>
        <v>0</v>
      </c>
      <c r="AK40" s="12">
        <f t="shared" ref="AK40" si="104">SUM(AK20:AK39)</f>
        <v>0</v>
      </c>
      <c r="AL40" s="12">
        <f t="shared" ref="AL40" si="105">SUM(AL20:AL39)</f>
        <v>0</v>
      </c>
      <c r="AM40" s="12">
        <f t="shared" ref="AM40" si="106">SUM(AM20:AM39)</f>
        <v>0</v>
      </c>
      <c r="AN40" s="12">
        <f t="shared" ref="AN40" si="107">SUM(AN20:AN39)</f>
        <v>0</v>
      </c>
      <c r="AO40" s="12">
        <f t="shared" ref="AO40" si="108">SUM(AO20:AO39)</f>
        <v>0</v>
      </c>
      <c r="AP40" s="12">
        <f t="shared" ref="AP40" si="109">SUM(AP20:AP39)</f>
        <v>0</v>
      </c>
      <c r="AQ40" s="12">
        <f t="shared" ref="AQ40" si="110">SUM(AQ20:AQ39)</f>
        <v>0</v>
      </c>
      <c r="AR40" s="12">
        <f t="shared" ref="AR40" si="111">SUM(AR20:AR39)</f>
        <v>0</v>
      </c>
      <c r="AS40" s="12">
        <f t="shared" ref="AS40" si="112">SUM(AS20:AS39)</f>
        <v>0</v>
      </c>
      <c r="AT40" s="12">
        <f t="shared" ref="AT40" si="113">SUM(AT20:AT39)</f>
        <v>0</v>
      </c>
      <c r="AU40" s="12">
        <f>SUM(AU20:AU39)</f>
        <v>0</v>
      </c>
      <c r="AV40" s="12">
        <f t="shared" ref="AV40" si="114">SUM(AV20:AV39)</f>
        <v>0</v>
      </c>
      <c r="AW40" s="12">
        <f t="shared" ref="AW40" si="115">SUM(AW20:AW39)</f>
        <v>0</v>
      </c>
      <c r="AX40" s="12">
        <f t="shared" ref="AX40" si="116">SUM(AX20:AX39)</f>
        <v>0</v>
      </c>
      <c r="AY40" s="12">
        <f t="shared" ref="AY40" si="117">SUM(AY20:AY39)</f>
        <v>0</v>
      </c>
      <c r="AZ40" s="12">
        <f t="shared" ref="AZ40" si="118">SUM(AZ20:AZ39)</f>
        <v>0</v>
      </c>
      <c r="BA40" s="12">
        <f t="shared" ref="BA40" si="119">SUM(BA20:BA39)</f>
        <v>0</v>
      </c>
      <c r="BB40" s="12">
        <f t="shared" ref="BB40" si="120">SUM(BB20:BB39)</f>
        <v>0</v>
      </c>
      <c r="BC40" s="12">
        <f t="shared" ref="BC40" si="121">SUM(BC20:BC39)</f>
        <v>0</v>
      </c>
      <c r="BD40" s="12">
        <f t="shared" ref="BD40" si="122">SUM(BD20:BD39)</f>
        <v>0</v>
      </c>
      <c r="BE40" s="12">
        <f t="shared" ref="BE40" si="123">SUM(BE20:BE39)</f>
        <v>0</v>
      </c>
      <c r="BF40" s="12">
        <f t="shared" ref="BF40" si="124">SUM(BF20:BF39)</f>
        <v>0</v>
      </c>
      <c r="BG40" s="12">
        <f t="shared" ref="BG40" si="125">SUM(BG20:BG39)</f>
        <v>0</v>
      </c>
      <c r="BH40" s="12">
        <f t="shared" ref="BH40" si="126">SUM(BH20:BH39)</f>
        <v>0</v>
      </c>
      <c r="BI40" s="12">
        <f t="shared" ref="BI40" si="127">SUM(BI20:BI39)</f>
        <v>0</v>
      </c>
      <c r="BJ40" s="12"/>
    </row>
    <row r="41" spans="1:62" x14ac:dyDescent="0.25">
      <c r="A41" s="13"/>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row>
    <row r="42" spans="1:62" x14ac:dyDescent="0.25">
      <c r="A42" s="1" t="s">
        <v>85</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row>
    <row r="43" spans="1:62" x14ac:dyDescent="0.25">
      <c r="A43" s="1" t="s">
        <v>86</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row>
    <row r="44" spans="1:62" x14ac:dyDescent="0.25">
      <c r="A44" s="13" t="s">
        <v>87</v>
      </c>
      <c r="B44" s="12">
        <f>+B42+B43</f>
        <v>0</v>
      </c>
      <c r="C44" s="12">
        <f t="shared" ref="C44:AC44" si="128">+C42+C43</f>
        <v>0</v>
      </c>
      <c r="D44" s="12">
        <f t="shared" si="128"/>
        <v>0</v>
      </c>
      <c r="E44" s="12">
        <f t="shared" si="128"/>
        <v>0</v>
      </c>
      <c r="F44" s="12">
        <f t="shared" si="128"/>
        <v>0</v>
      </c>
      <c r="G44" s="12">
        <f t="shared" si="128"/>
        <v>0</v>
      </c>
      <c r="H44" s="12">
        <f t="shared" si="128"/>
        <v>0</v>
      </c>
      <c r="I44" s="12">
        <f t="shared" si="128"/>
        <v>0</v>
      </c>
      <c r="J44" s="12">
        <f t="shared" si="128"/>
        <v>0</v>
      </c>
      <c r="K44" s="12">
        <f t="shared" si="128"/>
        <v>0</v>
      </c>
      <c r="L44" s="12">
        <f t="shared" si="128"/>
        <v>0</v>
      </c>
      <c r="M44" s="12">
        <f t="shared" si="128"/>
        <v>0</v>
      </c>
      <c r="N44" s="12">
        <f t="shared" si="128"/>
        <v>0</v>
      </c>
      <c r="O44" s="12">
        <f t="shared" si="128"/>
        <v>0</v>
      </c>
      <c r="P44" s="12">
        <f t="shared" si="128"/>
        <v>0</v>
      </c>
      <c r="Q44" s="12">
        <f t="shared" si="128"/>
        <v>0</v>
      </c>
      <c r="R44" s="12">
        <f t="shared" si="128"/>
        <v>0</v>
      </c>
      <c r="S44" s="12">
        <f t="shared" si="128"/>
        <v>0</v>
      </c>
      <c r="T44" s="12">
        <f t="shared" si="128"/>
        <v>0</v>
      </c>
      <c r="U44" s="12">
        <f t="shared" si="128"/>
        <v>0</v>
      </c>
      <c r="V44" s="12">
        <f t="shared" si="128"/>
        <v>0</v>
      </c>
      <c r="W44" s="12">
        <f t="shared" si="128"/>
        <v>0</v>
      </c>
      <c r="X44" s="12">
        <f t="shared" si="128"/>
        <v>0</v>
      </c>
      <c r="Y44" s="12">
        <f t="shared" si="128"/>
        <v>0</v>
      </c>
      <c r="Z44" s="12">
        <f t="shared" si="128"/>
        <v>0</v>
      </c>
      <c r="AA44" s="12">
        <f t="shared" si="128"/>
        <v>0</v>
      </c>
      <c r="AB44" s="12">
        <f t="shared" si="128"/>
        <v>0</v>
      </c>
      <c r="AC44" s="12">
        <f t="shared" si="128"/>
        <v>0</v>
      </c>
      <c r="AD44" s="12">
        <f>+AD42+AD43</f>
        <v>0</v>
      </c>
      <c r="AE44" s="12">
        <f t="shared" ref="AE44" si="129">+AE42+AE43</f>
        <v>0</v>
      </c>
      <c r="AF44" s="12">
        <f t="shared" ref="AF44" si="130">+AF42+AF43</f>
        <v>0</v>
      </c>
      <c r="AG44" s="12">
        <f t="shared" ref="AG44" si="131">+AG42+AG43</f>
        <v>0</v>
      </c>
      <c r="AH44" s="12">
        <f t="shared" ref="AH44" si="132">+AH42+AH43</f>
        <v>0</v>
      </c>
      <c r="AI44" s="12">
        <f t="shared" ref="AI44" si="133">+AI42+AI43</f>
        <v>0</v>
      </c>
      <c r="AJ44" s="12">
        <f t="shared" ref="AJ44" si="134">+AJ42+AJ43</f>
        <v>0</v>
      </c>
      <c r="AK44" s="12">
        <f t="shared" ref="AK44" si="135">+AK42+AK43</f>
        <v>0</v>
      </c>
      <c r="AL44" s="12">
        <f t="shared" ref="AL44" si="136">+AL42+AL43</f>
        <v>0</v>
      </c>
      <c r="AM44" s="12">
        <f t="shared" ref="AM44" si="137">+AM42+AM43</f>
        <v>0</v>
      </c>
      <c r="AN44" s="12">
        <f t="shared" ref="AN44" si="138">+AN42+AN43</f>
        <v>0</v>
      </c>
      <c r="AO44" s="12">
        <f t="shared" ref="AO44" si="139">+AO42+AO43</f>
        <v>0</v>
      </c>
      <c r="AP44" s="12">
        <f t="shared" ref="AP44" si="140">+AP42+AP43</f>
        <v>0</v>
      </c>
      <c r="AQ44" s="12">
        <f t="shared" ref="AQ44" si="141">+AQ42+AQ43</f>
        <v>0</v>
      </c>
      <c r="AR44" s="12">
        <f t="shared" ref="AR44" si="142">+AR42+AR43</f>
        <v>0</v>
      </c>
      <c r="AS44" s="12">
        <f t="shared" ref="AS44" si="143">+AS42+AS43</f>
        <v>0</v>
      </c>
      <c r="AT44" s="12">
        <f t="shared" ref="AT44" si="144">+AT42+AT43</f>
        <v>0</v>
      </c>
      <c r="AU44" s="12">
        <f>+AU42+AU43</f>
        <v>0</v>
      </c>
      <c r="AV44" s="12">
        <f t="shared" ref="AV44" si="145">+AV42+AV43</f>
        <v>0</v>
      </c>
      <c r="AW44" s="12">
        <f t="shared" ref="AW44" si="146">+AW42+AW43</f>
        <v>0</v>
      </c>
      <c r="AX44" s="12">
        <f t="shared" ref="AX44" si="147">+AX42+AX43</f>
        <v>0</v>
      </c>
      <c r="AY44" s="12">
        <f t="shared" ref="AY44" si="148">+AY42+AY43</f>
        <v>0</v>
      </c>
      <c r="AZ44" s="12">
        <f t="shared" ref="AZ44" si="149">+AZ42+AZ43</f>
        <v>0</v>
      </c>
      <c r="BA44" s="12">
        <f t="shared" ref="BA44" si="150">+BA42+BA43</f>
        <v>0</v>
      </c>
      <c r="BB44" s="12">
        <f t="shared" ref="BB44" si="151">+BB42+BB43</f>
        <v>0</v>
      </c>
      <c r="BC44" s="12">
        <f t="shared" ref="BC44" si="152">+BC42+BC43</f>
        <v>0</v>
      </c>
      <c r="BD44" s="12">
        <f t="shared" ref="BD44" si="153">+BD42+BD43</f>
        <v>0</v>
      </c>
      <c r="BE44" s="12">
        <f t="shared" ref="BE44" si="154">+BE42+BE43</f>
        <v>0</v>
      </c>
      <c r="BF44" s="12">
        <f t="shared" ref="BF44" si="155">+BF42+BF43</f>
        <v>0</v>
      </c>
      <c r="BG44" s="12">
        <f t="shared" ref="BG44" si="156">+BG42+BG43</f>
        <v>0</v>
      </c>
      <c r="BH44" s="12">
        <f t="shared" ref="BH44" si="157">+BH42+BH43</f>
        <v>0</v>
      </c>
      <c r="BI44" s="12">
        <f t="shared" ref="BI44" si="158">+BI42+BI43</f>
        <v>0</v>
      </c>
      <c r="BJ44" s="12"/>
    </row>
    <row r="45" spans="1:62" x14ac:dyDescent="0.25">
      <c r="A45" s="9"/>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row>
    <row r="46" spans="1:62" x14ac:dyDescent="0.25">
      <c r="A46" s="9" t="s">
        <v>88</v>
      </c>
      <c r="B46" s="16">
        <f>+B13-B18-B40-B44</f>
        <v>495000</v>
      </c>
      <c r="C46" s="16">
        <f t="shared" ref="C46:AC46" si="159">+C13-C18-C40-C44</f>
        <v>495020</v>
      </c>
      <c r="D46" s="16">
        <f t="shared" si="159"/>
        <v>495040</v>
      </c>
      <c r="E46" s="16">
        <f t="shared" si="159"/>
        <v>495060</v>
      </c>
      <c r="F46" s="16">
        <f t="shared" si="159"/>
        <v>495080</v>
      </c>
      <c r="G46" s="16">
        <f t="shared" si="159"/>
        <v>495100</v>
      </c>
      <c r="H46" s="16">
        <f t="shared" si="159"/>
        <v>495120</v>
      </c>
      <c r="I46" s="16">
        <f t="shared" si="159"/>
        <v>495140</v>
      </c>
      <c r="J46" s="16">
        <f t="shared" si="159"/>
        <v>495160</v>
      </c>
      <c r="K46" s="16">
        <f t="shared" si="159"/>
        <v>495180</v>
      </c>
      <c r="L46" s="16">
        <f t="shared" si="159"/>
        <v>495200</v>
      </c>
      <c r="M46" s="16">
        <f t="shared" si="159"/>
        <v>495220</v>
      </c>
      <c r="N46" s="16">
        <f t="shared" si="159"/>
        <v>495240</v>
      </c>
      <c r="O46" s="16">
        <f t="shared" si="159"/>
        <v>495260</v>
      </c>
      <c r="P46" s="16">
        <f t="shared" si="159"/>
        <v>495280</v>
      </c>
      <c r="Q46" s="16">
        <f t="shared" si="159"/>
        <v>495300</v>
      </c>
      <c r="R46" s="16">
        <f t="shared" si="159"/>
        <v>495320</v>
      </c>
      <c r="S46" s="16">
        <f t="shared" si="159"/>
        <v>495340</v>
      </c>
      <c r="T46" s="16">
        <f t="shared" si="159"/>
        <v>495360</v>
      </c>
      <c r="U46" s="16">
        <f t="shared" si="159"/>
        <v>495380</v>
      </c>
      <c r="V46" s="16">
        <f t="shared" si="159"/>
        <v>495400</v>
      </c>
      <c r="W46" s="16">
        <f t="shared" si="159"/>
        <v>495420</v>
      </c>
      <c r="X46" s="16">
        <f t="shared" si="159"/>
        <v>495440</v>
      </c>
      <c r="Y46" s="16">
        <f t="shared" si="159"/>
        <v>495460</v>
      </c>
      <c r="Z46" s="16">
        <f t="shared" si="159"/>
        <v>495480</v>
      </c>
      <c r="AA46" s="16">
        <f t="shared" si="159"/>
        <v>495500</v>
      </c>
      <c r="AB46" s="16">
        <f t="shared" si="159"/>
        <v>495520</v>
      </c>
      <c r="AC46" s="16">
        <f t="shared" si="159"/>
        <v>495540</v>
      </c>
      <c r="AD46" s="16">
        <f>+AD13-AD18-AD40-AD44</f>
        <v>495560</v>
      </c>
      <c r="AE46" s="16">
        <f t="shared" ref="AE46:AT46" si="160">+AE13-AE18-AE40-AE44</f>
        <v>495580</v>
      </c>
      <c r="AF46" s="16">
        <f t="shared" si="160"/>
        <v>495600</v>
      </c>
      <c r="AG46" s="16">
        <f t="shared" si="160"/>
        <v>495620</v>
      </c>
      <c r="AH46" s="16">
        <f t="shared" si="160"/>
        <v>495640</v>
      </c>
      <c r="AI46" s="16">
        <f t="shared" si="160"/>
        <v>495660</v>
      </c>
      <c r="AJ46" s="16">
        <f t="shared" si="160"/>
        <v>495680</v>
      </c>
      <c r="AK46" s="16">
        <f t="shared" si="160"/>
        <v>495700</v>
      </c>
      <c r="AL46" s="16">
        <f t="shared" si="160"/>
        <v>495720</v>
      </c>
      <c r="AM46" s="16">
        <f t="shared" si="160"/>
        <v>495740</v>
      </c>
      <c r="AN46" s="16">
        <f t="shared" si="160"/>
        <v>495760</v>
      </c>
      <c r="AO46" s="16">
        <f t="shared" si="160"/>
        <v>495780</v>
      </c>
      <c r="AP46" s="16">
        <f t="shared" si="160"/>
        <v>495800</v>
      </c>
      <c r="AQ46" s="16">
        <f t="shared" si="160"/>
        <v>495820</v>
      </c>
      <c r="AR46" s="16">
        <f t="shared" si="160"/>
        <v>495840</v>
      </c>
      <c r="AS46" s="16">
        <f t="shared" si="160"/>
        <v>495860</v>
      </c>
      <c r="AT46" s="16">
        <f t="shared" si="160"/>
        <v>495880</v>
      </c>
      <c r="AU46" s="16">
        <f>+AU13-AU18-AU40-AU44</f>
        <v>495900</v>
      </c>
      <c r="AV46" s="16">
        <f t="shared" ref="AV46:BI46" si="161">+AV13-AV18-AV40-AV44</f>
        <v>495920</v>
      </c>
      <c r="AW46" s="16">
        <f t="shared" si="161"/>
        <v>495940</v>
      </c>
      <c r="AX46" s="16">
        <f t="shared" si="161"/>
        <v>495960</v>
      </c>
      <c r="AY46" s="16">
        <f t="shared" si="161"/>
        <v>495980</v>
      </c>
      <c r="AZ46" s="16">
        <f t="shared" si="161"/>
        <v>496000</v>
      </c>
      <c r="BA46" s="16">
        <f t="shared" si="161"/>
        <v>496020</v>
      </c>
      <c r="BB46" s="16">
        <f t="shared" si="161"/>
        <v>496040</v>
      </c>
      <c r="BC46" s="16">
        <f t="shared" si="161"/>
        <v>496060</v>
      </c>
      <c r="BD46" s="16">
        <f t="shared" si="161"/>
        <v>496080</v>
      </c>
      <c r="BE46" s="16">
        <f t="shared" si="161"/>
        <v>496100</v>
      </c>
      <c r="BF46" s="16">
        <f t="shared" si="161"/>
        <v>496120</v>
      </c>
      <c r="BG46" s="16">
        <f t="shared" si="161"/>
        <v>496140</v>
      </c>
      <c r="BH46" s="16">
        <f t="shared" si="161"/>
        <v>496160</v>
      </c>
      <c r="BI46" s="16">
        <f t="shared" si="161"/>
        <v>496180</v>
      </c>
      <c r="BJ46" s="16"/>
    </row>
    <row r="47" spans="1:62" x14ac:dyDescent="0.25">
      <c r="A47" s="9"/>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row>
    <row r="48" spans="1:62" x14ac:dyDescent="0.25">
      <c r="A48" s="1" t="s">
        <v>89</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row>
    <row r="49" spans="1:62" x14ac:dyDescent="0.25">
      <c r="A49" s="1" t="s">
        <v>90</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row>
    <row r="50" spans="1:62" x14ac:dyDescent="0.25">
      <c r="A50" s="1" t="s">
        <v>91</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row>
    <row r="51" spans="1:62" x14ac:dyDescent="0.25">
      <c r="A51" s="1" t="s">
        <v>92</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row>
    <row r="52" spans="1:62" x14ac:dyDescent="0.25">
      <c r="A52" s="13" t="s">
        <v>93</v>
      </c>
      <c r="B52" s="11">
        <f>SUM(B48:B51)</f>
        <v>0</v>
      </c>
      <c r="C52" s="11">
        <f t="shared" ref="C52:AC52" si="162">SUM(C48:C51)</f>
        <v>0</v>
      </c>
      <c r="D52" s="11">
        <f t="shared" si="162"/>
        <v>0</v>
      </c>
      <c r="E52" s="11">
        <f t="shared" si="162"/>
        <v>0</v>
      </c>
      <c r="F52" s="11">
        <f t="shared" si="162"/>
        <v>0</v>
      </c>
      <c r="G52" s="11">
        <f t="shared" si="162"/>
        <v>0</v>
      </c>
      <c r="H52" s="11">
        <f t="shared" si="162"/>
        <v>0</v>
      </c>
      <c r="I52" s="11">
        <f t="shared" si="162"/>
        <v>0</v>
      </c>
      <c r="J52" s="11">
        <f t="shared" si="162"/>
        <v>0</v>
      </c>
      <c r="K52" s="11">
        <f t="shared" si="162"/>
        <v>0</v>
      </c>
      <c r="L52" s="11">
        <f t="shared" si="162"/>
        <v>0</v>
      </c>
      <c r="M52" s="11">
        <f t="shared" si="162"/>
        <v>0</v>
      </c>
      <c r="N52" s="11">
        <f t="shared" si="162"/>
        <v>0</v>
      </c>
      <c r="O52" s="11">
        <f t="shared" si="162"/>
        <v>0</v>
      </c>
      <c r="P52" s="11">
        <f t="shared" si="162"/>
        <v>0</v>
      </c>
      <c r="Q52" s="11">
        <f t="shared" si="162"/>
        <v>0</v>
      </c>
      <c r="R52" s="11">
        <f t="shared" si="162"/>
        <v>0</v>
      </c>
      <c r="S52" s="11">
        <f t="shared" si="162"/>
        <v>0</v>
      </c>
      <c r="T52" s="11">
        <f t="shared" si="162"/>
        <v>0</v>
      </c>
      <c r="U52" s="11">
        <f t="shared" si="162"/>
        <v>0</v>
      </c>
      <c r="V52" s="11">
        <f t="shared" si="162"/>
        <v>0</v>
      </c>
      <c r="W52" s="11">
        <f t="shared" si="162"/>
        <v>0</v>
      </c>
      <c r="X52" s="11">
        <f t="shared" si="162"/>
        <v>0</v>
      </c>
      <c r="Y52" s="11">
        <f t="shared" si="162"/>
        <v>0</v>
      </c>
      <c r="Z52" s="11">
        <f t="shared" si="162"/>
        <v>0</v>
      </c>
      <c r="AA52" s="11">
        <f t="shared" si="162"/>
        <v>0</v>
      </c>
      <c r="AB52" s="11">
        <f t="shared" si="162"/>
        <v>0</v>
      </c>
      <c r="AC52" s="11">
        <f t="shared" si="162"/>
        <v>0</v>
      </c>
      <c r="AD52" s="11">
        <f>SUM(AD48:AD51)</f>
        <v>0</v>
      </c>
      <c r="AE52" s="11">
        <f t="shared" ref="AE52" si="163">SUM(AE48:AE51)</f>
        <v>0</v>
      </c>
      <c r="AF52" s="11">
        <f t="shared" ref="AF52" si="164">SUM(AF48:AF51)</f>
        <v>0</v>
      </c>
      <c r="AG52" s="11">
        <f t="shared" ref="AG52" si="165">SUM(AG48:AG51)</f>
        <v>0</v>
      </c>
      <c r="AH52" s="11">
        <f t="shared" ref="AH52" si="166">SUM(AH48:AH51)</f>
        <v>0</v>
      </c>
      <c r="AI52" s="11">
        <f t="shared" ref="AI52" si="167">SUM(AI48:AI51)</f>
        <v>0</v>
      </c>
      <c r="AJ52" s="11">
        <f t="shared" ref="AJ52" si="168">SUM(AJ48:AJ51)</f>
        <v>0</v>
      </c>
      <c r="AK52" s="11">
        <f t="shared" ref="AK52" si="169">SUM(AK48:AK51)</f>
        <v>0</v>
      </c>
      <c r="AL52" s="11">
        <f t="shared" ref="AL52" si="170">SUM(AL48:AL51)</f>
        <v>0</v>
      </c>
      <c r="AM52" s="11">
        <f t="shared" ref="AM52" si="171">SUM(AM48:AM51)</f>
        <v>0</v>
      </c>
      <c r="AN52" s="11">
        <f t="shared" ref="AN52" si="172">SUM(AN48:AN51)</f>
        <v>0</v>
      </c>
      <c r="AO52" s="11">
        <f t="shared" ref="AO52" si="173">SUM(AO48:AO51)</f>
        <v>0</v>
      </c>
      <c r="AP52" s="11">
        <f t="shared" ref="AP52" si="174">SUM(AP48:AP51)</f>
        <v>0</v>
      </c>
      <c r="AQ52" s="11">
        <f t="shared" ref="AQ52" si="175">SUM(AQ48:AQ51)</f>
        <v>0</v>
      </c>
      <c r="AR52" s="11">
        <f t="shared" ref="AR52" si="176">SUM(AR48:AR51)</f>
        <v>0</v>
      </c>
      <c r="AS52" s="11">
        <f t="shared" ref="AS52" si="177">SUM(AS48:AS51)</f>
        <v>0</v>
      </c>
      <c r="AT52" s="11">
        <f t="shared" ref="AT52" si="178">SUM(AT48:AT51)</f>
        <v>0</v>
      </c>
      <c r="AU52" s="11">
        <f>SUM(AU48:AU51)</f>
        <v>0</v>
      </c>
      <c r="AV52" s="11">
        <f t="shared" ref="AV52" si="179">SUM(AV48:AV51)</f>
        <v>0</v>
      </c>
      <c r="AW52" s="11">
        <f t="shared" ref="AW52" si="180">SUM(AW48:AW51)</f>
        <v>0</v>
      </c>
      <c r="AX52" s="11">
        <f t="shared" ref="AX52" si="181">SUM(AX48:AX51)</f>
        <v>0</v>
      </c>
      <c r="AY52" s="11">
        <f t="shared" ref="AY52" si="182">SUM(AY48:AY51)</f>
        <v>0</v>
      </c>
      <c r="AZ52" s="11">
        <f t="shared" ref="AZ52" si="183">SUM(AZ48:AZ51)</f>
        <v>0</v>
      </c>
      <c r="BA52" s="11">
        <f t="shared" ref="BA52" si="184">SUM(BA48:BA51)</f>
        <v>0</v>
      </c>
      <c r="BB52" s="11">
        <f t="shared" ref="BB52" si="185">SUM(BB48:BB51)</f>
        <v>0</v>
      </c>
      <c r="BC52" s="11">
        <f t="shared" ref="BC52" si="186">SUM(BC48:BC51)</f>
        <v>0</v>
      </c>
      <c r="BD52" s="11">
        <f t="shared" ref="BD52" si="187">SUM(BD48:BD51)</f>
        <v>0</v>
      </c>
      <c r="BE52" s="11">
        <f t="shared" ref="BE52" si="188">SUM(BE48:BE51)</f>
        <v>0</v>
      </c>
      <c r="BF52" s="11">
        <f t="shared" ref="BF52" si="189">SUM(BF48:BF51)</f>
        <v>0</v>
      </c>
      <c r="BG52" s="11">
        <f t="shared" ref="BG52" si="190">SUM(BG48:BG51)</f>
        <v>0</v>
      </c>
      <c r="BH52" s="11">
        <f t="shared" ref="BH52" si="191">SUM(BH48:BH51)</f>
        <v>0</v>
      </c>
      <c r="BI52" s="11">
        <f t="shared" ref="BI52" si="192">SUM(BI48:BI51)</f>
        <v>0</v>
      </c>
      <c r="BJ52" s="11"/>
    </row>
    <row r="53" spans="1:62" x14ac:dyDescent="0.25">
      <c r="A53" s="14"/>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row>
    <row r="54" spans="1:62" x14ac:dyDescent="0.25">
      <c r="A54" s="9" t="s">
        <v>94</v>
      </c>
      <c r="B54" s="16">
        <f>+B46-B52</f>
        <v>495000</v>
      </c>
      <c r="C54" s="16">
        <f t="shared" ref="C54:AC54" si="193">+C46-C52</f>
        <v>495020</v>
      </c>
      <c r="D54" s="16">
        <f t="shared" si="193"/>
        <v>495040</v>
      </c>
      <c r="E54" s="16">
        <f t="shared" si="193"/>
        <v>495060</v>
      </c>
      <c r="F54" s="16">
        <f t="shared" si="193"/>
        <v>495080</v>
      </c>
      <c r="G54" s="16">
        <f t="shared" si="193"/>
        <v>495100</v>
      </c>
      <c r="H54" s="16">
        <f t="shared" si="193"/>
        <v>495120</v>
      </c>
      <c r="I54" s="16">
        <f t="shared" si="193"/>
        <v>495140</v>
      </c>
      <c r="J54" s="16">
        <f t="shared" si="193"/>
        <v>495160</v>
      </c>
      <c r="K54" s="16">
        <f t="shared" si="193"/>
        <v>495180</v>
      </c>
      <c r="L54" s="16">
        <f t="shared" si="193"/>
        <v>495200</v>
      </c>
      <c r="M54" s="16">
        <f t="shared" si="193"/>
        <v>495220</v>
      </c>
      <c r="N54" s="16">
        <f t="shared" si="193"/>
        <v>495240</v>
      </c>
      <c r="O54" s="16">
        <f t="shared" si="193"/>
        <v>495260</v>
      </c>
      <c r="P54" s="16">
        <f t="shared" si="193"/>
        <v>495280</v>
      </c>
      <c r="Q54" s="16">
        <f t="shared" si="193"/>
        <v>495300</v>
      </c>
      <c r="R54" s="16">
        <f t="shared" si="193"/>
        <v>495320</v>
      </c>
      <c r="S54" s="16">
        <f t="shared" si="193"/>
        <v>495340</v>
      </c>
      <c r="T54" s="16">
        <f t="shared" si="193"/>
        <v>495360</v>
      </c>
      <c r="U54" s="16">
        <f t="shared" si="193"/>
        <v>495380</v>
      </c>
      <c r="V54" s="16">
        <f t="shared" si="193"/>
        <v>495400</v>
      </c>
      <c r="W54" s="16">
        <f t="shared" si="193"/>
        <v>495420</v>
      </c>
      <c r="X54" s="16">
        <f t="shared" si="193"/>
        <v>495440</v>
      </c>
      <c r="Y54" s="16">
        <f t="shared" si="193"/>
        <v>495460</v>
      </c>
      <c r="Z54" s="16">
        <f t="shared" si="193"/>
        <v>495480</v>
      </c>
      <c r="AA54" s="16">
        <f t="shared" si="193"/>
        <v>495500</v>
      </c>
      <c r="AB54" s="16">
        <f t="shared" si="193"/>
        <v>495520</v>
      </c>
      <c r="AC54" s="16">
        <f t="shared" si="193"/>
        <v>495540</v>
      </c>
      <c r="AD54" s="16">
        <f>+AD46-AD52</f>
        <v>495560</v>
      </c>
      <c r="AE54" s="16">
        <f t="shared" ref="AE54:AT54" si="194">+AE46-AE52</f>
        <v>495580</v>
      </c>
      <c r="AF54" s="16">
        <f t="shared" si="194"/>
        <v>495600</v>
      </c>
      <c r="AG54" s="16">
        <f t="shared" si="194"/>
        <v>495620</v>
      </c>
      <c r="AH54" s="16">
        <f t="shared" si="194"/>
        <v>495640</v>
      </c>
      <c r="AI54" s="16">
        <f t="shared" si="194"/>
        <v>495660</v>
      </c>
      <c r="AJ54" s="16">
        <f t="shared" si="194"/>
        <v>495680</v>
      </c>
      <c r="AK54" s="16">
        <f t="shared" si="194"/>
        <v>495700</v>
      </c>
      <c r="AL54" s="16">
        <f t="shared" si="194"/>
        <v>495720</v>
      </c>
      <c r="AM54" s="16">
        <f t="shared" si="194"/>
        <v>495740</v>
      </c>
      <c r="AN54" s="16">
        <f t="shared" si="194"/>
        <v>495760</v>
      </c>
      <c r="AO54" s="16">
        <f t="shared" si="194"/>
        <v>495780</v>
      </c>
      <c r="AP54" s="16">
        <f t="shared" si="194"/>
        <v>495800</v>
      </c>
      <c r="AQ54" s="16">
        <f t="shared" si="194"/>
        <v>495820</v>
      </c>
      <c r="AR54" s="16">
        <f t="shared" si="194"/>
        <v>495840</v>
      </c>
      <c r="AS54" s="16">
        <f t="shared" si="194"/>
        <v>495860</v>
      </c>
      <c r="AT54" s="16">
        <f t="shared" si="194"/>
        <v>495880</v>
      </c>
      <c r="AU54" s="16">
        <f>+AU46-AU52</f>
        <v>495900</v>
      </c>
      <c r="AV54" s="16">
        <f t="shared" ref="AV54:BI54" si="195">+AV46-AV52</f>
        <v>495920</v>
      </c>
      <c r="AW54" s="16">
        <f t="shared" si="195"/>
        <v>495940</v>
      </c>
      <c r="AX54" s="16">
        <f t="shared" si="195"/>
        <v>495960</v>
      </c>
      <c r="AY54" s="16">
        <f t="shared" si="195"/>
        <v>495980</v>
      </c>
      <c r="AZ54" s="16">
        <f t="shared" si="195"/>
        <v>496000</v>
      </c>
      <c r="BA54" s="16">
        <f t="shared" si="195"/>
        <v>496020</v>
      </c>
      <c r="BB54" s="16">
        <f t="shared" si="195"/>
        <v>496040</v>
      </c>
      <c r="BC54" s="16">
        <f t="shared" si="195"/>
        <v>496060</v>
      </c>
      <c r="BD54" s="16">
        <f t="shared" si="195"/>
        <v>496080</v>
      </c>
      <c r="BE54" s="16">
        <f t="shared" si="195"/>
        <v>496100</v>
      </c>
      <c r="BF54" s="16">
        <f t="shared" si="195"/>
        <v>496120</v>
      </c>
      <c r="BG54" s="16">
        <f t="shared" si="195"/>
        <v>496140</v>
      </c>
      <c r="BH54" s="16">
        <f t="shared" si="195"/>
        <v>496160</v>
      </c>
      <c r="BI54" s="16">
        <f t="shared" si="195"/>
        <v>496180</v>
      </c>
      <c r="BJ54" s="16"/>
    </row>
    <row r="55" spans="1:62" x14ac:dyDescent="0.25">
      <c r="A55" s="14"/>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row>
    <row r="56" spans="1:62" x14ac:dyDescent="0.25">
      <c r="A56" s="9"/>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row>
    <row r="57" spans="1:62" x14ac:dyDescent="0.25">
      <c r="A57" s="14" t="s">
        <v>95</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row>
    <row r="58" spans="1:62" x14ac:dyDescent="0.25">
      <c r="A58" s="14" t="s">
        <v>96</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row>
    <row r="59" spans="1:62" x14ac:dyDescent="0.25">
      <c r="A59" s="9" t="s">
        <v>97</v>
      </c>
      <c r="B59" s="12">
        <f>+B57+B58</f>
        <v>0</v>
      </c>
      <c r="C59" s="12">
        <f t="shared" ref="C59:AC59" si="196">+C57+C58</f>
        <v>0</v>
      </c>
      <c r="D59" s="12">
        <f t="shared" si="196"/>
        <v>0</v>
      </c>
      <c r="E59" s="12">
        <f t="shared" si="196"/>
        <v>0</v>
      </c>
      <c r="F59" s="12">
        <f t="shared" si="196"/>
        <v>0</v>
      </c>
      <c r="G59" s="12">
        <f t="shared" si="196"/>
        <v>0</v>
      </c>
      <c r="H59" s="12">
        <f t="shared" si="196"/>
        <v>0</v>
      </c>
      <c r="I59" s="12">
        <f t="shared" si="196"/>
        <v>0</v>
      </c>
      <c r="J59" s="12">
        <f t="shared" si="196"/>
        <v>0</v>
      </c>
      <c r="K59" s="12">
        <f t="shared" si="196"/>
        <v>0</v>
      </c>
      <c r="L59" s="12">
        <f t="shared" si="196"/>
        <v>0</v>
      </c>
      <c r="M59" s="12">
        <f t="shared" si="196"/>
        <v>0</v>
      </c>
      <c r="N59" s="12">
        <f t="shared" si="196"/>
        <v>0</v>
      </c>
      <c r="O59" s="12">
        <f t="shared" si="196"/>
        <v>0</v>
      </c>
      <c r="P59" s="12">
        <f t="shared" si="196"/>
        <v>0</v>
      </c>
      <c r="Q59" s="12">
        <f t="shared" si="196"/>
        <v>0</v>
      </c>
      <c r="R59" s="12">
        <f t="shared" si="196"/>
        <v>0</v>
      </c>
      <c r="S59" s="12">
        <f t="shared" si="196"/>
        <v>0</v>
      </c>
      <c r="T59" s="12">
        <f t="shared" si="196"/>
        <v>0</v>
      </c>
      <c r="U59" s="12">
        <f t="shared" si="196"/>
        <v>0</v>
      </c>
      <c r="V59" s="12">
        <f t="shared" si="196"/>
        <v>0</v>
      </c>
      <c r="W59" s="12">
        <f t="shared" si="196"/>
        <v>0</v>
      </c>
      <c r="X59" s="12">
        <f t="shared" si="196"/>
        <v>0</v>
      </c>
      <c r="Y59" s="12">
        <f t="shared" si="196"/>
        <v>0</v>
      </c>
      <c r="Z59" s="12">
        <f t="shared" si="196"/>
        <v>0</v>
      </c>
      <c r="AA59" s="12">
        <f t="shared" si="196"/>
        <v>0</v>
      </c>
      <c r="AB59" s="12">
        <f t="shared" si="196"/>
        <v>0</v>
      </c>
      <c r="AC59" s="12">
        <f t="shared" si="196"/>
        <v>0</v>
      </c>
      <c r="AD59" s="12">
        <f>+AD57+AD58</f>
        <v>0</v>
      </c>
      <c r="AE59" s="12">
        <f t="shared" ref="AE59" si="197">+AE57+AE58</f>
        <v>0</v>
      </c>
      <c r="AF59" s="12">
        <f t="shared" ref="AF59" si="198">+AF57+AF58</f>
        <v>0</v>
      </c>
      <c r="AG59" s="12">
        <f t="shared" ref="AG59" si="199">+AG57+AG58</f>
        <v>0</v>
      </c>
      <c r="AH59" s="12">
        <f t="shared" ref="AH59" si="200">+AH57+AH58</f>
        <v>0</v>
      </c>
      <c r="AI59" s="12">
        <f t="shared" ref="AI59" si="201">+AI57+AI58</f>
        <v>0</v>
      </c>
      <c r="AJ59" s="12">
        <f t="shared" ref="AJ59" si="202">+AJ57+AJ58</f>
        <v>0</v>
      </c>
      <c r="AK59" s="12">
        <f t="shared" ref="AK59" si="203">+AK57+AK58</f>
        <v>0</v>
      </c>
      <c r="AL59" s="12">
        <f t="shared" ref="AL59" si="204">+AL57+AL58</f>
        <v>0</v>
      </c>
      <c r="AM59" s="12">
        <f t="shared" ref="AM59" si="205">+AM57+AM58</f>
        <v>0</v>
      </c>
      <c r="AN59" s="12">
        <f t="shared" ref="AN59" si="206">+AN57+AN58</f>
        <v>0</v>
      </c>
      <c r="AO59" s="12">
        <f t="shared" ref="AO59" si="207">+AO57+AO58</f>
        <v>0</v>
      </c>
      <c r="AP59" s="12">
        <f t="shared" ref="AP59" si="208">+AP57+AP58</f>
        <v>0</v>
      </c>
      <c r="AQ59" s="12">
        <f t="shared" ref="AQ59" si="209">+AQ57+AQ58</f>
        <v>0</v>
      </c>
      <c r="AR59" s="12">
        <f t="shared" ref="AR59" si="210">+AR57+AR58</f>
        <v>0</v>
      </c>
      <c r="AS59" s="12">
        <f t="shared" ref="AS59" si="211">+AS57+AS58</f>
        <v>0</v>
      </c>
      <c r="AT59" s="12">
        <f t="shared" ref="AT59" si="212">+AT57+AT58</f>
        <v>0</v>
      </c>
      <c r="AU59" s="12">
        <f>+AU57+AU58</f>
        <v>0</v>
      </c>
      <c r="AV59" s="12">
        <f t="shared" ref="AV59" si="213">+AV57+AV58</f>
        <v>0</v>
      </c>
      <c r="AW59" s="12">
        <f t="shared" ref="AW59" si="214">+AW57+AW58</f>
        <v>0</v>
      </c>
      <c r="AX59" s="12">
        <f t="shared" ref="AX59" si="215">+AX57+AX58</f>
        <v>0</v>
      </c>
      <c r="AY59" s="12">
        <f t="shared" ref="AY59" si="216">+AY57+AY58</f>
        <v>0</v>
      </c>
      <c r="AZ59" s="12">
        <f t="shared" ref="AZ59" si="217">+AZ57+AZ58</f>
        <v>0</v>
      </c>
      <c r="BA59" s="12">
        <f t="shared" ref="BA59" si="218">+BA57+BA58</f>
        <v>0</v>
      </c>
      <c r="BB59" s="12">
        <f t="shared" ref="BB59" si="219">+BB57+BB58</f>
        <v>0</v>
      </c>
      <c r="BC59" s="12">
        <f t="shared" ref="BC59" si="220">+BC57+BC58</f>
        <v>0</v>
      </c>
      <c r="BD59" s="12">
        <f t="shared" ref="BD59" si="221">+BD57+BD58</f>
        <v>0</v>
      </c>
      <c r="BE59" s="12">
        <f t="shared" ref="BE59" si="222">+BE57+BE58</f>
        <v>0</v>
      </c>
      <c r="BF59" s="12">
        <f t="shared" ref="BF59" si="223">+BF57+BF58</f>
        <v>0</v>
      </c>
      <c r="BG59" s="12">
        <f t="shared" ref="BG59" si="224">+BG57+BG58</f>
        <v>0</v>
      </c>
      <c r="BH59" s="12">
        <f t="shared" ref="BH59" si="225">+BH57+BH58</f>
        <v>0</v>
      </c>
      <c r="BI59" s="12">
        <f t="shared" ref="BI59" si="226">+BI57+BI58</f>
        <v>0</v>
      </c>
      <c r="BJ59" s="12"/>
    </row>
    <row r="60" spans="1:62" x14ac:dyDescent="0.2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1:62" x14ac:dyDescent="0.25">
      <c r="A61" s="14" t="s">
        <v>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1:62" x14ac:dyDescent="0.25">
      <c r="A62" s="14" t="s">
        <v>99</v>
      </c>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row>
    <row r="63" spans="1:62" x14ac:dyDescent="0.25">
      <c r="A63" s="14" t="s">
        <v>100</v>
      </c>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row>
    <row r="64" spans="1:62" x14ac:dyDescent="0.25">
      <c r="A64" s="9" t="s">
        <v>101</v>
      </c>
      <c r="B64" s="11">
        <f>SUM(B61:B63)</f>
        <v>0</v>
      </c>
      <c r="C64" s="11">
        <f t="shared" ref="C64:AC64" si="227">SUM(C61:C63)</f>
        <v>0</v>
      </c>
      <c r="D64" s="11">
        <f t="shared" si="227"/>
        <v>0</v>
      </c>
      <c r="E64" s="11">
        <f t="shared" si="227"/>
        <v>0</v>
      </c>
      <c r="F64" s="11">
        <f t="shared" si="227"/>
        <v>0</v>
      </c>
      <c r="G64" s="11">
        <f t="shared" si="227"/>
        <v>0</v>
      </c>
      <c r="H64" s="11">
        <f t="shared" si="227"/>
        <v>0</v>
      </c>
      <c r="I64" s="11">
        <f t="shared" si="227"/>
        <v>0</v>
      </c>
      <c r="J64" s="11">
        <f t="shared" si="227"/>
        <v>0</v>
      </c>
      <c r="K64" s="11">
        <f t="shared" si="227"/>
        <v>0</v>
      </c>
      <c r="L64" s="11">
        <f t="shared" si="227"/>
        <v>0</v>
      </c>
      <c r="M64" s="11">
        <f t="shared" si="227"/>
        <v>0</v>
      </c>
      <c r="N64" s="11">
        <f t="shared" si="227"/>
        <v>0</v>
      </c>
      <c r="O64" s="11">
        <f t="shared" si="227"/>
        <v>0</v>
      </c>
      <c r="P64" s="11">
        <f t="shared" si="227"/>
        <v>0</v>
      </c>
      <c r="Q64" s="11">
        <f t="shared" si="227"/>
        <v>0</v>
      </c>
      <c r="R64" s="11">
        <f t="shared" si="227"/>
        <v>0</v>
      </c>
      <c r="S64" s="11">
        <f t="shared" si="227"/>
        <v>0</v>
      </c>
      <c r="T64" s="11">
        <f t="shared" si="227"/>
        <v>0</v>
      </c>
      <c r="U64" s="11">
        <f t="shared" si="227"/>
        <v>0</v>
      </c>
      <c r="V64" s="11">
        <f t="shared" si="227"/>
        <v>0</v>
      </c>
      <c r="W64" s="11">
        <f t="shared" si="227"/>
        <v>0</v>
      </c>
      <c r="X64" s="11">
        <f t="shared" si="227"/>
        <v>0</v>
      </c>
      <c r="Y64" s="11">
        <f t="shared" si="227"/>
        <v>0</v>
      </c>
      <c r="Z64" s="11">
        <f t="shared" si="227"/>
        <v>0</v>
      </c>
      <c r="AA64" s="11">
        <f t="shared" si="227"/>
        <v>0</v>
      </c>
      <c r="AB64" s="11">
        <f t="shared" si="227"/>
        <v>0</v>
      </c>
      <c r="AC64" s="11">
        <f t="shared" si="227"/>
        <v>0</v>
      </c>
      <c r="AD64" s="11">
        <f>SUM(AD61:AD63)</f>
        <v>0</v>
      </c>
      <c r="AE64" s="11">
        <f t="shared" ref="AE64" si="228">SUM(AE61:AE63)</f>
        <v>0</v>
      </c>
      <c r="AF64" s="11">
        <f t="shared" ref="AF64" si="229">SUM(AF61:AF63)</f>
        <v>0</v>
      </c>
      <c r="AG64" s="11">
        <f t="shared" ref="AG64" si="230">SUM(AG61:AG63)</f>
        <v>0</v>
      </c>
      <c r="AH64" s="11">
        <f t="shared" ref="AH64" si="231">SUM(AH61:AH63)</f>
        <v>0</v>
      </c>
      <c r="AI64" s="11">
        <f t="shared" ref="AI64" si="232">SUM(AI61:AI63)</f>
        <v>0</v>
      </c>
      <c r="AJ64" s="11">
        <f t="shared" ref="AJ64" si="233">SUM(AJ61:AJ63)</f>
        <v>0</v>
      </c>
      <c r="AK64" s="11">
        <f t="shared" ref="AK64" si="234">SUM(AK61:AK63)</f>
        <v>0</v>
      </c>
      <c r="AL64" s="11">
        <f t="shared" ref="AL64" si="235">SUM(AL61:AL63)</f>
        <v>0</v>
      </c>
      <c r="AM64" s="11">
        <f t="shared" ref="AM64" si="236">SUM(AM61:AM63)</f>
        <v>0</v>
      </c>
      <c r="AN64" s="11">
        <f t="shared" ref="AN64" si="237">SUM(AN61:AN63)</f>
        <v>0</v>
      </c>
      <c r="AO64" s="11">
        <f t="shared" ref="AO64" si="238">SUM(AO61:AO63)</f>
        <v>0</v>
      </c>
      <c r="AP64" s="11">
        <f t="shared" ref="AP64" si="239">SUM(AP61:AP63)</f>
        <v>0</v>
      </c>
      <c r="AQ64" s="11">
        <f t="shared" ref="AQ64" si="240">SUM(AQ61:AQ63)</f>
        <v>0</v>
      </c>
      <c r="AR64" s="11">
        <f t="shared" ref="AR64" si="241">SUM(AR61:AR63)</f>
        <v>0</v>
      </c>
      <c r="AS64" s="11">
        <f t="shared" ref="AS64" si="242">SUM(AS61:AS63)</f>
        <v>0</v>
      </c>
      <c r="AT64" s="11">
        <f t="shared" ref="AT64" si="243">SUM(AT61:AT63)</f>
        <v>0</v>
      </c>
      <c r="AU64" s="11">
        <f>SUM(AU61:AU63)</f>
        <v>0</v>
      </c>
      <c r="AV64" s="11">
        <f t="shared" ref="AV64" si="244">SUM(AV61:AV63)</f>
        <v>0</v>
      </c>
      <c r="AW64" s="11">
        <f t="shared" ref="AW64" si="245">SUM(AW61:AW63)</f>
        <v>0</v>
      </c>
      <c r="AX64" s="11">
        <f t="shared" ref="AX64" si="246">SUM(AX61:AX63)</f>
        <v>0</v>
      </c>
      <c r="AY64" s="11">
        <f t="shared" ref="AY64" si="247">SUM(AY61:AY63)</f>
        <v>0</v>
      </c>
      <c r="AZ64" s="11">
        <f t="shared" ref="AZ64" si="248">SUM(AZ61:AZ63)</f>
        <v>0</v>
      </c>
      <c r="BA64" s="11">
        <f t="shared" ref="BA64" si="249">SUM(BA61:BA63)</f>
        <v>0</v>
      </c>
      <c r="BB64" s="11">
        <f t="shared" ref="BB64" si="250">SUM(BB61:BB63)</f>
        <v>0</v>
      </c>
      <c r="BC64" s="11">
        <f t="shared" ref="BC64" si="251">SUM(BC61:BC63)</f>
        <v>0</v>
      </c>
      <c r="BD64" s="11">
        <f t="shared" ref="BD64" si="252">SUM(BD61:BD63)</f>
        <v>0</v>
      </c>
      <c r="BE64" s="11">
        <f t="shared" ref="BE64" si="253">SUM(BE61:BE63)</f>
        <v>0</v>
      </c>
      <c r="BF64" s="11">
        <f t="shared" ref="BF64" si="254">SUM(BF61:BF63)</f>
        <v>0</v>
      </c>
      <c r="BG64" s="11">
        <f t="shared" ref="BG64" si="255">SUM(BG61:BG63)</f>
        <v>0</v>
      </c>
      <c r="BH64" s="11">
        <f t="shared" ref="BH64" si="256">SUM(BH61:BH63)</f>
        <v>0</v>
      </c>
      <c r="BI64" s="11">
        <f t="shared" ref="BI64" si="257">SUM(BI61:BI63)</f>
        <v>0</v>
      </c>
      <c r="BJ64" s="11"/>
    </row>
    <row r="65" spans="1:62" x14ac:dyDescent="0.25">
      <c r="A65" s="14"/>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row>
    <row r="66" spans="1:62" x14ac:dyDescent="0.25">
      <c r="A66" s="9" t="s">
        <v>102</v>
      </c>
      <c r="B66" s="11">
        <f>+B54+B59+B64</f>
        <v>495000</v>
      </c>
      <c r="C66" s="11">
        <f t="shared" ref="C66:AC66" si="258">+C54+C59+C64</f>
        <v>495020</v>
      </c>
      <c r="D66" s="11">
        <f t="shared" si="258"/>
        <v>495040</v>
      </c>
      <c r="E66" s="11">
        <f t="shared" si="258"/>
        <v>495060</v>
      </c>
      <c r="F66" s="11">
        <f t="shared" si="258"/>
        <v>495080</v>
      </c>
      <c r="G66" s="11">
        <f t="shared" si="258"/>
        <v>495100</v>
      </c>
      <c r="H66" s="11">
        <f t="shared" si="258"/>
        <v>495120</v>
      </c>
      <c r="I66" s="11">
        <f t="shared" si="258"/>
        <v>495140</v>
      </c>
      <c r="J66" s="11">
        <f t="shared" si="258"/>
        <v>495160</v>
      </c>
      <c r="K66" s="11">
        <f t="shared" si="258"/>
        <v>495180</v>
      </c>
      <c r="L66" s="11">
        <f t="shared" si="258"/>
        <v>495200</v>
      </c>
      <c r="M66" s="11">
        <f t="shared" si="258"/>
        <v>495220</v>
      </c>
      <c r="N66" s="11">
        <f t="shared" si="258"/>
        <v>495240</v>
      </c>
      <c r="O66" s="11">
        <f t="shared" si="258"/>
        <v>495260</v>
      </c>
      <c r="P66" s="11">
        <f t="shared" si="258"/>
        <v>495280</v>
      </c>
      <c r="Q66" s="11">
        <f t="shared" si="258"/>
        <v>495300</v>
      </c>
      <c r="R66" s="11">
        <f t="shared" si="258"/>
        <v>495320</v>
      </c>
      <c r="S66" s="11">
        <f t="shared" si="258"/>
        <v>495340</v>
      </c>
      <c r="T66" s="11">
        <f t="shared" si="258"/>
        <v>495360</v>
      </c>
      <c r="U66" s="11">
        <f t="shared" si="258"/>
        <v>495380</v>
      </c>
      <c r="V66" s="11">
        <f t="shared" si="258"/>
        <v>495400</v>
      </c>
      <c r="W66" s="11">
        <f t="shared" si="258"/>
        <v>495420</v>
      </c>
      <c r="X66" s="11">
        <f t="shared" si="258"/>
        <v>495440</v>
      </c>
      <c r="Y66" s="11">
        <f t="shared" si="258"/>
        <v>495460</v>
      </c>
      <c r="Z66" s="11">
        <f t="shared" si="258"/>
        <v>495480</v>
      </c>
      <c r="AA66" s="11">
        <f t="shared" si="258"/>
        <v>495500</v>
      </c>
      <c r="AB66" s="11">
        <f t="shared" si="258"/>
        <v>495520</v>
      </c>
      <c r="AC66" s="11">
        <f t="shared" si="258"/>
        <v>495540</v>
      </c>
      <c r="AD66" s="11">
        <f>+AD54+AD59+AD64</f>
        <v>495560</v>
      </c>
      <c r="AE66" s="11">
        <f t="shared" ref="AE66:AT66" si="259">+AE54+AE59+AE64</f>
        <v>495580</v>
      </c>
      <c r="AF66" s="11">
        <f t="shared" si="259"/>
        <v>495600</v>
      </c>
      <c r="AG66" s="11">
        <f t="shared" si="259"/>
        <v>495620</v>
      </c>
      <c r="AH66" s="11">
        <f t="shared" si="259"/>
        <v>495640</v>
      </c>
      <c r="AI66" s="11">
        <f t="shared" si="259"/>
        <v>495660</v>
      </c>
      <c r="AJ66" s="11">
        <f t="shared" si="259"/>
        <v>495680</v>
      </c>
      <c r="AK66" s="11">
        <f t="shared" si="259"/>
        <v>495700</v>
      </c>
      <c r="AL66" s="11">
        <f t="shared" si="259"/>
        <v>495720</v>
      </c>
      <c r="AM66" s="11">
        <f t="shared" si="259"/>
        <v>495740</v>
      </c>
      <c r="AN66" s="11">
        <f t="shared" si="259"/>
        <v>495760</v>
      </c>
      <c r="AO66" s="11">
        <f t="shared" si="259"/>
        <v>495780</v>
      </c>
      <c r="AP66" s="11">
        <f t="shared" si="259"/>
        <v>495800</v>
      </c>
      <c r="AQ66" s="11">
        <f t="shared" si="259"/>
        <v>495820</v>
      </c>
      <c r="AR66" s="11">
        <f t="shared" si="259"/>
        <v>495840</v>
      </c>
      <c r="AS66" s="11">
        <f t="shared" si="259"/>
        <v>495860</v>
      </c>
      <c r="AT66" s="11">
        <f t="shared" si="259"/>
        <v>495880</v>
      </c>
      <c r="AU66" s="11">
        <f>+AU54+AU59+AU64</f>
        <v>495900</v>
      </c>
      <c r="AV66" s="11">
        <f t="shared" ref="AV66:BI66" si="260">+AV54+AV59+AV64</f>
        <v>495920</v>
      </c>
      <c r="AW66" s="11">
        <f t="shared" si="260"/>
        <v>495940</v>
      </c>
      <c r="AX66" s="11">
        <f t="shared" si="260"/>
        <v>495960</v>
      </c>
      <c r="AY66" s="11">
        <f t="shared" si="260"/>
        <v>495980</v>
      </c>
      <c r="AZ66" s="11">
        <f t="shared" si="260"/>
        <v>496000</v>
      </c>
      <c r="BA66" s="11">
        <f t="shared" si="260"/>
        <v>496020</v>
      </c>
      <c r="BB66" s="11">
        <f t="shared" si="260"/>
        <v>496040</v>
      </c>
      <c r="BC66" s="11">
        <f t="shared" si="260"/>
        <v>496060</v>
      </c>
      <c r="BD66" s="11">
        <f t="shared" si="260"/>
        <v>496080</v>
      </c>
      <c r="BE66" s="11">
        <f t="shared" si="260"/>
        <v>496100</v>
      </c>
      <c r="BF66" s="11">
        <f t="shared" si="260"/>
        <v>496120</v>
      </c>
      <c r="BG66" s="11">
        <f t="shared" si="260"/>
        <v>496140</v>
      </c>
      <c r="BH66" s="11">
        <f t="shared" si="260"/>
        <v>496160</v>
      </c>
      <c r="BI66" s="11">
        <f t="shared" si="260"/>
        <v>496180</v>
      </c>
      <c r="BJ66" s="11"/>
    </row>
    <row r="67" spans="1:62" x14ac:dyDescent="0.25">
      <c r="A67" s="9"/>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row>
    <row r="68" spans="1:62" x14ac:dyDescent="0.25">
      <c r="A68" s="19" t="s">
        <v>103</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row>
    <row r="69" spans="1:62" x14ac:dyDescent="0.25">
      <c r="A69" s="19" t="s">
        <v>104</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row>
    <row r="70" spans="1:62" x14ac:dyDescent="0.25">
      <c r="A70" s="20" t="s">
        <v>105</v>
      </c>
      <c r="B70" s="21">
        <f>+B66-B68-B69</f>
        <v>495000</v>
      </c>
      <c r="C70" s="21">
        <f t="shared" ref="C70:AC70" si="261">+C66-C68-C69</f>
        <v>495020</v>
      </c>
      <c r="D70" s="21">
        <f t="shared" si="261"/>
        <v>495040</v>
      </c>
      <c r="E70" s="21">
        <f t="shared" si="261"/>
        <v>495060</v>
      </c>
      <c r="F70" s="21">
        <f t="shared" si="261"/>
        <v>495080</v>
      </c>
      <c r="G70" s="21">
        <f t="shared" si="261"/>
        <v>495100</v>
      </c>
      <c r="H70" s="21">
        <f t="shared" si="261"/>
        <v>495120</v>
      </c>
      <c r="I70" s="21">
        <f t="shared" si="261"/>
        <v>495140</v>
      </c>
      <c r="J70" s="21">
        <f t="shared" si="261"/>
        <v>495160</v>
      </c>
      <c r="K70" s="21">
        <f t="shared" si="261"/>
        <v>495180</v>
      </c>
      <c r="L70" s="21">
        <f t="shared" si="261"/>
        <v>495200</v>
      </c>
      <c r="M70" s="21">
        <f t="shared" si="261"/>
        <v>495220</v>
      </c>
      <c r="N70" s="21">
        <f t="shared" si="261"/>
        <v>495240</v>
      </c>
      <c r="O70" s="21">
        <f t="shared" si="261"/>
        <v>495260</v>
      </c>
      <c r="P70" s="21">
        <f t="shared" si="261"/>
        <v>495280</v>
      </c>
      <c r="Q70" s="21">
        <f t="shared" si="261"/>
        <v>495300</v>
      </c>
      <c r="R70" s="21">
        <f t="shared" si="261"/>
        <v>495320</v>
      </c>
      <c r="S70" s="21">
        <f t="shared" si="261"/>
        <v>495340</v>
      </c>
      <c r="T70" s="21">
        <f t="shared" si="261"/>
        <v>495360</v>
      </c>
      <c r="U70" s="21">
        <f t="shared" si="261"/>
        <v>495380</v>
      </c>
      <c r="V70" s="21">
        <f t="shared" si="261"/>
        <v>495400</v>
      </c>
      <c r="W70" s="21">
        <f t="shared" si="261"/>
        <v>495420</v>
      </c>
      <c r="X70" s="21">
        <f t="shared" si="261"/>
        <v>495440</v>
      </c>
      <c r="Y70" s="21">
        <f t="shared" si="261"/>
        <v>495460</v>
      </c>
      <c r="Z70" s="21">
        <f t="shared" si="261"/>
        <v>495480</v>
      </c>
      <c r="AA70" s="21">
        <f t="shared" si="261"/>
        <v>495500</v>
      </c>
      <c r="AB70" s="21">
        <f t="shared" si="261"/>
        <v>495520</v>
      </c>
      <c r="AC70" s="21">
        <f t="shared" si="261"/>
        <v>495540</v>
      </c>
      <c r="AD70" s="21">
        <f>+AD66-AD68-AD69</f>
        <v>495560</v>
      </c>
      <c r="AE70" s="21">
        <f t="shared" ref="AE70" si="262">+AE66-AE68-AE69</f>
        <v>495580</v>
      </c>
      <c r="AF70" s="21">
        <f t="shared" ref="AF70" si="263">+AF66-AF68-AF69</f>
        <v>495600</v>
      </c>
      <c r="AG70" s="21">
        <f t="shared" ref="AG70" si="264">+AG66-AG68-AG69</f>
        <v>495620</v>
      </c>
      <c r="AH70" s="21">
        <f t="shared" ref="AH70" si="265">+AH66-AH68-AH69</f>
        <v>495640</v>
      </c>
      <c r="AI70" s="21">
        <f t="shared" ref="AI70" si="266">+AI66-AI68-AI69</f>
        <v>495660</v>
      </c>
      <c r="AJ70" s="21">
        <f t="shared" ref="AJ70" si="267">+AJ66-AJ68-AJ69</f>
        <v>495680</v>
      </c>
      <c r="AK70" s="21">
        <f t="shared" ref="AK70" si="268">+AK66-AK68-AK69</f>
        <v>495700</v>
      </c>
      <c r="AL70" s="21">
        <f t="shared" ref="AL70" si="269">+AL66-AL68-AL69</f>
        <v>495720</v>
      </c>
      <c r="AM70" s="21">
        <f t="shared" ref="AM70" si="270">+AM66-AM68-AM69</f>
        <v>495740</v>
      </c>
      <c r="AN70" s="21">
        <f t="shared" ref="AN70" si="271">+AN66-AN68-AN69</f>
        <v>495760</v>
      </c>
      <c r="AO70" s="21">
        <f t="shared" ref="AO70" si="272">+AO66-AO68-AO69</f>
        <v>495780</v>
      </c>
      <c r="AP70" s="21">
        <f t="shared" ref="AP70" si="273">+AP66-AP68-AP69</f>
        <v>495800</v>
      </c>
      <c r="AQ70" s="21">
        <f t="shared" ref="AQ70" si="274">+AQ66-AQ68-AQ69</f>
        <v>495820</v>
      </c>
      <c r="AR70" s="21">
        <f t="shared" ref="AR70" si="275">+AR66-AR68-AR69</f>
        <v>495840</v>
      </c>
      <c r="AS70" s="21">
        <f t="shared" ref="AS70" si="276">+AS66-AS68-AS69</f>
        <v>495860</v>
      </c>
      <c r="AT70" s="21">
        <f t="shared" ref="AT70" si="277">+AT66-AT68-AT69</f>
        <v>495880</v>
      </c>
      <c r="AU70" s="21">
        <f>+AU66-AU68-AU69</f>
        <v>495900</v>
      </c>
      <c r="AV70" s="21">
        <f t="shared" ref="AV70" si="278">+AV66-AV68-AV69</f>
        <v>495920</v>
      </c>
      <c r="AW70" s="21">
        <f t="shared" ref="AW70" si="279">+AW66-AW68-AW69</f>
        <v>495940</v>
      </c>
      <c r="AX70" s="21">
        <f t="shared" ref="AX70" si="280">+AX66-AX68-AX69</f>
        <v>495960</v>
      </c>
      <c r="AY70" s="21">
        <f t="shared" ref="AY70" si="281">+AY66-AY68-AY69</f>
        <v>495980</v>
      </c>
      <c r="AZ70" s="21">
        <f t="shared" ref="AZ70" si="282">+AZ66-AZ68-AZ69</f>
        <v>496000</v>
      </c>
      <c r="BA70" s="21">
        <f t="shared" ref="BA70" si="283">+BA66-BA68-BA69</f>
        <v>496020</v>
      </c>
      <c r="BB70" s="21">
        <f t="shared" ref="BB70" si="284">+BB66-BB68-BB69</f>
        <v>496040</v>
      </c>
      <c r="BC70" s="21">
        <f t="shared" ref="BC70" si="285">+BC66-BC68-BC69</f>
        <v>496060</v>
      </c>
      <c r="BD70" s="21">
        <f t="shared" ref="BD70" si="286">+BD66-BD68-BD69</f>
        <v>496080</v>
      </c>
      <c r="BE70" s="21">
        <f t="shared" ref="BE70" si="287">+BE66-BE68-BE69</f>
        <v>496100</v>
      </c>
      <c r="BF70" s="21">
        <f t="shared" ref="BF70" si="288">+BF66-BF68-BF69</f>
        <v>496120</v>
      </c>
      <c r="BG70" s="21">
        <f t="shared" ref="BG70" si="289">+BG66-BG68-BG69</f>
        <v>496140</v>
      </c>
      <c r="BH70" s="21">
        <f t="shared" ref="BH70" si="290">+BH66-BH68-BH69</f>
        <v>496160</v>
      </c>
      <c r="BI70" s="21">
        <f t="shared" ref="BI70" si="291">+BI66-BI68-BI69</f>
        <v>496180</v>
      </c>
      <c r="BJ70" s="21"/>
    </row>
    <row r="71" spans="1:62" x14ac:dyDescent="0.25">
      <c r="A71" s="14"/>
      <c r="B71" s="12"/>
    </row>
    <row r="72" spans="1:62" x14ac:dyDescent="0.25">
      <c r="A72" s="14"/>
      <c r="B72" s="11"/>
    </row>
    <row r="73" spans="1:62" x14ac:dyDescent="0.25">
      <c r="A73" s="14"/>
      <c r="B73" s="11"/>
    </row>
    <row r="74" spans="1:62" x14ac:dyDescent="0.25">
      <c r="A74" s="14"/>
      <c r="B74" s="11"/>
    </row>
    <row r="75" spans="1:62" x14ac:dyDescent="0.25">
      <c r="A75" s="14"/>
      <c r="B75" s="11"/>
    </row>
    <row r="76" spans="1:62" x14ac:dyDescent="0.25">
      <c r="A76" s="14"/>
      <c r="B76" s="11"/>
    </row>
    <row r="77" spans="1:62" x14ac:dyDescent="0.25">
      <c r="A77" s="14"/>
      <c r="B77" s="12"/>
    </row>
    <row r="78" spans="1:62" x14ac:dyDescent="0.25">
      <c r="A78" s="14"/>
      <c r="B78" s="11"/>
    </row>
    <row r="79" spans="1:62" x14ac:dyDescent="0.25">
      <c r="A79" s="14"/>
      <c r="B79" s="11"/>
    </row>
    <row r="80" spans="1:62" x14ac:dyDescent="0.25">
      <c r="A80" s="14"/>
      <c r="B80" s="11"/>
    </row>
    <row r="81" spans="1:2" x14ac:dyDescent="0.25">
      <c r="A81" s="14"/>
      <c r="B81" s="11"/>
    </row>
    <row r="82" spans="1:2" x14ac:dyDescent="0.25">
      <c r="A82" s="14"/>
      <c r="B82" s="11"/>
    </row>
    <row r="83" spans="1:2" x14ac:dyDescent="0.25">
      <c r="A83" s="14"/>
      <c r="B83" s="11"/>
    </row>
    <row r="84" spans="1:2" x14ac:dyDescent="0.25">
      <c r="A84" s="14"/>
      <c r="B84" s="11"/>
    </row>
    <row r="85" spans="1:2" x14ac:dyDescent="0.25">
      <c r="A85" s="14"/>
      <c r="B85" s="12"/>
    </row>
    <row r="86" spans="1:2" x14ac:dyDescent="0.25">
      <c r="A86" s="14"/>
      <c r="B86" s="11"/>
    </row>
    <row r="87" spans="1:2" x14ac:dyDescent="0.25">
      <c r="A87" s="14"/>
      <c r="B87" s="11"/>
    </row>
    <row r="88" spans="1:2" x14ac:dyDescent="0.25">
      <c r="A88" s="14"/>
      <c r="B88" s="11"/>
    </row>
    <row r="89" spans="1:2" x14ac:dyDescent="0.25">
      <c r="A89" s="14"/>
      <c r="B89" s="11"/>
    </row>
    <row r="90" spans="1:2" x14ac:dyDescent="0.25">
      <c r="A90" s="14"/>
      <c r="B90" s="11"/>
    </row>
    <row r="91" spans="1:2" x14ac:dyDescent="0.25">
      <c r="A91" s="14"/>
      <c r="B91" s="11"/>
    </row>
    <row r="92" spans="1:2" x14ac:dyDescent="0.25">
      <c r="A92" s="14"/>
      <c r="B92" s="11"/>
    </row>
    <row r="93" spans="1:2" x14ac:dyDescent="0.25">
      <c r="A93" s="9"/>
      <c r="B93" s="12"/>
    </row>
    <row r="94" spans="1:2" x14ac:dyDescent="0.25">
      <c r="A94" s="14"/>
      <c r="B94" s="18"/>
    </row>
    <row r="95" spans="1:2" x14ac:dyDescent="0.25">
      <c r="A95" s="9"/>
      <c r="B95" s="12"/>
    </row>
    <row r="96" spans="1:2" x14ac:dyDescent="0.25">
      <c r="A96" s="14"/>
      <c r="B96" s="11"/>
    </row>
    <row r="97" spans="1:2" x14ac:dyDescent="0.25">
      <c r="A97" s="19"/>
      <c r="B97" s="11"/>
    </row>
    <row r="98" spans="1:2" x14ac:dyDescent="0.25">
      <c r="A98" s="14"/>
      <c r="B98" s="18"/>
    </row>
    <row r="99" spans="1:2" x14ac:dyDescent="0.25">
      <c r="A99" s="9"/>
      <c r="B99" s="12"/>
    </row>
    <row r="100" spans="1:2" x14ac:dyDescent="0.25">
      <c r="A100" s="14"/>
      <c r="B100" s="11"/>
    </row>
    <row r="101" spans="1:2" x14ac:dyDescent="0.25">
      <c r="A101" s="14"/>
      <c r="B101" s="11"/>
    </row>
    <row r="102" spans="1:2" x14ac:dyDescent="0.25">
      <c r="A102" s="14"/>
      <c r="B102" s="11"/>
    </row>
    <row r="103" spans="1:2" x14ac:dyDescent="0.25">
      <c r="A103" s="14"/>
      <c r="B103" s="18"/>
    </row>
    <row r="104" spans="1:2" x14ac:dyDescent="0.25">
      <c r="A104" s="9"/>
      <c r="B104" s="12"/>
    </row>
    <row r="105" spans="1:2" x14ac:dyDescent="0.25">
      <c r="A105" s="9"/>
      <c r="B105" s="17"/>
    </row>
    <row r="106" spans="1:2" x14ac:dyDescent="0.25">
      <c r="A106" s="14"/>
      <c r="B106" s="11"/>
    </row>
    <row r="107" spans="1:2" x14ac:dyDescent="0.25">
      <c r="A107" s="14"/>
      <c r="B107" s="11"/>
    </row>
    <row r="108" spans="1:2" x14ac:dyDescent="0.25">
      <c r="A108" s="9"/>
      <c r="B108"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K24"/>
  <sheetViews>
    <sheetView showGridLines="0" workbookViewId="0">
      <selection activeCell="Q9" sqref="Q9"/>
    </sheetView>
  </sheetViews>
  <sheetFormatPr defaultRowHeight="15" x14ac:dyDescent="0.25"/>
  <cols>
    <col min="2" max="2" width="21.5703125" bestFit="1" customWidth="1"/>
    <col min="4" max="4" width="10.5703125" bestFit="1" customWidth="1"/>
    <col min="5" max="63" width="11.5703125" bestFit="1" customWidth="1"/>
  </cols>
  <sheetData>
    <row r="1" spans="2:63" x14ac:dyDescent="0.25">
      <c r="B1" s="23" t="s">
        <v>110</v>
      </c>
      <c r="D1" s="26" t="str">
        <f>+SPm!C1</f>
        <v>A1 m1</v>
      </c>
      <c r="E1" s="26" t="str">
        <f>+SPm!D1</f>
        <v>A1 m2</v>
      </c>
      <c r="F1" s="26" t="str">
        <f>+SPm!E1</f>
        <v>A1 m3</v>
      </c>
      <c r="G1" s="26" t="str">
        <f>+SPm!F1</f>
        <v>A1 m4</v>
      </c>
      <c r="H1" s="26" t="str">
        <f>+SPm!G1</f>
        <v>A1 m5</v>
      </c>
      <c r="I1" s="26" t="str">
        <f>+SPm!H1</f>
        <v>A1 m6</v>
      </c>
      <c r="J1" s="26" t="str">
        <f>+SPm!I1</f>
        <v>A1 m7</v>
      </c>
      <c r="K1" s="26" t="str">
        <f>+SPm!J1</f>
        <v>A1 m8</v>
      </c>
      <c r="L1" s="26" t="str">
        <f>+SPm!K1</f>
        <v>A1 m9</v>
      </c>
      <c r="M1" s="26" t="str">
        <f>+SPm!L1</f>
        <v>A1 m10</v>
      </c>
      <c r="N1" s="26" t="str">
        <f>+SPm!M1</f>
        <v>A1 m11</v>
      </c>
      <c r="O1" s="26" t="str">
        <f>+SPm!N1</f>
        <v>A1 m12</v>
      </c>
      <c r="P1" s="26" t="str">
        <f>+SPm!O1</f>
        <v>A2 m1</v>
      </c>
      <c r="Q1" s="26" t="str">
        <f>+SPm!P1</f>
        <v>A2 m2</v>
      </c>
      <c r="R1" s="26" t="str">
        <f>+SPm!Q1</f>
        <v>A2 m3</v>
      </c>
      <c r="S1" s="26" t="str">
        <f>+SPm!R1</f>
        <v>A2 m4</v>
      </c>
      <c r="T1" s="26" t="str">
        <f>+SPm!S1</f>
        <v>A2 m5</v>
      </c>
      <c r="U1" s="26" t="str">
        <f>+SPm!T1</f>
        <v>A2 m6</v>
      </c>
      <c r="V1" s="26" t="str">
        <f>+SPm!U1</f>
        <v>A2 m7</v>
      </c>
      <c r="W1" s="26" t="str">
        <f>+SPm!V1</f>
        <v>A2 m8</v>
      </c>
      <c r="X1" s="26" t="str">
        <f>+SPm!W1</f>
        <v>A2 m9</v>
      </c>
      <c r="Y1" s="26" t="str">
        <f>+SPm!X1</f>
        <v>A2 m10</v>
      </c>
      <c r="Z1" s="26" t="str">
        <f>+SPm!Y1</f>
        <v>A2 m11</v>
      </c>
      <c r="AA1" s="26" t="str">
        <f>+SPm!Z1</f>
        <v>A2 m12</v>
      </c>
      <c r="AB1" s="26" t="str">
        <f>+SPm!AA1</f>
        <v>A3 m1</v>
      </c>
      <c r="AC1" s="26" t="str">
        <f>+SPm!AB1</f>
        <v>A3 m2</v>
      </c>
      <c r="AD1" s="26" t="str">
        <f>+SPm!AC1</f>
        <v>A3 m3</v>
      </c>
      <c r="AE1" s="26" t="str">
        <f>+SPm!AD1</f>
        <v>A3 m4</v>
      </c>
      <c r="AF1" s="26" t="str">
        <f>+SPm!AE1</f>
        <v>A3 m5</v>
      </c>
      <c r="AG1" s="26" t="str">
        <f>+SPm!AF1</f>
        <v>A3 m6</v>
      </c>
      <c r="AH1" s="26" t="str">
        <f>+SPm!AG1</f>
        <v>A3 m7</v>
      </c>
      <c r="AI1" s="26" t="str">
        <f>+SPm!AH1</f>
        <v>A3 m8</v>
      </c>
      <c r="AJ1" s="26" t="str">
        <f>+SPm!AI1</f>
        <v>A3 m9</v>
      </c>
      <c r="AK1" s="26" t="str">
        <f>+SPm!AJ1</f>
        <v>A3 m10</v>
      </c>
      <c r="AL1" s="26" t="str">
        <f>+SPm!AK1</f>
        <v>A3 m11</v>
      </c>
      <c r="AM1" s="26" t="str">
        <f>+SPm!AL1</f>
        <v>A3 m12</v>
      </c>
      <c r="AN1" s="26" t="str">
        <f>+SPm!AM1</f>
        <v>A4 m1</v>
      </c>
      <c r="AO1" s="26" t="str">
        <f>+SPm!AN1</f>
        <v>A4 m2</v>
      </c>
      <c r="AP1" s="26" t="str">
        <f>+SPm!AO1</f>
        <v>A4 m3</v>
      </c>
      <c r="AQ1" s="26" t="str">
        <f>+SPm!AP1</f>
        <v>A4 m4</v>
      </c>
      <c r="AR1" s="26" t="str">
        <f>+SPm!AQ1</f>
        <v>A4 m5</v>
      </c>
      <c r="AS1" s="26" t="str">
        <f>+SPm!AR1</f>
        <v>A4 m6</v>
      </c>
      <c r="AT1" s="26" t="str">
        <f>+SPm!AS1</f>
        <v>A4 m7</v>
      </c>
      <c r="AU1" s="26" t="str">
        <f>+SPm!AT1</f>
        <v>A4 m8</v>
      </c>
      <c r="AV1" s="26" t="str">
        <f>+SPm!AU1</f>
        <v>A4 m9</v>
      </c>
      <c r="AW1" s="26" t="str">
        <f>+SPm!AV1</f>
        <v>A4 m10</v>
      </c>
      <c r="AX1" s="26" t="str">
        <f>+SPm!AW1</f>
        <v>A4 m11</v>
      </c>
      <c r="AY1" s="26" t="str">
        <f>+SPm!AX1</f>
        <v>A4 m12</v>
      </c>
      <c r="AZ1" s="26" t="str">
        <f>+SPm!AY1</f>
        <v>A5 m1</v>
      </c>
      <c r="BA1" s="26" t="str">
        <f>+SPm!AZ1</f>
        <v>A5 m2</v>
      </c>
      <c r="BB1" s="26" t="str">
        <f>+SPm!BA1</f>
        <v>A5 m3</v>
      </c>
      <c r="BC1" s="26" t="str">
        <f>+SPm!BB1</f>
        <v>A5 m4</v>
      </c>
      <c r="BD1" s="26" t="str">
        <f>+SPm!BC1</f>
        <v>A5 m5</v>
      </c>
      <c r="BE1" s="26" t="str">
        <f>+SPm!BD1</f>
        <v>A5 m6</v>
      </c>
      <c r="BF1" s="26" t="str">
        <f>+SPm!BE1</f>
        <v>A5 m7</v>
      </c>
      <c r="BG1" s="26" t="str">
        <f>+SPm!BF1</f>
        <v>A5 m8</v>
      </c>
      <c r="BH1" s="26" t="str">
        <f>+SPm!BG1</f>
        <v>A5 m9</v>
      </c>
      <c r="BI1" s="26" t="str">
        <f>+SPm!BH1</f>
        <v>A5 m10</v>
      </c>
      <c r="BJ1" s="26" t="str">
        <f>+SPm!BI1</f>
        <v>A5 m11</v>
      </c>
      <c r="BK1" s="26" t="str">
        <f>+SPm!BJ1</f>
        <v>A5 m12</v>
      </c>
    </row>
    <row r="3" spans="2:63" x14ac:dyDescent="0.25">
      <c r="B3" t="s">
        <v>213</v>
      </c>
      <c r="D3" s="31">
        <f>+M_Vendite!D95</f>
        <v>76340</v>
      </c>
      <c r="E3" s="31">
        <f>+M_Vendite!E95</f>
        <v>481108.52</v>
      </c>
      <c r="F3" s="31">
        <f>+M_Vendite!F95</f>
        <v>544653.14</v>
      </c>
      <c r="G3" s="31">
        <f>+M_Vendite!G95</f>
        <v>573275.18000000005</v>
      </c>
      <c r="H3" s="31">
        <f>+M_Vendite!H95</f>
        <v>573298.32000000007</v>
      </c>
      <c r="I3" s="31">
        <f>+M_Vendite!I95</f>
        <v>573321.46000000008</v>
      </c>
      <c r="J3" s="31">
        <f>+M_Vendite!J95</f>
        <v>573344.6</v>
      </c>
      <c r="K3" s="31">
        <f>+M_Vendite!K95</f>
        <v>573367.74000000011</v>
      </c>
      <c r="L3" s="31">
        <f>+M_Vendite!L95</f>
        <v>573390.88</v>
      </c>
      <c r="M3" s="31">
        <f>+M_Vendite!M95</f>
        <v>573414.02</v>
      </c>
      <c r="N3" s="31">
        <f>+M_Vendite!N95</f>
        <v>573437.16000000015</v>
      </c>
      <c r="O3" s="31">
        <f>+M_Vendite!O95</f>
        <v>573460.29999999981</v>
      </c>
      <c r="P3" s="31">
        <f>+M_Vendite!P95</f>
        <v>573483.43999999994</v>
      </c>
      <c r="Q3" s="31">
        <f>+M_Vendite!Q95</f>
        <v>573506.58000000007</v>
      </c>
      <c r="R3" s="31">
        <f>+M_Vendite!R95</f>
        <v>573529.72</v>
      </c>
      <c r="S3" s="31">
        <f>+M_Vendite!S95</f>
        <v>573552.8600000001</v>
      </c>
      <c r="T3" s="31">
        <f>+M_Vendite!T95</f>
        <v>573576.00000000012</v>
      </c>
      <c r="U3" s="31">
        <f>+M_Vendite!U95</f>
        <v>573599.1399999999</v>
      </c>
      <c r="V3" s="31">
        <f>+M_Vendite!V95</f>
        <v>573622.27999999991</v>
      </c>
      <c r="W3" s="31">
        <f>+M_Vendite!W95</f>
        <v>573645.42000000004</v>
      </c>
      <c r="X3" s="31">
        <f>+M_Vendite!X95</f>
        <v>573668.56000000006</v>
      </c>
      <c r="Y3" s="31">
        <f>+M_Vendite!Y95</f>
        <v>573691.69999999995</v>
      </c>
      <c r="Z3" s="31">
        <f>+M_Vendite!Z95</f>
        <v>573714.84000000008</v>
      </c>
      <c r="AA3" s="31">
        <f>+M_Vendite!AA95</f>
        <v>573737.98</v>
      </c>
      <c r="AB3" s="31">
        <f>+M_Vendite!AB95</f>
        <v>573761.12</v>
      </c>
      <c r="AC3" s="31">
        <f>+M_Vendite!AC95</f>
        <v>573784.26</v>
      </c>
      <c r="AD3" s="31">
        <f>+M_Vendite!AD95</f>
        <v>573807.4</v>
      </c>
      <c r="AE3" s="31">
        <f>+M_Vendite!AE95</f>
        <v>573830.54</v>
      </c>
      <c r="AF3" s="31">
        <f>+M_Vendite!AF95</f>
        <v>573853.68000000005</v>
      </c>
      <c r="AG3" s="31">
        <f>+M_Vendite!AG95</f>
        <v>573876.82000000007</v>
      </c>
      <c r="AH3" s="31">
        <f>+M_Vendite!AH95</f>
        <v>573899.96000000008</v>
      </c>
      <c r="AI3" s="31">
        <f>+M_Vendite!AI95</f>
        <v>573923.1</v>
      </c>
      <c r="AJ3" s="31">
        <f>+M_Vendite!AJ95</f>
        <v>573946.24000000011</v>
      </c>
      <c r="AK3" s="31">
        <f>+M_Vendite!AK95</f>
        <v>573969.38</v>
      </c>
      <c r="AL3" s="31">
        <f>+M_Vendite!AL95</f>
        <v>573992.52</v>
      </c>
      <c r="AM3" s="31">
        <f>+M_Vendite!AM95</f>
        <v>574015.66000000015</v>
      </c>
      <c r="AN3" s="31">
        <f>+M_Vendite!AN95</f>
        <v>574038.79999999981</v>
      </c>
      <c r="AO3" s="31">
        <f>+M_Vendite!AO95</f>
        <v>574061.93999999994</v>
      </c>
      <c r="AP3" s="31">
        <f>+M_Vendite!AP95</f>
        <v>574085.08000000007</v>
      </c>
      <c r="AQ3" s="31">
        <f>+M_Vendite!AQ95</f>
        <v>574108.22</v>
      </c>
      <c r="AR3" s="31">
        <f>+M_Vendite!AR95</f>
        <v>574131.3600000001</v>
      </c>
      <c r="AS3" s="31">
        <f>+M_Vendite!AS95</f>
        <v>574154.50000000012</v>
      </c>
      <c r="AT3" s="31">
        <f>+M_Vendite!AT95</f>
        <v>574177.6399999999</v>
      </c>
      <c r="AU3" s="31">
        <f>+M_Vendite!AU95</f>
        <v>574200.77999999991</v>
      </c>
      <c r="AV3" s="31">
        <f>+M_Vendite!AV95</f>
        <v>574223.92000000004</v>
      </c>
      <c r="AW3" s="31">
        <f>+M_Vendite!AW95</f>
        <v>574247.06000000006</v>
      </c>
      <c r="AX3" s="31">
        <f>+M_Vendite!AX95</f>
        <v>574270.19999999995</v>
      </c>
      <c r="AY3" s="31">
        <f>+M_Vendite!AY95</f>
        <v>574293.34000000008</v>
      </c>
      <c r="AZ3" s="31">
        <f>+M_Vendite!AZ95</f>
        <v>574316.48</v>
      </c>
      <c r="BA3" s="31">
        <f>+M_Vendite!BA95</f>
        <v>574339.62</v>
      </c>
      <c r="BB3" s="31">
        <f>+M_Vendite!BB95</f>
        <v>574362.76</v>
      </c>
      <c r="BC3" s="31">
        <f>+M_Vendite!BC95</f>
        <v>574385.9</v>
      </c>
      <c r="BD3" s="31">
        <f>+M_Vendite!BD95</f>
        <v>574409.04</v>
      </c>
      <c r="BE3" s="31">
        <f>+M_Vendite!BE95</f>
        <v>574432.18000000005</v>
      </c>
      <c r="BF3" s="31">
        <f>+M_Vendite!BF95</f>
        <v>574455.32000000007</v>
      </c>
      <c r="BG3" s="31">
        <f>+M_Vendite!BG95</f>
        <v>574478.46000000008</v>
      </c>
      <c r="BH3" s="31">
        <f>+M_Vendite!BH95</f>
        <v>574501.6</v>
      </c>
      <c r="BI3" s="31">
        <f>+M_Vendite!BI95</f>
        <v>574524.74000000011</v>
      </c>
      <c r="BJ3" s="31">
        <f>+M_Vendite!BJ95</f>
        <v>574547.88</v>
      </c>
      <c r="BK3" s="31">
        <f>+M_Vendite!BK95</f>
        <v>574571.02</v>
      </c>
    </row>
    <row r="4" spans="2:63" x14ac:dyDescent="0.25">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row>
    <row r="5" spans="2:63" x14ac:dyDescent="0.25">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row>
    <row r="6" spans="2:63" x14ac:dyDescent="0.25">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row>
    <row r="7" spans="2:63" x14ac:dyDescent="0.25">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row>
    <row r="8" spans="2:63" x14ac:dyDescent="0.25">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row>
    <row r="9" spans="2:63" x14ac:dyDescent="0.25">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row>
    <row r="10" spans="2:63" x14ac:dyDescent="0.25">
      <c r="B10" s="23" t="s">
        <v>106</v>
      </c>
      <c r="D10" s="22">
        <f>+SUM(D3:D9)</f>
        <v>76340</v>
      </c>
      <c r="E10" s="22">
        <f t="shared" ref="E10:AD10" si="0">+SUM(E3:E9)</f>
        <v>481108.52</v>
      </c>
      <c r="F10" s="22">
        <f t="shared" si="0"/>
        <v>544653.14</v>
      </c>
      <c r="G10" s="22">
        <f t="shared" si="0"/>
        <v>573275.18000000005</v>
      </c>
      <c r="H10" s="22">
        <f t="shared" si="0"/>
        <v>573298.32000000007</v>
      </c>
      <c r="I10" s="22">
        <f t="shared" si="0"/>
        <v>573321.46000000008</v>
      </c>
      <c r="J10" s="22">
        <f t="shared" si="0"/>
        <v>573344.6</v>
      </c>
      <c r="K10" s="22">
        <f t="shared" si="0"/>
        <v>573367.74000000011</v>
      </c>
      <c r="L10" s="22">
        <f t="shared" si="0"/>
        <v>573390.88</v>
      </c>
      <c r="M10" s="22">
        <f t="shared" si="0"/>
        <v>573414.02</v>
      </c>
      <c r="N10" s="22">
        <f t="shared" si="0"/>
        <v>573437.16000000015</v>
      </c>
      <c r="O10" s="22">
        <f t="shared" si="0"/>
        <v>573460.29999999981</v>
      </c>
      <c r="P10" s="22">
        <f t="shared" si="0"/>
        <v>573483.43999999994</v>
      </c>
      <c r="Q10" s="22">
        <f t="shared" si="0"/>
        <v>573506.58000000007</v>
      </c>
      <c r="R10" s="22">
        <f t="shared" si="0"/>
        <v>573529.72</v>
      </c>
      <c r="S10" s="22">
        <f t="shared" si="0"/>
        <v>573552.8600000001</v>
      </c>
      <c r="T10" s="22">
        <f t="shared" si="0"/>
        <v>573576.00000000012</v>
      </c>
      <c r="U10" s="22">
        <f t="shared" si="0"/>
        <v>573599.1399999999</v>
      </c>
      <c r="V10" s="22">
        <f t="shared" si="0"/>
        <v>573622.27999999991</v>
      </c>
      <c r="W10" s="22">
        <f t="shared" si="0"/>
        <v>573645.42000000004</v>
      </c>
      <c r="X10" s="22">
        <f t="shared" si="0"/>
        <v>573668.56000000006</v>
      </c>
      <c r="Y10" s="22">
        <f t="shared" si="0"/>
        <v>573691.69999999995</v>
      </c>
      <c r="Z10" s="22">
        <f t="shared" si="0"/>
        <v>573714.84000000008</v>
      </c>
      <c r="AA10" s="22">
        <f t="shared" si="0"/>
        <v>573737.98</v>
      </c>
      <c r="AB10" s="22">
        <f t="shared" si="0"/>
        <v>573761.12</v>
      </c>
      <c r="AC10" s="22">
        <f t="shared" si="0"/>
        <v>573784.26</v>
      </c>
      <c r="AD10" s="22">
        <f t="shared" si="0"/>
        <v>573807.4</v>
      </c>
      <c r="AE10" s="22">
        <f>+SUM(AE3:AE9)</f>
        <v>573830.54</v>
      </c>
      <c r="AF10" s="22">
        <f t="shared" ref="AF10" si="1">+SUM(AF3:AF9)</f>
        <v>573853.68000000005</v>
      </c>
      <c r="AG10" s="22">
        <f t="shared" ref="AG10" si="2">+SUM(AG3:AG9)</f>
        <v>573876.82000000007</v>
      </c>
      <c r="AH10" s="22">
        <f t="shared" ref="AH10" si="3">+SUM(AH3:AH9)</f>
        <v>573899.96000000008</v>
      </c>
      <c r="AI10" s="22">
        <f t="shared" ref="AI10" si="4">+SUM(AI3:AI9)</f>
        <v>573923.1</v>
      </c>
      <c r="AJ10" s="22">
        <f t="shared" ref="AJ10" si="5">+SUM(AJ3:AJ9)</f>
        <v>573946.24000000011</v>
      </c>
      <c r="AK10" s="22">
        <f t="shared" ref="AK10" si="6">+SUM(AK3:AK9)</f>
        <v>573969.38</v>
      </c>
      <c r="AL10" s="22">
        <f t="shared" ref="AL10" si="7">+SUM(AL3:AL9)</f>
        <v>573992.52</v>
      </c>
      <c r="AM10" s="22">
        <f>+SUM(AM3:AM9)</f>
        <v>574015.66000000015</v>
      </c>
      <c r="AN10" s="22">
        <f t="shared" ref="AN10" si="8">+SUM(AN3:AN9)</f>
        <v>574038.79999999981</v>
      </c>
      <c r="AO10" s="22">
        <f t="shared" ref="AO10" si="9">+SUM(AO3:AO9)</f>
        <v>574061.93999999994</v>
      </c>
      <c r="AP10" s="22">
        <f t="shared" ref="AP10" si="10">+SUM(AP3:AP9)</f>
        <v>574085.08000000007</v>
      </c>
      <c r="AQ10" s="22">
        <f t="shared" ref="AQ10" si="11">+SUM(AQ3:AQ9)</f>
        <v>574108.22</v>
      </c>
      <c r="AR10" s="22">
        <f t="shared" ref="AR10" si="12">+SUM(AR3:AR9)</f>
        <v>574131.3600000001</v>
      </c>
      <c r="AS10" s="22">
        <f t="shared" ref="AS10" si="13">+SUM(AS3:AS9)</f>
        <v>574154.50000000012</v>
      </c>
      <c r="AT10" s="22">
        <f t="shared" ref="AT10" si="14">+SUM(AT3:AT9)</f>
        <v>574177.6399999999</v>
      </c>
      <c r="AU10" s="22">
        <f>+SUM(AU3:AU9)</f>
        <v>574200.77999999991</v>
      </c>
      <c r="AV10" s="22">
        <f t="shared" ref="AV10" si="15">+SUM(AV3:AV9)</f>
        <v>574223.92000000004</v>
      </c>
      <c r="AW10" s="22">
        <f t="shared" ref="AW10" si="16">+SUM(AW3:AW9)</f>
        <v>574247.06000000006</v>
      </c>
      <c r="AX10" s="22">
        <f t="shared" ref="AX10" si="17">+SUM(AX3:AX9)</f>
        <v>574270.19999999995</v>
      </c>
      <c r="AY10" s="22">
        <f t="shared" ref="AY10" si="18">+SUM(AY3:AY9)</f>
        <v>574293.34000000008</v>
      </c>
      <c r="AZ10" s="22">
        <f t="shared" ref="AZ10" si="19">+SUM(AZ3:AZ9)</f>
        <v>574316.48</v>
      </c>
      <c r="BA10" s="22">
        <f t="shared" ref="BA10" si="20">+SUM(BA3:BA9)</f>
        <v>574339.62</v>
      </c>
      <c r="BB10" s="22">
        <f t="shared" ref="BB10" si="21">+SUM(BB3:BB9)</f>
        <v>574362.76</v>
      </c>
      <c r="BC10" s="22">
        <f t="shared" ref="BC10" si="22">+SUM(BC3:BC9)</f>
        <v>574385.9</v>
      </c>
      <c r="BD10" s="22">
        <f t="shared" ref="BD10" si="23">+SUM(BD3:BD9)</f>
        <v>574409.04</v>
      </c>
      <c r="BE10" s="22">
        <f t="shared" ref="BE10" si="24">+SUM(BE3:BE9)</f>
        <v>574432.18000000005</v>
      </c>
      <c r="BF10" s="22">
        <f t="shared" ref="BF10" si="25">+SUM(BF3:BF9)</f>
        <v>574455.32000000007</v>
      </c>
      <c r="BG10" s="22">
        <f t="shared" ref="BG10" si="26">+SUM(BG3:BG9)</f>
        <v>574478.46000000008</v>
      </c>
      <c r="BH10" s="22">
        <f t="shared" ref="BH10" si="27">+SUM(BH3:BH9)</f>
        <v>574501.6</v>
      </c>
      <c r="BI10" s="22">
        <f t="shared" ref="BI10" si="28">+SUM(BI3:BI9)</f>
        <v>574524.74000000011</v>
      </c>
      <c r="BJ10" s="22">
        <f t="shared" ref="BJ10" si="29">+SUM(BJ3:BJ9)</f>
        <v>574547.88</v>
      </c>
      <c r="BK10" s="22">
        <f t="shared" ref="BK10" si="30">+SUM(BK3:BK9)</f>
        <v>574571.02</v>
      </c>
    </row>
    <row r="12" spans="2:63" x14ac:dyDescent="0.25">
      <c r="B12" t="s">
        <v>195</v>
      </c>
      <c r="D12" s="31">
        <f>-L_Iva!C30</f>
        <v>0</v>
      </c>
      <c r="E12" s="22">
        <f>-L_Iva!D30</f>
        <v>78230</v>
      </c>
      <c r="F12" s="22">
        <f>-L_Iva!E30</f>
        <v>78233.14</v>
      </c>
      <c r="G12" s="22">
        <f>-L_Iva!F30</f>
        <v>78236.279999999984</v>
      </c>
      <c r="H12" s="22">
        <f>-L_Iva!G30</f>
        <v>78239.420000000013</v>
      </c>
      <c r="I12" s="22">
        <f>-L_Iva!H30</f>
        <v>78242.559999999998</v>
      </c>
      <c r="J12" s="22">
        <f>-L_Iva!I30</f>
        <v>78245.700000000026</v>
      </c>
      <c r="K12" s="22">
        <f>-L_Iva!J30</f>
        <v>78248.84</v>
      </c>
      <c r="L12" s="22">
        <f>-L_Iva!K30</f>
        <v>78251.98000000001</v>
      </c>
      <c r="M12" s="22">
        <f>-L_Iva!L30</f>
        <v>78255.12</v>
      </c>
      <c r="N12" s="22">
        <f>-L_Iva!M30</f>
        <v>78258.259999999995</v>
      </c>
      <c r="O12" s="22">
        <f>-L_Iva!N30</f>
        <v>78261.399999999994</v>
      </c>
      <c r="P12" s="22">
        <f>-L_Iva!O30</f>
        <v>78264.539999999979</v>
      </c>
      <c r="Q12" s="22">
        <f>-L_Iva!P30</f>
        <v>78267.679999999978</v>
      </c>
      <c r="R12" s="22">
        <f>-L_Iva!Q30</f>
        <v>78270.819999999992</v>
      </c>
      <c r="S12" s="22">
        <f>-L_Iva!R30</f>
        <v>78273.960000000021</v>
      </c>
      <c r="T12" s="22">
        <f>-L_Iva!S30</f>
        <v>78277.099999999991</v>
      </c>
      <c r="U12" s="22">
        <f>-L_Iva!T30</f>
        <v>78280.240000000005</v>
      </c>
      <c r="V12" s="22">
        <f>-L_Iva!U30</f>
        <v>78283.38</v>
      </c>
      <c r="W12" s="22">
        <f>-L_Iva!V30</f>
        <v>78286.52</v>
      </c>
      <c r="X12" s="22">
        <f>-L_Iva!W30</f>
        <v>78289.66</v>
      </c>
      <c r="Y12" s="22">
        <f>-L_Iva!X30</f>
        <v>78292.799999999974</v>
      </c>
      <c r="Z12" s="22">
        <f>-L_Iva!Y30</f>
        <v>78295.94</v>
      </c>
      <c r="AA12" s="22">
        <f>-L_Iva!Z30</f>
        <v>147169.11199999996</v>
      </c>
      <c r="AB12" s="22">
        <f>-L_Iva!AA30</f>
        <v>9432.188000000082</v>
      </c>
      <c r="AC12" s="22">
        <f>-L_Iva!AB30</f>
        <v>78305.36</v>
      </c>
      <c r="AD12" s="22">
        <f>-L_Iva!AC30</f>
        <v>78308.5</v>
      </c>
      <c r="AE12" s="22">
        <f>-L_Iva!AD30</f>
        <v>78311.64</v>
      </c>
      <c r="AF12" s="22">
        <f>-L_Iva!AE30</f>
        <v>78314.779999999984</v>
      </c>
      <c r="AG12" s="22">
        <f>-L_Iva!AF30</f>
        <v>78317.920000000013</v>
      </c>
      <c r="AH12" s="22">
        <f>-L_Iva!AG30</f>
        <v>78321.06</v>
      </c>
      <c r="AI12" s="22">
        <f>-L_Iva!AH30</f>
        <v>78324.200000000026</v>
      </c>
      <c r="AJ12" s="22">
        <f>-L_Iva!AI30</f>
        <v>78327.34</v>
      </c>
      <c r="AK12" s="22">
        <f>-L_Iva!AJ30</f>
        <v>78330.48000000001</v>
      </c>
      <c r="AL12" s="22">
        <f>-L_Iva!AK30</f>
        <v>78333.62</v>
      </c>
      <c r="AM12" s="22">
        <f>-L_Iva!AL30</f>
        <v>147239.95039999997</v>
      </c>
      <c r="AN12" s="22">
        <f>-L_Iva!AM30</f>
        <v>9436.7096000000602</v>
      </c>
      <c r="AO12" s="22">
        <f>-L_Iva!AN30</f>
        <v>78343.039999999979</v>
      </c>
      <c r="AP12" s="22">
        <f>-L_Iva!AO30</f>
        <v>78346.179999999978</v>
      </c>
      <c r="AQ12" s="22">
        <f>-L_Iva!AP30</f>
        <v>78349.319999999992</v>
      </c>
      <c r="AR12" s="22">
        <f>-L_Iva!AQ30</f>
        <v>78352.460000000021</v>
      </c>
      <c r="AS12" s="22">
        <f>-L_Iva!AR30</f>
        <v>78355.599999999991</v>
      </c>
      <c r="AT12" s="22">
        <f>-L_Iva!AS30</f>
        <v>78358.740000000005</v>
      </c>
      <c r="AU12" s="22">
        <f>-L_Iva!AT30</f>
        <v>78361.88</v>
      </c>
      <c r="AV12" s="22">
        <f>-L_Iva!AU30</f>
        <v>78365.02</v>
      </c>
      <c r="AW12" s="22">
        <f>-L_Iva!AV30</f>
        <v>78368.160000000003</v>
      </c>
      <c r="AX12" s="22">
        <f>-L_Iva!AW30</f>
        <v>78371.299999999974</v>
      </c>
      <c r="AY12" s="22">
        <f>-L_Iva!AX30</f>
        <v>147310.78879999998</v>
      </c>
      <c r="AZ12" s="22">
        <f>-L_Iva!AY30</f>
        <v>9441.231199999922</v>
      </c>
      <c r="BA12" s="22">
        <f>-L_Iva!AZ30</f>
        <v>78380.72000000003</v>
      </c>
      <c r="BB12" s="22">
        <f>-L_Iva!BA30</f>
        <v>78383.86</v>
      </c>
      <c r="BC12" s="22">
        <f>-L_Iva!BB30</f>
        <v>78387</v>
      </c>
      <c r="BD12" s="22">
        <f>-L_Iva!BC30</f>
        <v>78390.14</v>
      </c>
      <c r="BE12" s="22">
        <f>-L_Iva!BD30</f>
        <v>78393.279999999984</v>
      </c>
      <c r="BF12" s="22">
        <f>-L_Iva!BE30</f>
        <v>78396.420000000013</v>
      </c>
      <c r="BG12" s="22">
        <f>-L_Iva!BF30</f>
        <v>78399.56</v>
      </c>
      <c r="BH12" s="22">
        <f>-L_Iva!BG30</f>
        <v>78402.700000000026</v>
      </c>
      <c r="BI12" s="22">
        <f>-L_Iva!BH30</f>
        <v>78405.84</v>
      </c>
      <c r="BJ12" s="22">
        <f>-L_Iva!BI30</f>
        <v>78408.98000000001</v>
      </c>
      <c r="BK12" s="22">
        <f>-L_Iva!BJ30</f>
        <v>147381.62719999999</v>
      </c>
    </row>
    <row r="13" spans="2:63" x14ac:dyDescent="0.25">
      <c r="D13" s="31"/>
    </row>
    <row r="22" spans="2:63" x14ac:dyDescent="0.25">
      <c r="B22" s="23" t="s">
        <v>107</v>
      </c>
      <c r="D22" s="22">
        <f>SUM(D12:D21)</f>
        <v>0</v>
      </c>
      <c r="E22" s="22">
        <f t="shared" ref="E22:AD22" si="31">SUM(E12:E21)</f>
        <v>78230</v>
      </c>
      <c r="F22" s="22">
        <f t="shared" si="31"/>
        <v>78233.14</v>
      </c>
      <c r="G22" s="22">
        <f t="shared" si="31"/>
        <v>78236.279999999984</v>
      </c>
      <c r="H22" s="22">
        <f t="shared" si="31"/>
        <v>78239.420000000013</v>
      </c>
      <c r="I22" s="22">
        <f t="shared" si="31"/>
        <v>78242.559999999998</v>
      </c>
      <c r="J22" s="22">
        <f t="shared" si="31"/>
        <v>78245.700000000026</v>
      </c>
      <c r="K22" s="22">
        <f t="shared" si="31"/>
        <v>78248.84</v>
      </c>
      <c r="L22" s="22">
        <f t="shared" si="31"/>
        <v>78251.98000000001</v>
      </c>
      <c r="M22" s="22">
        <f t="shared" si="31"/>
        <v>78255.12</v>
      </c>
      <c r="N22" s="22">
        <f t="shared" si="31"/>
        <v>78258.259999999995</v>
      </c>
      <c r="O22" s="22">
        <f t="shared" si="31"/>
        <v>78261.399999999994</v>
      </c>
      <c r="P22" s="22">
        <f t="shared" si="31"/>
        <v>78264.539999999979</v>
      </c>
      <c r="Q22" s="22">
        <f t="shared" si="31"/>
        <v>78267.679999999978</v>
      </c>
      <c r="R22" s="22">
        <f t="shared" si="31"/>
        <v>78270.819999999992</v>
      </c>
      <c r="S22" s="22">
        <f t="shared" si="31"/>
        <v>78273.960000000021</v>
      </c>
      <c r="T22" s="22">
        <f t="shared" si="31"/>
        <v>78277.099999999991</v>
      </c>
      <c r="U22" s="22">
        <f t="shared" si="31"/>
        <v>78280.240000000005</v>
      </c>
      <c r="V22" s="22">
        <f t="shared" si="31"/>
        <v>78283.38</v>
      </c>
      <c r="W22" s="22">
        <f t="shared" si="31"/>
        <v>78286.52</v>
      </c>
      <c r="X22" s="22">
        <f t="shared" si="31"/>
        <v>78289.66</v>
      </c>
      <c r="Y22" s="22">
        <f t="shared" si="31"/>
        <v>78292.799999999974</v>
      </c>
      <c r="Z22" s="22">
        <f t="shared" si="31"/>
        <v>78295.94</v>
      </c>
      <c r="AA22" s="22">
        <f t="shared" si="31"/>
        <v>147169.11199999996</v>
      </c>
      <c r="AB22" s="22">
        <f t="shared" si="31"/>
        <v>9432.188000000082</v>
      </c>
      <c r="AC22" s="22">
        <f t="shared" si="31"/>
        <v>78305.36</v>
      </c>
      <c r="AD22" s="22">
        <f t="shared" si="31"/>
        <v>78308.5</v>
      </c>
      <c r="AE22" s="22">
        <f>SUM(AE12:AE21)</f>
        <v>78311.64</v>
      </c>
      <c r="AF22" s="22">
        <f t="shared" ref="AF22" si="32">SUM(AF12:AF21)</f>
        <v>78314.779999999984</v>
      </c>
      <c r="AG22" s="22">
        <f t="shared" ref="AG22" si="33">SUM(AG12:AG21)</f>
        <v>78317.920000000013</v>
      </c>
      <c r="AH22" s="22">
        <f t="shared" ref="AH22" si="34">SUM(AH12:AH21)</f>
        <v>78321.06</v>
      </c>
      <c r="AI22" s="22">
        <f t="shared" ref="AI22" si="35">SUM(AI12:AI21)</f>
        <v>78324.200000000026</v>
      </c>
      <c r="AJ22" s="22">
        <f t="shared" ref="AJ22" si="36">SUM(AJ12:AJ21)</f>
        <v>78327.34</v>
      </c>
      <c r="AK22" s="22">
        <f t="shared" ref="AK22" si="37">SUM(AK12:AK21)</f>
        <v>78330.48000000001</v>
      </c>
      <c r="AL22" s="22">
        <f t="shared" ref="AL22" si="38">SUM(AL12:AL21)</f>
        <v>78333.62</v>
      </c>
      <c r="AM22" s="22">
        <f>SUM(AM12:AM21)</f>
        <v>147239.95039999997</v>
      </c>
      <c r="AN22" s="22">
        <f t="shared" ref="AN22" si="39">SUM(AN12:AN21)</f>
        <v>9436.7096000000602</v>
      </c>
      <c r="AO22" s="22">
        <f t="shared" ref="AO22" si="40">SUM(AO12:AO21)</f>
        <v>78343.039999999979</v>
      </c>
      <c r="AP22" s="22">
        <f t="shared" ref="AP22" si="41">SUM(AP12:AP21)</f>
        <v>78346.179999999978</v>
      </c>
      <c r="AQ22" s="22">
        <f t="shared" ref="AQ22" si="42">SUM(AQ12:AQ21)</f>
        <v>78349.319999999992</v>
      </c>
      <c r="AR22" s="22">
        <f t="shared" ref="AR22" si="43">SUM(AR12:AR21)</f>
        <v>78352.460000000021</v>
      </c>
      <c r="AS22" s="22">
        <f t="shared" ref="AS22" si="44">SUM(AS12:AS21)</f>
        <v>78355.599999999991</v>
      </c>
      <c r="AT22" s="22">
        <f t="shared" ref="AT22" si="45">SUM(AT12:AT21)</f>
        <v>78358.740000000005</v>
      </c>
      <c r="AU22" s="22">
        <f>SUM(AU12:AU21)</f>
        <v>78361.88</v>
      </c>
      <c r="AV22" s="22">
        <f t="shared" ref="AV22" si="46">SUM(AV12:AV21)</f>
        <v>78365.02</v>
      </c>
      <c r="AW22" s="22">
        <f t="shared" ref="AW22" si="47">SUM(AW12:AW21)</f>
        <v>78368.160000000003</v>
      </c>
      <c r="AX22" s="22">
        <f t="shared" ref="AX22" si="48">SUM(AX12:AX21)</f>
        <v>78371.299999999974</v>
      </c>
      <c r="AY22" s="22">
        <f t="shared" ref="AY22" si="49">SUM(AY12:AY21)</f>
        <v>147310.78879999998</v>
      </c>
      <c r="AZ22" s="22">
        <f t="shared" ref="AZ22" si="50">SUM(AZ12:AZ21)</f>
        <v>9441.231199999922</v>
      </c>
      <c r="BA22" s="22">
        <f t="shared" ref="BA22" si="51">SUM(BA12:BA21)</f>
        <v>78380.72000000003</v>
      </c>
      <c r="BB22" s="22">
        <f t="shared" ref="BB22" si="52">SUM(BB12:BB21)</f>
        <v>78383.86</v>
      </c>
      <c r="BC22" s="22">
        <f t="shared" ref="BC22" si="53">SUM(BC12:BC21)</f>
        <v>78387</v>
      </c>
      <c r="BD22" s="22">
        <f t="shared" ref="BD22" si="54">SUM(BD12:BD21)</f>
        <v>78390.14</v>
      </c>
      <c r="BE22" s="22">
        <f t="shared" ref="BE22" si="55">SUM(BE12:BE21)</f>
        <v>78393.279999999984</v>
      </c>
      <c r="BF22" s="22">
        <f t="shared" ref="BF22" si="56">SUM(BF12:BF21)</f>
        <v>78396.420000000013</v>
      </c>
      <c r="BG22" s="22">
        <f t="shared" ref="BG22" si="57">SUM(BG12:BG21)</f>
        <v>78399.56</v>
      </c>
      <c r="BH22" s="22">
        <f t="shared" ref="BH22" si="58">SUM(BH12:BH21)</f>
        <v>78402.700000000026</v>
      </c>
      <c r="BI22" s="22">
        <f t="shared" ref="BI22" si="59">SUM(BI12:BI21)</f>
        <v>78405.84</v>
      </c>
      <c r="BJ22" s="22">
        <f t="shared" ref="BJ22" si="60">SUM(BJ12:BJ21)</f>
        <v>78408.98000000001</v>
      </c>
      <c r="BK22" s="22">
        <f t="shared" ref="BK22" si="61">SUM(BK12:BK21)</f>
        <v>147381.62719999999</v>
      </c>
    </row>
    <row r="24" spans="2:63" x14ac:dyDescent="0.25">
      <c r="B24" s="24" t="s">
        <v>108</v>
      </c>
      <c r="C24" s="24"/>
      <c r="D24" s="25">
        <f>+D10-D22</f>
        <v>76340</v>
      </c>
      <c r="E24" s="25">
        <f t="shared" ref="E24:AD24" si="62">+E10-E22</f>
        <v>402878.52</v>
      </c>
      <c r="F24" s="25">
        <f t="shared" si="62"/>
        <v>466420</v>
      </c>
      <c r="G24" s="25">
        <f t="shared" si="62"/>
        <v>495038.90000000008</v>
      </c>
      <c r="H24" s="25">
        <f t="shared" si="62"/>
        <v>495058.9</v>
      </c>
      <c r="I24" s="25">
        <f t="shared" si="62"/>
        <v>495078.90000000008</v>
      </c>
      <c r="J24" s="25">
        <f t="shared" si="62"/>
        <v>495098.89999999997</v>
      </c>
      <c r="K24" s="25">
        <f t="shared" si="62"/>
        <v>495118.90000000014</v>
      </c>
      <c r="L24" s="25">
        <f t="shared" si="62"/>
        <v>495138.9</v>
      </c>
      <c r="M24" s="25">
        <f t="shared" si="62"/>
        <v>495158.9</v>
      </c>
      <c r="N24" s="25">
        <f t="shared" si="62"/>
        <v>495178.90000000014</v>
      </c>
      <c r="O24" s="25">
        <f t="shared" si="62"/>
        <v>495198.89999999979</v>
      </c>
      <c r="P24" s="25">
        <f t="shared" si="62"/>
        <v>495218.89999999997</v>
      </c>
      <c r="Q24" s="25">
        <f t="shared" si="62"/>
        <v>495238.90000000008</v>
      </c>
      <c r="R24" s="25">
        <f t="shared" si="62"/>
        <v>495258.89999999997</v>
      </c>
      <c r="S24" s="25">
        <f t="shared" si="62"/>
        <v>495278.90000000008</v>
      </c>
      <c r="T24" s="25">
        <f t="shared" si="62"/>
        <v>495298.90000000014</v>
      </c>
      <c r="U24" s="25">
        <f t="shared" si="62"/>
        <v>495318.89999999991</v>
      </c>
      <c r="V24" s="25">
        <f t="shared" si="62"/>
        <v>495338.89999999991</v>
      </c>
      <c r="W24" s="25">
        <f t="shared" si="62"/>
        <v>495358.9</v>
      </c>
      <c r="X24" s="25">
        <f t="shared" si="62"/>
        <v>495378.9</v>
      </c>
      <c r="Y24" s="25">
        <f t="shared" si="62"/>
        <v>495398.89999999997</v>
      </c>
      <c r="Z24" s="25">
        <f t="shared" si="62"/>
        <v>495418.90000000008</v>
      </c>
      <c r="AA24" s="25">
        <f t="shared" si="62"/>
        <v>426568.86800000002</v>
      </c>
      <c r="AB24" s="25">
        <f t="shared" si="62"/>
        <v>564328.93199999991</v>
      </c>
      <c r="AC24" s="25">
        <f t="shared" si="62"/>
        <v>495478.9</v>
      </c>
      <c r="AD24" s="25">
        <f t="shared" si="62"/>
        <v>495498.9</v>
      </c>
      <c r="AE24" s="25">
        <f>+AE10-AE22</f>
        <v>495518.9</v>
      </c>
      <c r="AF24" s="25">
        <f t="shared" ref="AF24:AL24" si="63">+AF10-AF22</f>
        <v>495538.90000000008</v>
      </c>
      <c r="AG24" s="25">
        <f t="shared" si="63"/>
        <v>495558.9</v>
      </c>
      <c r="AH24" s="25">
        <f t="shared" si="63"/>
        <v>495578.90000000008</v>
      </c>
      <c r="AI24" s="25">
        <f t="shared" si="63"/>
        <v>495598.89999999997</v>
      </c>
      <c r="AJ24" s="25">
        <f t="shared" si="63"/>
        <v>495618.90000000014</v>
      </c>
      <c r="AK24" s="25">
        <f t="shared" si="63"/>
        <v>495638.9</v>
      </c>
      <c r="AL24" s="25">
        <f t="shared" si="63"/>
        <v>495658.9</v>
      </c>
      <c r="AM24" s="25">
        <f>+AM10-AM22</f>
        <v>426775.70960000018</v>
      </c>
      <c r="AN24" s="25">
        <f t="shared" ref="AN24:AT24" si="64">+AN10-AN22</f>
        <v>564602.09039999975</v>
      </c>
      <c r="AO24" s="25">
        <f t="shared" si="64"/>
        <v>495718.89999999997</v>
      </c>
      <c r="AP24" s="25">
        <f t="shared" si="64"/>
        <v>495738.90000000008</v>
      </c>
      <c r="AQ24" s="25">
        <f t="shared" si="64"/>
        <v>495758.89999999997</v>
      </c>
      <c r="AR24" s="25">
        <f t="shared" si="64"/>
        <v>495778.90000000008</v>
      </c>
      <c r="AS24" s="25">
        <f t="shared" si="64"/>
        <v>495798.90000000014</v>
      </c>
      <c r="AT24" s="25">
        <f t="shared" si="64"/>
        <v>495818.89999999991</v>
      </c>
      <c r="AU24" s="25">
        <f>+AU10-AU22</f>
        <v>495838.89999999991</v>
      </c>
      <c r="AV24" s="25">
        <f t="shared" ref="AV24:BK24" si="65">+AV10-AV22</f>
        <v>495858.9</v>
      </c>
      <c r="AW24" s="25">
        <f t="shared" si="65"/>
        <v>495878.9</v>
      </c>
      <c r="AX24" s="25">
        <f t="shared" si="65"/>
        <v>495898.89999999997</v>
      </c>
      <c r="AY24" s="25">
        <f t="shared" si="65"/>
        <v>426982.5512000001</v>
      </c>
      <c r="AZ24" s="25">
        <f t="shared" si="65"/>
        <v>564875.24880000006</v>
      </c>
      <c r="BA24" s="25">
        <f t="shared" si="65"/>
        <v>495958.89999999997</v>
      </c>
      <c r="BB24" s="25">
        <f t="shared" si="65"/>
        <v>495978.9</v>
      </c>
      <c r="BC24" s="25">
        <f t="shared" si="65"/>
        <v>495998.9</v>
      </c>
      <c r="BD24" s="25">
        <f t="shared" si="65"/>
        <v>496018.9</v>
      </c>
      <c r="BE24" s="25">
        <f t="shared" si="65"/>
        <v>496038.90000000008</v>
      </c>
      <c r="BF24" s="25">
        <f t="shared" si="65"/>
        <v>496058.9</v>
      </c>
      <c r="BG24" s="25">
        <f t="shared" si="65"/>
        <v>496078.90000000008</v>
      </c>
      <c r="BH24" s="25">
        <f t="shared" si="65"/>
        <v>496098.89999999997</v>
      </c>
      <c r="BI24" s="25">
        <f t="shared" si="65"/>
        <v>496118.90000000014</v>
      </c>
      <c r="BJ24" s="25">
        <f t="shared" si="65"/>
        <v>496138.9</v>
      </c>
      <c r="BK24" s="25">
        <f t="shared" si="65"/>
        <v>427189.39280000003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H6"/>
  <sheetViews>
    <sheetView showGridLines="0" workbookViewId="0">
      <selection activeCell="BK10" sqref="BK10"/>
    </sheetView>
  </sheetViews>
  <sheetFormatPr defaultRowHeight="15" x14ac:dyDescent="0.25"/>
  <cols>
    <col min="2" max="2" width="22.7109375" bestFit="1" customWidth="1"/>
    <col min="4" max="4" width="11.140625" bestFit="1" customWidth="1"/>
    <col min="6" max="6" width="9.7109375" bestFit="1" customWidth="1"/>
  </cols>
  <sheetData>
    <row r="2" spans="1:138" x14ac:dyDescent="0.25">
      <c r="B2" s="23" t="s">
        <v>109</v>
      </c>
      <c r="D2" t="str">
        <f>+'Flussi Cassa'!D1</f>
        <v>A1 m1</v>
      </c>
      <c r="E2" t="str">
        <f>+'Flussi Cassa'!E1</f>
        <v>A1 m2</v>
      </c>
      <c r="F2" t="str">
        <f>+'Flussi Cassa'!F1</f>
        <v>A1 m3</v>
      </c>
      <c r="G2" t="str">
        <f>+'Flussi Cassa'!G1</f>
        <v>A1 m4</v>
      </c>
      <c r="H2" t="str">
        <f>+'Flussi Cassa'!H1</f>
        <v>A1 m5</v>
      </c>
      <c r="I2" t="str">
        <f>+'Flussi Cassa'!I1</f>
        <v>A1 m6</v>
      </c>
      <c r="J2" t="str">
        <f>+'Flussi Cassa'!J1</f>
        <v>A1 m7</v>
      </c>
      <c r="K2" t="str">
        <f>+'Flussi Cassa'!K1</f>
        <v>A1 m8</v>
      </c>
      <c r="L2" t="str">
        <f>+'Flussi Cassa'!L1</f>
        <v>A1 m9</v>
      </c>
      <c r="M2" t="str">
        <f>+'Flussi Cassa'!M1</f>
        <v>A1 m10</v>
      </c>
      <c r="N2" t="str">
        <f>+'Flussi Cassa'!N1</f>
        <v>A1 m11</v>
      </c>
      <c r="O2" t="str">
        <f>+'Flussi Cassa'!O1</f>
        <v>A1 m12</v>
      </c>
      <c r="P2" t="str">
        <f>+'Flussi Cassa'!P1</f>
        <v>A2 m1</v>
      </c>
      <c r="Q2" t="str">
        <f>+'Flussi Cassa'!Q1</f>
        <v>A2 m2</v>
      </c>
      <c r="R2" t="str">
        <f>+'Flussi Cassa'!R1</f>
        <v>A2 m3</v>
      </c>
      <c r="S2" t="str">
        <f>+'Flussi Cassa'!S1</f>
        <v>A2 m4</v>
      </c>
      <c r="T2" t="str">
        <f>+'Flussi Cassa'!T1</f>
        <v>A2 m5</v>
      </c>
      <c r="U2" t="str">
        <f>+'Flussi Cassa'!U1</f>
        <v>A2 m6</v>
      </c>
      <c r="V2" t="str">
        <f>+'Flussi Cassa'!V1</f>
        <v>A2 m7</v>
      </c>
      <c r="W2" t="str">
        <f>+'Flussi Cassa'!W1</f>
        <v>A2 m8</v>
      </c>
      <c r="X2" t="str">
        <f>+'Flussi Cassa'!X1</f>
        <v>A2 m9</v>
      </c>
      <c r="Y2" t="str">
        <f>+'Flussi Cassa'!Y1</f>
        <v>A2 m10</v>
      </c>
      <c r="Z2" t="str">
        <f>+'Flussi Cassa'!Z1</f>
        <v>A2 m11</v>
      </c>
      <c r="AA2" t="str">
        <f>+'Flussi Cassa'!AA1</f>
        <v>A2 m12</v>
      </c>
      <c r="AB2" t="str">
        <f>+'Flussi Cassa'!AB1</f>
        <v>A3 m1</v>
      </c>
      <c r="AC2" t="str">
        <f>+'Flussi Cassa'!AC1</f>
        <v>A3 m2</v>
      </c>
      <c r="AD2" t="str">
        <f>+'Flussi Cassa'!AD1</f>
        <v>A3 m3</v>
      </c>
      <c r="AE2" t="str">
        <f>+'Flussi Cassa'!AE1</f>
        <v>A3 m4</v>
      </c>
      <c r="AF2" t="str">
        <f>+'Flussi Cassa'!AF1</f>
        <v>A3 m5</v>
      </c>
      <c r="AG2" t="str">
        <f>+'Flussi Cassa'!AG1</f>
        <v>A3 m6</v>
      </c>
      <c r="AH2" t="str">
        <f>+'Flussi Cassa'!AH1</f>
        <v>A3 m7</v>
      </c>
      <c r="AI2" t="str">
        <f>+'Flussi Cassa'!AI1</f>
        <v>A3 m8</v>
      </c>
      <c r="AJ2" t="str">
        <f>+'Flussi Cassa'!AJ1</f>
        <v>A3 m9</v>
      </c>
      <c r="AK2" t="str">
        <f>+'Flussi Cassa'!AK1</f>
        <v>A3 m10</v>
      </c>
      <c r="AL2" t="str">
        <f>+'Flussi Cassa'!AL1</f>
        <v>A3 m11</v>
      </c>
      <c r="AM2" t="str">
        <f>+'Flussi Cassa'!AM1</f>
        <v>A3 m12</v>
      </c>
      <c r="AN2" t="str">
        <f>+'Flussi Cassa'!AN1</f>
        <v>A4 m1</v>
      </c>
      <c r="AO2" t="str">
        <f>+'Flussi Cassa'!AO1</f>
        <v>A4 m2</v>
      </c>
      <c r="AP2" t="str">
        <f>+'Flussi Cassa'!AP1</f>
        <v>A4 m3</v>
      </c>
      <c r="AQ2" t="str">
        <f>+'Flussi Cassa'!AQ1</f>
        <v>A4 m4</v>
      </c>
      <c r="AR2" t="str">
        <f>+'Flussi Cassa'!AR1</f>
        <v>A4 m5</v>
      </c>
      <c r="AS2" t="str">
        <f>+'Flussi Cassa'!AS1</f>
        <v>A4 m6</v>
      </c>
      <c r="AT2" t="str">
        <f>+'Flussi Cassa'!AT1</f>
        <v>A4 m7</v>
      </c>
      <c r="AU2" t="str">
        <f>+'Flussi Cassa'!AU1</f>
        <v>A4 m8</v>
      </c>
      <c r="AV2" t="str">
        <f>+'Flussi Cassa'!AV1</f>
        <v>A4 m9</v>
      </c>
      <c r="AW2" t="str">
        <f>+'Flussi Cassa'!AW1</f>
        <v>A4 m10</v>
      </c>
      <c r="AX2" t="str">
        <f>+'Flussi Cassa'!AX1</f>
        <v>A4 m11</v>
      </c>
      <c r="AY2" t="str">
        <f>+'Flussi Cassa'!AY1</f>
        <v>A4 m12</v>
      </c>
      <c r="AZ2" t="str">
        <f>+'Flussi Cassa'!AZ1</f>
        <v>A5 m1</v>
      </c>
      <c r="BA2" t="str">
        <f>+'Flussi Cassa'!BA1</f>
        <v>A5 m2</v>
      </c>
      <c r="BB2" t="str">
        <f>+'Flussi Cassa'!BB1</f>
        <v>A5 m3</v>
      </c>
      <c r="BC2" t="str">
        <f>+'Flussi Cassa'!BC1</f>
        <v>A5 m4</v>
      </c>
      <c r="BD2" t="str">
        <f>+'Flussi Cassa'!BD1</f>
        <v>A5 m5</v>
      </c>
      <c r="BE2" t="str">
        <f>+'Flussi Cassa'!BE1</f>
        <v>A5 m6</v>
      </c>
      <c r="BF2" t="str">
        <f>+'Flussi Cassa'!BF1</f>
        <v>A5 m7</v>
      </c>
      <c r="BG2" t="str">
        <f>+'Flussi Cassa'!BG1</f>
        <v>A5 m8</v>
      </c>
      <c r="BH2" t="str">
        <f>+'Flussi Cassa'!BH1</f>
        <v>A5 m9</v>
      </c>
      <c r="BI2" t="str">
        <f>+'Flussi Cassa'!BI1</f>
        <v>A5 m10</v>
      </c>
      <c r="BJ2" t="str">
        <f>+'Flussi Cassa'!BJ1</f>
        <v>A5 m11</v>
      </c>
      <c r="BK2" t="str">
        <f>+'Flussi Cassa'!BK1</f>
        <v>A5 m12</v>
      </c>
    </row>
    <row r="4" spans="1:138" s="27" customFormat="1" x14ac:dyDescent="0.25">
      <c r="A4" s="23"/>
      <c r="B4" t="s">
        <v>198</v>
      </c>
      <c r="C4" s="31"/>
      <c r="D4" s="30">
        <f>+IF(L_Iva!C31&lt;0,-L_Iva!C31,0)</f>
        <v>78230</v>
      </c>
      <c r="E4" s="30">
        <f>+IF(L_Iva!D31&lt;0,-L_Iva!D31,0)</f>
        <v>78233.140000000014</v>
      </c>
      <c r="F4" s="30">
        <f>+IF(L_Iva!E31&lt;0,-L_Iva!E31,0)</f>
        <v>78236.27999999997</v>
      </c>
      <c r="G4" s="30">
        <f>+IF(L_Iva!F31&lt;0,-L_Iva!F31,0)</f>
        <v>78239.419999999984</v>
      </c>
      <c r="H4" s="30">
        <f>+IF(L_Iva!G31&lt;0,-L_Iva!G31,0)</f>
        <v>78242.559999999998</v>
      </c>
      <c r="I4" s="30">
        <f>+IF(L_Iva!H31&lt;0,-L_Iva!H31,0)</f>
        <v>78245.700000000012</v>
      </c>
      <c r="J4" s="30">
        <f>+IF(L_Iva!I31&lt;0,-L_Iva!I31,0)</f>
        <v>78248.839999999967</v>
      </c>
      <c r="K4" s="30">
        <f>+IF(L_Iva!J31&lt;0,-L_Iva!J31,0)</f>
        <v>78251.979999999981</v>
      </c>
      <c r="L4" s="30">
        <f>+IF(L_Iva!K31&lt;0,-L_Iva!K31,0)</f>
        <v>78255.12</v>
      </c>
      <c r="M4" s="30">
        <f>+IF(L_Iva!L31&lt;0,-L_Iva!L31,0)</f>
        <v>78258.260000000009</v>
      </c>
      <c r="N4" s="30">
        <f>+IF(L_Iva!M31&lt;0,-L_Iva!M31,0)</f>
        <v>78261.400000000023</v>
      </c>
      <c r="O4" s="30">
        <f>+IF(L_Iva!N31&lt;0,-L_Iva!N31,0)</f>
        <v>78264.540000000037</v>
      </c>
      <c r="P4" s="30">
        <f>+IF(L_Iva!O31&lt;0,-L_Iva!O31,0)</f>
        <v>78267.679999999935</v>
      </c>
      <c r="Q4" s="30">
        <f>+IF(L_Iva!P31&lt;0,-L_Iva!P31,0)</f>
        <v>78270.820000000065</v>
      </c>
      <c r="R4" s="30">
        <f>+IF(L_Iva!Q31&lt;0,-L_Iva!Q31,0)</f>
        <v>78273.959999999963</v>
      </c>
      <c r="S4" s="30">
        <f>+IF(L_Iva!R31&lt;0,-L_Iva!R31,0)</f>
        <v>78277.100000000093</v>
      </c>
      <c r="T4" s="30">
        <f>+IF(L_Iva!S31&lt;0,-L_Iva!S31,0)</f>
        <v>78280.239999999991</v>
      </c>
      <c r="U4" s="30">
        <f>+IF(L_Iva!T31&lt;0,-L_Iva!T31,0)</f>
        <v>78283.379999999888</v>
      </c>
      <c r="V4" s="30">
        <f>+IF(L_Iva!U31&lt;0,-L_Iva!U31,0)</f>
        <v>78286.520000000019</v>
      </c>
      <c r="W4" s="30">
        <f>+IF(L_Iva!V31&lt;0,-L_Iva!V31,0)</f>
        <v>78289.659999999916</v>
      </c>
      <c r="X4" s="30">
        <f>+IF(L_Iva!W31&lt;0,-L_Iva!W31,0)</f>
        <v>78292.800000000047</v>
      </c>
      <c r="Y4" s="30">
        <f>+IF(L_Iva!X31&lt;0,-L_Iva!X31,0)</f>
        <v>78295.939999999944</v>
      </c>
      <c r="Z4" s="30">
        <f>+IF(L_Iva!Y31&lt;0,-L_Iva!Y31,0)</f>
        <v>78299.080000000075</v>
      </c>
      <c r="AA4" s="30">
        <f>+IF(L_Iva!Z31&lt;0,-L_Iva!Z31,0)</f>
        <v>9432.188000000082</v>
      </c>
      <c r="AB4" s="30">
        <f>+IF(L_Iva!AA31&lt;0,-L_Iva!AA31,0)</f>
        <v>78305.360000000102</v>
      </c>
      <c r="AC4" s="30">
        <f>+IF(L_Iva!AB31&lt;0,-L_Iva!AB31,0)</f>
        <v>78308.5</v>
      </c>
      <c r="AD4" s="30">
        <f>+IF(L_Iva!AC31&lt;0,-L_Iva!AC31,0)</f>
        <v>78311.64000000013</v>
      </c>
      <c r="AE4" s="30">
        <f>+IF(L_Iva!AD31&lt;0,-L_Iva!AD31,0)</f>
        <v>78314.779999999795</v>
      </c>
      <c r="AF4" s="30">
        <f>+IF(L_Iva!AE31&lt;0,-L_Iva!AE31,0)</f>
        <v>78317.919999999925</v>
      </c>
      <c r="AG4" s="30">
        <f>+IF(L_Iva!AF31&lt;0,-L_Iva!AF31,0)</f>
        <v>78321.060000000056</v>
      </c>
      <c r="AH4" s="30">
        <f>+IF(L_Iva!AG31&lt;0,-L_Iva!AG31,0)</f>
        <v>78324.200000000186</v>
      </c>
      <c r="AI4" s="30">
        <f>+IF(L_Iva!AH31&lt;0,-L_Iva!AH31,0)</f>
        <v>78327.339999999851</v>
      </c>
      <c r="AJ4" s="30">
        <f>+IF(L_Iva!AI31&lt;0,-L_Iva!AI31,0)</f>
        <v>78330.479999999981</v>
      </c>
      <c r="AK4" s="30">
        <f>+IF(L_Iva!AJ31&lt;0,-L_Iva!AJ31,0)</f>
        <v>78333.620000000112</v>
      </c>
      <c r="AL4" s="30">
        <f>+IF(L_Iva!AK31&lt;0,-L_Iva!AK31,0)</f>
        <v>78336.759999999776</v>
      </c>
      <c r="AM4" s="30">
        <f>+IF(L_Iva!AL31&lt;0,-L_Iva!AL31,0)</f>
        <v>9436.7095999997109</v>
      </c>
      <c r="AN4" s="30">
        <f>+IF(L_Iva!AM31&lt;0,-L_Iva!AM31,0)</f>
        <v>78343.039999999572</v>
      </c>
      <c r="AO4" s="30">
        <f>+IF(L_Iva!AN31&lt;0,-L_Iva!AN31,0)</f>
        <v>78346.179999999702</v>
      </c>
      <c r="AP4" s="30">
        <f>+IF(L_Iva!AO31&lt;0,-L_Iva!AO31,0)</f>
        <v>78349.319999999367</v>
      </c>
      <c r="AQ4" s="30">
        <f>+IF(L_Iva!AP31&lt;0,-L_Iva!AP31,0)</f>
        <v>78352.459999999497</v>
      </c>
      <c r="AR4" s="30">
        <f>+IF(L_Iva!AQ31&lt;0,-L_Iva!AQ31,0)</f>
        <v>78355.599999999627</v>
      </c>
      <c r="AS4" s="30">
        <f>+IF(L_Iva!AR31&lt;0,-L_Iva!AR31,0)</f>
        <v>78358.739999999758</v>
      </c>
      <c r="AT4" s="30">
        <f>+IF(L_Iva!AS31&lt;0,-L_Iva!AS31,0)</f>
        <v>78361.879999999423</v>
      </c>
      <c r="AU4" s="30">
        <f>+IF(L_Iva!AT31&lt;0,-L_Iva!AT31,0)</f>
        <v>78365.019999999553</v>
      </c>
      <c r="AV4" s="30">
        <f>+IF(L_Iva!AU31&lt;0,-L_Iva!AU31,0)</f>
        <v>78368.159999999683</v>
      </c>
      <c r="AW4" s="30">
        <f>+IF(L_Iva!AV31&lt;0,-L_Iva!AV31,0)</f>
        <v>78371.299999999348</v>
      </c>
      <c r="AX4" s="30">
        <f>+IF(L_Iva!AW31&lt;0,-L_Iva!AW31,0)</f>
        <v>78374.439999999478</v>
      </c>
      <c r="AY4" s="30">
        <f>+IF(L_Iva!AX31&lt;0,-L_Iva!AX31,0)</f>
        <v>9441.2311999993399</v>
      </c>
      <c r="AZ4" s="30">
        <f>+IF(L_Iva!AY31&lt;0,-L_Iva!AY31,0)</f>
        <v>78380.719999999739</v>
      </c>
      <c r="BA4" s="30">
        <f>+IF(L_Iva!AZ31&lt;0,-L_Iva!AZ31,0)</f>
        <v>78383.859999999404</v>
      </c>
      <c r="BB4" s="30">
        <f>+IF(L_Iva!BA31&lt;0,-L_Iva!BA31,0)</f>
        <v>78386.999999999534</v>
      </c>
      <c r="BC4" s="30">
        <f>+IF(L_Iva!BB31&lt;0,-L_Iva!BB31,0)</f>
        <v>78390.139999999665</v>
      </c>
      <c r="BD4" s="30">
        <f>+IF(L_Iva!BC31&lt;0,-L_Iva!BC31,0)</f>
        <v>78393.279999999329</v>
      </c>
      <c r="BE4" s="30">
        <f>+IF(L_Iva!BD31&lt;0,-L_Iva!BD31,0)</f>
        <v>78396.41999999946</v>
      </c>
      <c r="BF4" s="30">
        <f>+IF(L_Iva!BE31&lt;0,-L_Iva!BE31,0)</f>
        <v>78399.559999998659</v>
      </c>
      <c r="BG4" s="30">
        <f>+IF(L_Iva!BF31&lt;0,-L_Iva!BF31,0)</f>
        <v>78402.699999999255</v>
      </c>
      <c r="BH4" s="30">
        <f>+IF(L_Iva!BG31&lt;0,-L_Iva!BG31,0)</f>
        <v>78405.83999999892</v>
      </c>
      <c r="BI4" s="30">
        <f>+IF(L_Iva!BH31&lt;0,-L_Iva!BH31,0)</f>
        <v>78408.979999999516</v>
      </c>
      <c r="BJ4" s="30">
        <f>+IF(L_Iva!BI31&lt;0,-L_Iva!BI31,0)</f>
        <v>78412.11999999918</v>
      </c>
      <c r="BK4" s="30">
        <f>+IF(L_Iva!BJ31&lt;0,-L_Iva!BJ31,0)</f>
        <v>9445.7527999989688</v>
      </c>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row>
    <row r="5" spans="1:138" s="27" customFormat="1" x14ac:dyDescent="0.25">
      <c r="A5" s="23"/>
      <c r="B5" t="s">
        <v>199</v>
      </c>
      <c r="C5" s="31"/>
      <c r="D5" s="30">
        <f>+IF(L_Iva!C31&gt;0,L_Iva!C31,0)</f>
        <v>0</v>
      </c>
      <c r="E5" s="30">
        <f>+IF(L_Iva!D31&gt;0,L_Iva!D31,0)</f>
        <v>0</v>
      </c>
      <c r="F5" s="30">
        <f>+IF(L_Iva!E31&gt;0,L_Iva!E31,0)</f>
        <v>0</v>
      </c>
      <c r="G5" s="30">
        <f>+IF(L_Iva!F31&gt;0,L_Iva!F31,0)</f>
        <v>0</v>
      </c>
      <c r="H5" s="30">
        <f>+IF(L_Iva!G31&gt;0,L_Iva!G31,0)</f>
        <v>0</v>
      </c>
      <c r="I5" s="30">
        <f>+IF(L_Iva!H31&gt;0,L_Iva!H31,0)</f>
        <v>0</v>
      </c>
      <c r="J5" s="30">
        <f>+IF(L_Iva!I31&gt;0,L_Iva!I31,0)</f>
        <v>0</v>
      </c>
      <c r="K5" s="30">
        <f>+IF(L_Iva!J31&gt;0,L_Iva!J31,0)</f>
        <v>0</v>
      </c>
      <c r="L5" s="30">
        <f>+IF(L_Iva!K31&gt;0,L_Iva!K31,0)</f>
        <v>0</v>
      </c>
      <c r="M5" s="30">
        <f>+IF(L_Iva!L31&gt;0,L_Iva!L31,0)</f>
        <v>0</v>
      </c>
      <c r="N5" s="30">
        <f>+IF(L_Iva!M31&gt;0,L_Iva!M31,0)</f>
        <v>0</v>
      </c>
      <c r="O5" s="30">
        <f>+IF(L_Iva!N31&gt;0,L_Iva!N31,0)</f>
        <v>0</v>
      </c>
      <c r="P5" s="30">
        <f>+IF(L_Iva!O31&gt;0,L_Iva!O31,0)</f>
        <v>0</v>
      </c>
      <c r="Q5" s="30">
        <f>+IF(L_Iva!P31&gt;0,L_Iva!P31,0)</f>
        <v>0</v>
      </c>
      <c r="R5" s="30">
        <f>+IF(L_Iva!Q31&gt;0,L_Iva!Q31,0)</f>
        <v>0</v>
      </c>
      <c r="S5" s="30">
        <f>+IF(L_Iva!R31&gt;0,L_Iva!R31,0)</f>
        <v>0</v>
      </c>
      <c r="T5" s="30">
        <f>+IF(L_Iva!S31&gt;0,L_Iva!S31,0)</f>
        <v>0</v>
      </c>
      <c r="U5" s="30">
        <f>+IF(L_Iva!T31&gt;0,L_Iva!T31,0)</f>
        <v>0</v>
      </c>
      <c r="V5" s="30">
        <f>+IF(L_Iva!U31&gt;0,L_Iva!U31,0)</f>
        <v>0</v>
      </c>
      <c r="W5" s="30">
        <f>+IF(L_Iva!V31&gt;0,L_Iva!V31,0)</f>
        <v>0</v>
      </c>
      <c r="X5" s="30">
        <f>+IF(L_Iva!W31&gt;0,L_Iva!W31,0)</f>
        <v>0</v>
      </c>
      <c r="Y5" s="30">
        <f>+IF(L_Iva!X31&gt;0,L_Iva!X31,0)</f>
        <v>0</v>
      </c>
      <c r="Z5" s="30">
        <f>+IF(L_Iva!Y31&gt;0,L_Iva!Y31,0)</f>
        <v>0</v>
      </c>
      <c r="AA5" s="30">
        <f>+IF(L_Iva!Z31&gt;0,L_Iva!Z31,0)</f>
        <v>0</v>
      </c>
      <c r="AB5" s="30">
        <f>+IF(L_Iva!AA31&gt;0,L_Iva!AA31,0)</f>
        <v>0</v>
      </c>
      <c r="AC5" s="30">
        <f>+IF(L_Iva!AB31&gt;0,L_Iva!AB31,0)</f>
        <v>0</v>
      </c>
      <c r="AD5" s="30">
        <f>+IF(L_Iva!AC31&gt;0,L_Iva!AC31,0)</f>
        <v>0</v>
      </c>
      <c r="AE5" s="30">
        <f>+IF(L_Iva!AD31&gt;0,L_Iva!AD31,0)</f>
        <v>0</v>
      </c>
      <c r="AF5" s="30">
        <f>+IF(L_Iva!AE31&gt;0,L_Iva!AE31,0)</f>
        <v>0</v>
      </c>
      <c r="AG5" s="30">
        <f>+IF(L_Iva!AF31&gt;0,L_Iva!AF31,0)</f>
        <v>0</v>
      </c>
      <c r="AH5" s="30">
        <f>+IF(L_Iva!AG31&gt;0,L_Iva!AG31,0)</f>
        <v>0</v>
      </c>
      <c r="AI5" s="30">
        <f>+IF(L_Iva!AH31&gt;0,L_Iva!AH31,0)</f>
        <v>0</v>
      </c>
      <c r="AJ5" s="30">
        <f>+IF(L_Iva!AI31&gt;0,L_Iva!AI31,0)</f>
        <v>0</v>
      </c>
      <c r="AK5" s="30">
        <f>+IF(L_Iva!AJ31&gt;0,L_Iva!AJ31,0)</f>
        <v>0</v>
      </c>
      <c r="AL5" s="30">
        <f>+IF(L_Iva!AK31&gt;0,L_Iva!AK31,0)</f>
        <v>0</v>
      </c>
      <c r="AM5" s="30">
        <f>+IF(L_Iva!AL31&gt;0,L_Iva!AL31,0)</f>
        <v>0</v>
      </c>
      <c r="AN5" s="30">
        <f>+IF(L_Iva!AM31&gt;0,L_Iva!AM31,0)</f>
        <v>0</v>
      </c>
      <c r="AO5" s="30">
        <f>+IF(L_Iva!AN31&gt;0,L_Iva!AN31,0)</f>
        <v>0</v>
      </c>
      <c r="AP5" s="30">
        <f>+IF(L_Iva!AO31&gt;0,L_Iva!AO31,0)</f>
        <v>0</v>
      </c>
      <c r="AQ5" s="30">
        <f>+IF(L_Iva!AP31&gt;0,L_Iva!AP31,0)</f>
        <v>0</v>
      </c>
      <c r="AR5" s="30">
        <f>+IF(L_Iva!AQ31&gt;0,L_Iva!AQ31,0)</f>
        <v>0</v>
      </c>
      <c r="AS5" s="30">
        <f>+IF(L_Iva!AR31&gt;0,L_Iva!AR31,0)</f>
        <v>0</v>
      </c>
      <c r="AT5" s="30">
        <f>+IF(L_Iva!AS31&gt;0,L_Iva!AS31,0)</f>
        <v>0</v>
      </c>
      <c r="AU5" s="30">
        <f>+IF(L_Iva!AT31&gt;0,L_Iva!AT31,0)</f>
        <v>0</v>
      </c>
      <c r="AV5" s="30">
        <f>+IF(L_Iva!AU31&gt;0,L_Iva!AU31,0)</f>
        <v>0</v>
      </c>
      <c r="AW5" s="30">
        <f>+IF(L_Iva!AV31&gt;0,L_Iva!AV31,0)</f>
        <v>0</v>
      </c>
      <c r="AX5" s="30">
        <f>+IF(L_Iva!AW31&gt;0,L_Iva!AW31,0)</f>
        <v>0</v>
      </c>
      <c r="AY5" s="30">
        <f>+IF(L_Iva!AX31&gt;0,L_Iva!AX31,0)</f>
        <v>0</v>
      </c>
      <c r="AZ5" s="30">
        <f>+IF(L_Iva!AY31&gt;0,L_Iva!AY31,0)</f>
        <v>0</v>
      </c>
      <c r="BA5" s="30">
        <f>+IF(L_Iva!AZ31&gt;0,L_Iva!AZ31,0)</f>
        <v>0</v>
      </c>
      <c r="BB5" s="30">
        <f>+IF(L_Iva!BA31&gt;0,L_Iva!BA31,0)</f>
        <v>0</v>
      </c>
      <c r="BC5" s="30">
        <f>+IF(L_Iva!BB31&gt;0,L_Iva!BB31,0)</f>
        <v>0</v>
      </c>
      <c r="BD5" s="30">
        <f>+IF(L_Iva!BC31&gt;0,L_Iva!BC31,0)</f>
        <v>0</v>
      </c>
      <c r="BE5" s="30">
        <f>+IF(L_Iva!BD31&gt;0,L_Iva!BD31,0)</f>
        <v>0</v>
      </c>
      <c r="BF5" s="30">
        <f>+IF(L_Iva!BE31&gt;0,L_Iva!BE31,0)</f>
        <v>0</v>
      </c>
      <c r="BG5" s="30">
        <f>+IF(L_Iva!BF31&gt;0,L_Iva!BF31,0)</f>
        <v>0</v>
      </c>
      <c r="BH5" s="30">
        <f>+IF(L_Iva!BG31&gt;0,L_Iva!BG31,0)</f>
        <v>0</v>
      </c>
      <c r="BI5" s="30">
        <f>+IF(L_Iva!BH31&gt;0,L_Iva!BH31,0)</f>
        <v>0</v>
      </c>
      <c r="BJ5" s="30">
        <f>+IF(L_Iva!BI31&gt;0,L_Iva!BI31,0)</f>
        <v>0</v>
      </c>
      <c r="BK5" s="30">
        <f>+IF(L_Iva!BJ31&gt;0,L_Iva!BJ31,0)</f>
        <v>0</v>
      </c>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row>
    <row r="6" spans="1:138" s="27" customFormat="1" x14ac:dyDescent="0.25">
      <c r="A6" s="23"/>
      <c r="B6" t="s">
        <v>210</v>
      </c>
      <c r="C6" s="31"/>
      <c r="D6" s="30">
        <f>+M_Vendite!D72</f>
        <v>496890</v>
      </c>
      <c r="E6" s="30">
        <f>+M_Vendite!E72</f>
        <v>589034.62</v>
      </c>
      <c r="F6" s="30">
        <f>+M_Vendite!F72</f>
        <v>617657.76</v>
      </c>
      <c r="G6" s="30">
        <f>+M_Vendite!G72</f>
        <v>617682</v>
      </c>
      <c r="H6" s="30">
        <f>+M_Vendite!H72</f>
        <v>617706.23999999999</v>
      </c>
      <c r="I6" s="30">
        <f>+M_Vendite!I72</f>
        <v>617730.48</v>
      </c>
      <c r="J6" s="30">
        <f>+M_Vendite!J72</f>
        <v>617754.72</v>
      </c>
      <c r="K6" s="30">
        <f>+M_Vendite!K72</f>
        <v>617778.96</v>
      </c>
      <c r="L6" s="30">
        <f>+M_Vendite!L72</f>
        <v>617803.19999999995</v>
      </c>
      <c r="M6" s="30">
        <f>+M_Vendite!M72</f>
        <v>617827.44000000006</v>
      </c>
      <c r="N6" s="30">
        <f>+M_Vendite!N72</f>
        <v>617851.67999999993</v>
      </c>
      <c r="O6" s="30">
        <f>+M_Vendite!O72</f>
        <v>617875.91999999993</v>
      </c>
      <c r="P6" s="30">
        <f>+M_Vendite!P72</f>
        <v>617900.16</v>
      </c>
      <c r="Q6" s="30">
        <f>+M_Vendite!Q72</f>
        <v>617924.39999999991</v>
      </c>
      <c r="R6" s="30">
        <f>+M_Vendite!R72</f>
        <v>617948.64000000013</v>
      </c>
      <c r="S6" s="30">
        <f>+M_Vendite!S72</f>
        <v>617972.88000000012</v>
      </c>
      <c r="T6" s="30">
        <f>+M_Vendite!T72</f>
        <v>617997.11999999988</v>
      </c>
      <c r="U6" s="30">
        <f>+M_Vendite!U72</f>
        <v>618021.36</v>
      </c>
      <c r="V6" s="30">
        <f>+M_Vendite!V72</f>
        <v>618045.6</v>
      </c>
      <c r="W6" s="30">
        <f>+M_Vendite!W72</f>
        <v>618069.84</v>
      </c>
      <c r="X6" s="30">
        <f>+M_Vendite!X72</f>
        <v>618094.08000000007</v>
      </c>
      <c r="Y6" s="30">
        <f>+M_Vendite!Y72</f>
        <v>618118.32000000007</v>
      </c>
      <c r="Z6" s="30">
        <f>+M_Vendite!Z72</f>
        <v>618142.55999999994</v>
      </c>
      <c r="AA6" s="30">
        <f>+M_Vendite!AA72</f>
        <v>618166.80000000005</v>
      </c>
      <c r="AB6" s="30">
        <f>+M_Vendite!AB72</f>
        <v>618191.04</v>
      </c>
      <c r="AC6" s="30">
        <f>+M_Vendite!AC72</f>
        <v>618215.28</v>
      </c>
      <c r="AD6" s="30">
        <f>+M_Vendite!AD72</f>
        <v>618239.52</v>
      </c>
      <c r="AE6" s="30">
        <f>+M_Vendite!AE72</f>
        <v>618263.76</v>
      </c>
      <c r="AF6" s="30">
        <f>+M_Vendite!AF72</f>
        <v>618288</v>
      </c>
      <c r="AG6" s="30">
        <f>+M_Vendite!AG72</f>
        <v>618312.24</v>
      </c>
      <c r="AH6" s="30">
        <f>+M_Vendite!AH72</f>
        <v>618336.48</v>
      </c>
      <c r="AI6" s="30">
        <f>+M_Vendite!AI72</f>
        <v>618360.72</v>
      </c>
      <c r="AJ6" s="30">
        <f>+M_Vendite!AJ72</f>
        <v>618384.96</v>
      </c>
      <c r="AK6" s="30">
        <f>+M_Vendite!AK72</f>
        <v>618409.19999999995</v>
      </c>
      <c r="AL6" s="30">
        <f>+M_Vendite!AL72</f>
        <v>618433.44000000006</v>
      </c>
      <c r="AM6" s="30">
        <f>+M_Vendite!AM72</f>
        <v>618457.67999999993</v>
      </c>
      <c r="AN6" s="30">
        <f>+M_Vendite!AN72</f>
        <v>618481.91999999993</v>
      </c>
      <c r="AO6" s="30">
        <f>+M_Vendite!AO72</f>
        <v>618506.16</v>
      </c>
      <c r="AP6" s="30">
        <f>+M_Vendite!AP72</f>
        <v>618530.39999999991</v>
      </c>
      <c r="AQ6" s="30">
        <f>+M_Vendite!AQ72</f>
        <v>618554.64000000013</v>
      </c>
      <c r="AR6" s="30">
        <f>+M_Vendite!AR72</f>
        <v>618578.88000000012</v>
      </c>
      <c r="AS6" s="30">
        <f>+M_Vendite!AS72</f>
        <v>618603.11999999988</v>
      </c>
      <c r="AT6" s="30">
        <f>+M_Vendite!AT72</f>
        <v>618627.36</v>
      </c>
      <c r="AU6" s="30">
        <f>+M_Vendite!AU72</f>
        <v>618651.6</v>
      </c>
      <c r="AV6" s="30">
        <f>+M_Vendite!AV72</f>
        <v>618675.84</v>
      </c>
      <c r="AW6" s="30">
        <f>+M_Vendite!AW72</f>
        <v>618700.08000000007</v>
      </c>
      <c r="AX6" s="30">
        <f>+M_Vendite!AX72</f>
        <v>618724.32000000007</v>
      </c>
      <c r="AY6" s="30">
        <f>+M_Vendite!AY72</f>
        <v>618748.55999999994</v>
      </c>
      <c r="AZ6" s="30">
        <f>+M_Vendite!AZ72</f>
        <v>618772.80000000005</v>
      </c>
      <c r="BA6" s="30">
        <f>+M_Vendite!BA72</f>
        <v>618797.04</v>
      </c>
      <c r="BB6" s="30">
        <f>+M_Vendite!BB72</f>
        <v>618821.28</v>
      </c>
      <c r="BC6" s="30">
        <f>+M_Vendite!BC72</f>
        <v>618845.52</v>
      </c>
      <c r="BD6" s="30">
        <f>+M_Vendite!BD72</f>
        <v>618869.76000000001</v>
      </c>
      <c r="BE6" s="30">
        <f>+M_Vendite!BE72</f>
        <v>618894</v>
      </c>
      <c r="BF6" s="30">
        <f>+M_Vendite!BF72</f>
        <v>618918.24</v>
      </c>
      <c r="BG6" s="30">
        <f>+M_Vendite!BG72</f>
        <v>618942.48</v>
      </c>
      <c r="BH6" s="30">
        <f>+M_Vendite!BH72</f>
        <v>618966.72</v>
      </c>
      <c r="BI6" s="30">
        <f>+M_Vendite!BI72</f>
        <v>618990.96</v>
      </c>
      <c r="BJ6" s="30">
        <f>+M_Vendite!BJ72</f>
        <v>619015.19999999995</v>
      </c>
      <c r="BK6" s="30">
        <f>+M_Vendite!BK72</f>
        <v>619039.44000000006</v>
      </c>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M_Vendite</vt:lpstr>
      <vt:lpstr>L_Iva</vt:lpstr>
      <vt:lpstr>SPm</vt:lpstr>
      <vt:lpstr>CEm</vt:lpstr>
      <vt:lpstr>Flussi Cassa</vt:lpstr>
      <vt:lpstr>Variazioni Patrimoniali</vt:lpstr>
    </vt:vector>
  </TitlesOfParts>
  <Company>Accenture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Imperiale, Gianluca</dc:creator>
  <cp:lastModifiedBy>Imperiale, Gianluca</cp:lastModifiedBy>
  <dcterms:created xsi:type="dcterms:W3CDTF">2013-02-21T19:38:56Z</dcterms:created>
  <dcterms:modified xsi:type="dcterms:W3CDTF">2013-11-04T21:17:20Z</dcterms:modified>
</cp:coreProperties>
</file>