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20" windowWidth="20835" windowHeight="7965" activeTab="3"/>
  </bookViews>
  <sheets>
    <sheet name="CIRCOLANTE" sheetId="1" r:id="rId1"/>
    <sheet name="IMMOBILIZZAZIONI" sheetId="3" r:id="rId2"/>
    <sheet name="Gestione Fin Lungo termine" sheetId="4" r:id="rId3"/>
    <sheet name="Sheet1" sheetId="6" r:id="rId4"/>
    <sheet name="fin" sheetId="5" r:id="rId5"/>
    <sheet name="A" sheetId="2" r:id="rId6"/>
  </sheets>
  <calcPr calcId="145621"/>
</workbook>
</file>

<file path=xl/calcChain.xml><?xml version="1.0" encoding="utf-8"?>
<calcChain xmlns="http://schemas.openxmlformats.org/spreadsheetml/2006/main">
  <c r="M22" i="6" l="1"/>
  <c r="E25" i="6" l="1"/>
  <c r="E29" i="6"/>
  <c r="E30" i="6"/>
  <c r="D30" i="6"/>
  <c r="L30" i="6"/>
  <c r="M18" i="6"/>
  <c r="L18" i="6"/>
  <c r="I30" i="6"/>
  <c r="H30" i="6"/>
  <c r="D6" i="6" s="1"/>
  <c r="E6" i="6" s="1"/>
  <c r="L22" i="6"/>
  <c r="M20" i="6"/>
  <c r="L20" i="6"/>
  <c r="E24" i="6"/>
  <c r="C32" i="6"/>
  <c r="D24" i="6" l="1"/>
  <c r="D23" i="6" s="1"/>
  <c r="E23" i="6"/>
  <c r="C23" i="6"/>
  <c r="C34" i="6"/>
  <c r="C14" i="6"/>
  <c r="D34" i="6" l="1"/>
  <c r="D14" i="6"/>
  <c r="E14" i="6"/>
  <c r="D23" i="4"/>
  <c r="E32" i="4"/>
  <c r="E24" i="4"/>
  <c r="E23" i="4"/>
  <c r="E22" i="4" s="1"/>
  <c r="D22" i="4"/>
  <c r="D32" i="4" s="1"/>
  <c r="D24" i="4"/>
  <c r="D18" i="4"/>
  <c r="E18" i="4"/>
  <c r="E20" i="4"/>
  <c r="E19" i="4"/>
  <c r="D19" i="4"/>
  <c r="I5" i="4"/>
  <c r="H5" i="4"/>
  <c r="E6" i="4"/>
  <c r="D6" i="4"/>
  <c r="E26" i="4"/>
  <c r="D26" i="4"/>
  <c r="C5" i="5"/>
  <c r="C9" i="5"/>
  <c r="C8" i="5" s="1"/>
  <c r="GK97" i="5" s="1"/>
  <c r="D12" i="5"/>
  <c r="C7" i="5"/>
  <c r="FZ41" i="5"/>
  <c r="FZ42" i="5" s="1"/>
  <c r="FZ43" i="5" s="1"/>
  <c r="FZ44" i="5" s="1"/>
  <c r="FZ45" i="5" s="1"/>
  <c r="FZ46" i="5" s="1"/>
  <c r="FZ47" i="5" s="1"/>
  <c r="FZ48" i="5" s="1"/>
  <c r="FZ49" i="5" s="1"/>
  <c r="FZ50" i="5" s="1"/>
  <c r="FZ51" i="5" s="1"/>
  <c r="FZ52" i="5" s="1"/>
  <c r="FZ53" i="5" s="1"/>
  <c r="FZ54" i="5" s="1"/>
  <c r="FZ55" i="5" s="1"/>
  <c r="FZ56" i="5" s="1"/>
  <c r="FZ57" i="5" s="1"/>
  <c r="FZ58" i="5" s="1"/>
  <c r="FZ59" i="5" s="1"/>
  <c r="FZ60" i="5" s="1"/>
  <c r="FZ61" i="5" s="1"/>
  <c r="FZ62" i="5" s="1"/>
  <c r="FZ63" i="5" s="1"/>
  <c r="FZ64" i="5" s="1"/>
  <c r="FZ65" i="5" s="1"/>
  <c r="FZ66" i="5" s="1"/>
  <c r="FZ67" i="5" s="1"/>
  <c r="FZ68" i="5" s="1"/>
  <c r="FZ69" i="5" s="1"/>
  <c r="FZ70" i="5" s="1"/>
  <c r="FZ71" i="5" s="1"/>
  <c r="FZ72" i="5" s="1"/>
  <c r="FZ73" i="5" s="1"/>
  <c r="FZ74" i="5" s="1"/>
  <c r="FZ75" i="5" s="1"/>
  <c r="FZ76" i="5" s="1"/>
  <c r="FZ77" i="5" s="1"/>
  <c r="FZ78" i="5" s="1"/>
  <c r="FZ79" i="5" s="1"/>
  <c r="FZ80" i="5" s="1"/>
  <c r="FZ81" i="5" s="1"/>
  <c r="FZ82" i="5" s="1"/>
  <c r="FZ83" i="5" s="1"/>
  <c r="FZ84" i="5" s="1"/>
  <c r="FZ85" i="5" s="1"/>
  <c r="FZ86" i="5" s="1"/>
  <c r="FZ87" i="5" s="1"/>
  <c r="FZ88" i="5" s="1"/>
  <c r="FZ89" i="5" s="1"/>
  <c r="FZ90" i="5" s="1"/>
  <c r="FZ91" i="5" s="1"/>
  <c r="FZ92" i="5" s="1"/>
  <c r="FZ93" i="5" s="1"/>
  <c r="FZ94" i="5" s="1"/>
  <c r="FZ95" i="5" s="1"/>
  <c r="FZ96" i="5" s="1"/>
  <c r="FZ97" i="5" s="1"/>
  <c r="FZ98" i="5" s="1"/>
  <c r="FZ99" i="5" s="1"/>
  <c r="FZ100" i="5" s="1"/>
  <c r="FZ101" i="5" s="1"/>
  <c r="FZ102" i="5" s="1"/>
  <c r="FZ103" i="5" s="1"/>
  <c r="FZ104" i="5" s="1"/>
  <c r="FZ105" i="5" s="1"/>
  <c r="FZ106" i="5" s="1"/>
  <c r="FZ107" i="5" s="1"/>
  <c r="FZ108" i="5" s="1"/>
  <c r="FZ109" i="5" s="1"/>
  <c r="FZ110" i="5" s="1"/>
  <c r="FZ111" i="5" s="1"/>
  <c r="FZ112" i="5" s="1"/>
  <c r="FZ113" i="5" s="1"/>
  <c r="FZ114" i="5" s="1"/>
  <c r="FZ115" i="5" s="1"/>
  <c r="FZ116" i="5" s="1"/>
  <c r="FZ117" i="5" s="1"/>
  <c r="FZ118" i="5" s="1"/>
  <c r="FZ119" i="5" s="1"/>
  <c r="FZ120" i="5" s="1"/>
  <c r="FZ121" i="5" s="1"/>
  <c r="FZ37" i="5"/>
  <c r="FZ38" i="5" s="1"/>
  <c r="FZ39" i="5" s="1"/>
  <c r="FZ40" i="5" s="1"/>
  <c r="FZ33" i="5"/>
  <c r="FZ34" i="5" s="1"/>
  <c r="FZ35" i="5" s="1"/>
  <c r="FZ36" i="5" s="1"/>
  <c r="FZ32" i="5"/>
  <c r="GJ31" i="5"/>
  <c r="GJ32" i="5" s="1"/>
  <c r="GJ33" i="5" s="1"/>
  <c r="GJ34" i="5" s="1"/>
  <c r="GJ35" i="5" s="1"/>
  <c r="GJ36" i="5" s="1"/>
  <c r="GJ37" i="5" s="1"/>
  <c r="GJ38" i="5" s="1"/>
  <c r="GJ39" i="5" s="1"/>
  <c r="GJ40" i="5" s="1"/>
  <c r="GJ41" i="5" s="1"/>
  <c r="GJ42" i="5" s="1"/>
  <c r="GJ43" i="5" s="1"/>
  <c r="GJ44" i="5" s="1"/>
  <c r="GJ45" i="5" s="1"/>
  <c r="GJ46" i="5" s="1"/>
  <c r="GJ47" i="5" s="1"/>
  <c r="GJ48" i="5" s="1"/>
  <c r="GJ49" i="5" s="1"/>
  <c r="GJ50" i="5" s="1"/>
  <c r="GJ51" i="5" s="1"/>
  <c r="GJ52" i="5" s="1"/>
  <c r="GJ53" i="5" s="1"/>
  <c r="GJ54" i="5" s="1"/>
  <c r="GJ55" i="5" s="1"/>
  <c r="GJ56" i="5" s="1"/>
  <c r="GJ57" i="5" s="1"/>
  <c r="GJ58" i="5" s="1"/>
  <c r="GJ59" i="5" s="1"/>
  <c r="GJ60" i="5" s="1"/>
  <c r="GJ61" i="5" s="1"/>
  <c r="GJ62" i="5" s="1"/>
  <c r="GJ63" i="5" s="1"/>
  <c r="GJ64" i="5" s="1"/>
  <c r="GJ65" i="5" s="1"/>
  <c r="GJ66" i="5" s="1"/>
  <c r="GJ67" i="5" s="1"/>
  <c r="GJ68" i="5" s="1"/>
  <c r="GJ69" i="5" s="1"/>
  <c r="GJ70" i="5" s="1"/>
  <c r="GJ71" i="5" s="1"/>
  <c r="GJ72" i="5" s="1"/>
  <c r="GJ73" i="5" s="1"/>
  <c r="GJ74" i="5" s="1"/>
  <c r="GJ75" i="5" s="1"/>
  <c r="GJ76" i="5" s="1"/>
  <c r="GJ77" i="5" s="1"/>
  <c r="GJ78" i="5" s="1"/>
  <c r="GJ79" i="5" s="1"/>
  <c r="GJ80" i="5" s="1"/>
  <c r="GJ81" i="5" s="1"/>
  <c r="GJ82" i="5" s="1"/>
  <c r="GJ83" i="5" s="1"/>
  <c r="GJ84" i="5" s="1"/>
  <c r="GJ85" i="5" s="1"/>
  <c r="GJ86" i="5" s="1"/>
  <c r="GJ87" i="5" s="1"/>
  <c r="GJ88" i="5" s="1"/>
  <c r="GJ89" i="5" s="1"/>
  <c r="GJ90" i="5" s="1"/>
  <c r="GJ91" i="5" s="1"/>
  <c r="GJ92" i="5" s="1"/>
  <c r="GJ93" i="5" s="1"/>
  <c r="GJ94" i="5" s="1"/>
  <c r="GJ95" i="5" s="1"/>
  <c r="GJ96" i="5" s="1"/>
  <c r="GJ97" i="5" s="1"/>
  <c r="GJ98" i="5" s="1"/>
  <c r="GJ99" i="5" s="1"/>
  <c r="GJ100" i="5" s="1"/>
  <c r="GJ101" i="5" s="1"/>
  <c r="GJ102" i="5" s="1"/>
  <c r="GJ103" i="5" s="1"/>
  <c r="GJ104" i="5" s="1"/>
  <c r="GJ105" i="5" s="1"/>
  <c r="GJ106" i="5" s="1"/>
  <c r="GJ107" i="5" s="1"/>
  <c r="GJ108" i="5" s="1"/>
  <c r="GJ109" i="5" s="1"/>
  <c r="GJ110" i="5" s="1"/>
  <c r="GJ111" i="5" s="1"/>
  <c r="GJ112" i="5" s="1"/>
  <c r="GJ113" i="5" s="1"/>
  <c r="GJ114" i="5" s="1"/>
  <c r="GJ115" i="5" s="1"/>
  <c r="GJ116" i="5" s="1"/>
  <c r="GJ117" i="5" s="1"/>
  <c r="GJ118" i="5" s="1"/>
  <c r="GJ119" i="5" s="1"/>
  <c r="GJ120" i="5" s="1"/>
  <c r="GJ121" i="5" s="1"/>
  <c r="GJ122" i="5" s="1"/>
  <c r="GJ123" i="5" s="1"/>
  <c r="GJ124" i="5" s="1"/>
  <c r="GJ125" i="5" s="1"/>
  <c r="GJ126" i="5" s="1"/>
  <c r="GJ127" i="5" s="1"/>
  <c r="GJ128" i="5" s="1"/>
  <c r="GJ129" i="5" s="1"/>
  <c r="GJ130" i="5" s="1"/>
  <c r="GJ131" i="5" s="1"/>
  <c r="GJ132" i="5" s="1"/>
  <c r="GJ133" i="5" s="1"/>
  <c r="GJ134" i="5" s="1"/>
  <c r="GJ135" i="5" s="1"/>
  <c r="GJ136" i="5" s="1"/>
  <c r="GJ137" i="5" s="1"/>
  <c r="GJ138" i="5" s="1"/>
  <c r="GJ139" i="5" s="1"/>
  <c r="GJ140" i="5" s="1"/>
  <c r="GJ141" i="5" s="1"/>
  <c r="GJ142" i="5" s="1"/>
  <c r="GJ143" i="5" s="1"/>
  <c r="GJ144" i="5" s="1"/>
  <c r="GJ145" i="5" s="1"/>
  <c r="GJ146" i="5" s="1"/>
  <c r="GJ147" i="5" s="1"/>
  <c r="GJ148" i="5" s="1"/>
  <c r="GJ149" i="5" s="1"/>
  <c r="GJ150" i="5" s="1"/>
  <c r="GJ151" i="5" s="1"/>
  <c r="GJ152" i="5" s="1"/>
  <c r="GJ153" i="5" s="1"/>
  <c r="GJ154" i="5" s="1"/>
  <c r="GJ155" i="5" s="1"/>
  <c r="GJ156" i="5" s="1"/>
  <c r="GJ157" i="5" s="1"/>
  <c r="GJ158" i="5" s="1"/>
  <c r="GJ159" i="5" s="1"/>
  <c r="GJ160" i="5" s="1"/>
  <c r="GJ161" i="5" s="1"/>
  <c r="GJ162" i="5" s="1"/>
  <c r="GJ163" i="5" s="1"/>
  <c r="GJ164" i="5" s="1"/>
  <c r="GJ165" i="5" s="1"/>
  <c r="GJ166" i="5" s="1"/>
  <c r="GJ167" i="5" s="1"/>
  <c r="GJ168" i="5" s="1"/>
  <c r="GJ169" i="5" s="1"/>
  <c r="GJ170" i="5" s="1"/>
  <c r="GJ171" i="5" s="1"/>
  <c r="GJ172" i="5" s="1"/>
  <c r="GJ173" i="5" s="1"/>
  <c r="FZ31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D25" i="5"/>
  <c r="C22" i="5"/>
  <c r="C21" i="5"/>
  <c r="GJ6" i="5"/>
  <c r="GJ7" i="5" s="1"/>
  <c r="GJ8" i="5" s="1"/>
  <c r="GJ9" i="5" s="1"/>
  <c r="GJ10" i="5" s="1"/>
  <c r="GJ11" i="5" s="1"/>
  <c r="GJ12" i="5" s="1"/>
  <c r="GJ13" i="5" s="1"/>
  <c r="GJ14" i="5" s="1"/>
  <c r="GJ15" i="5" s="1"/>
  <c r="GJ16" i="5" s="1"/>
  <c r="GJ17" i="5" s="1"/>
  <c r="GJ18" i="5" s="1"/>
  <c r="GJ19" i="5" s="1"/>
  <c r="GJ20" i="5" s="1"/>
  <c r="GJ21" i="5" s="1"/>
  <c r="GJ22" i="5" s="1"/>
  <c r="GJ23" i="5" s="1"/>
  <c r="GJ24" i="5" s="1"/>
  <c r="GJ25" i="5" s="1"/>
  <c r="GJ26" i="5" s="1"/>
  <c r="GJ27" i="5" s="1"/>
  <c r="GJ28" i="5" s="1"/>
  <c r="GJ29" i="5" s="1"/>
  <c r="FZ4" i="5"/>
  <c r="FZ5" i="5" s="1"/>
  <c r="FZ6" i="5" s="1"/>
  <c r="FZ7" i="5" s="1"/>
  <c r="FZ8" i="5" s="1"/>
  <c r="FZ9" i="5" s="1"/>
  <c r="FZ10" i="5" s="1"/>
  <c r="FZ11" i="5" s="1"/>
  <c r="FZ12" i="5" s="1"/>
  <c r="FZ13" i="5" s="1"/>
  <c r="FZ14" i="5" s="1"/>
  <c r="FZ15" i="5" s="1"/>
  <c r="FZ16" i="5" s="1"/>
  <c r="FZ17" i="5" s="1"/>
  <c r="FZ18" i="5" s="1"/>
  <c r="FZ19" i="5" s="1"/>
  <c r="FZ20" i="5" s="1"/>
  <c r="FZ21" i="5" s="1"/>
  <c r="FZ22" i="5" s="1"/>
  <c r="FZ23" i="5" s="1"/>
  <c r="FZ24" i="5" s="1"/>
  <c r="FZ25" i="5" s="1"/>
  <c r="FZ26" i="5" s="1"/>
  <c r="FZ27" i="5" s="1"/>
  <c r="FZ28" i="5" s="1"/>
  <c r="FZ29" i="5" s="1"/>
  <c r="GJ3" i="5"/>
  <c r="GJ4" i="5" s="1"/>
  <c r="GJ5" i="5" s="1"/>
  <c r="FZ3" i="5"/>
  <c r="GD2" i="5"/>
  <c r="C34" i="4"/>
  <c r="C32" i="4"/>
  <c r="C14" i="4"/>
  <c r="D14" i="4"/>
  <c r="I6" i="4"/>
  <c r="D32" i="6" l="1"/>
  <c r="M32" i="6"/>
  <c r="L32" i="6"/>
  <c r="GK50" i="5"/>
  <c r="GK92" i="5"/>
  <c r="GK17" i="5"/>
  <c r="GK70" i="5"/>
  <c r="GK4" i="5"/>
  <c r="GK82" i="5"/>
  <c r="GK7" i="5"/>
  <c r="GK27" i="5"/>
  <c r="GK58" i="5"/>
  <c r="GK108" i="5"/>
  <c r="GK13" i="5"/>
  <c r="GK23" i="5"/>
  <c r="GK39" i="5"/>
  <c r="GK54" i="5"/>
  <c r="GK74" i="5"/>
  <c r="GK102" i="5"/>
  <c r="GK36" i="5"/>
  <c r="GK42" i="5"/>
  <c r="GK66" i="5"/>
  <c r="GK86" i="5"/>
  <c r="GK113" i="5"/>
  <c r="GK11" i="5"/>
  <c r="GK46" i="5"/>
  <c r="GK62" i="5"/>
  <c r="GK78" i="5"/>
  <c r="GK171" i="5"/>
  <c r="GK170" i="5"/>
  <c r="GK165" i="5"/>
  <c r="GK160" i="5"/>
  <c r="GK154" i="5"/>
  <c r="GK149" i="5"/>
  <c r="GK144" i="5"/>
  <c r="GK138" i="5"/>
  <c r="GK133" i="5"/>
  <c r="GK128" i="5"/>
  <c r="GK122" i="5"/>
  <c r="GK117" i="5"/>
  <c r="GK112" i="5"/>
  <c r="GK106" i="5"/>
  <c r="GK101" i="5"/>
  <c r="GK96" i="5"/>
  <c r="GK90" i="5"/>
  <c r="GK85" i="5"/>
  <c r="GK81" i="5"/>
  <c r="GK77" i="5"/>
  <c r="GK73" i="5"/>
  <c r="GK69" i="5"/>
  <c r="GK65" i="5"/>
  <c r="GK61" i="5"/>
  <c r="GK57" i="5"/>
  <c r="GK53" i="5"/>
  <c r="GK49" i="5"/>
  <c r="GK45" i="5"/>
  <c r="GK41" i="5"/>
  <c r="GK38" i="5"/>
  <c r="GK35" i="5"/>
  <c r="GK32" i="5"/>
  <c r="GK26" i="5"/>
  <c r="GK22" i="5"/>
  <c r="GK20" i="5"/>
  <c r="GK16" i="5"/>
  <c r="GK12" i="5"/>
  <c r="GK10" i="5"/>
  <c r="GK6" i="5"/>
  <c r="GK2" i="5"/>
  <c r="GK172" i="5"/>
  <c r="GK124" i="5"/>
  <c r="GK169" i="5"/>
  <c r="GK164" i="5"/>
  <c r="GK158" i="5"/>
  <c r="GK153" i="5"/>
  <c r="GK148" i="5"/>
  <c r="GK142" i="5"/>
  <c r="GK137" i="5"/>
  <c r="GK132" i="5"/>
  <c r="GK126" i="5"/>
  <c r="GK121" i="5"/>
  <c r="GK116" i="5"/>
  <c r="GK110" i="5"/>
  <c r="GK105" i="5"/>
  <c r="GK100" i="5"/>
  <c r="GK94" i="5"/>
  <c r="GK89" i="5"/>
  <c r="GK84" i="5"/>
  <c r="GK80" i="5"/>
  <c r="GK76" i="5"/>
  <c r="GK72" i="5"/>
  <c r="GK68" i="5"/>
  <c r="GK64" i="5"/>
  <c r="GK60" i="5"/>
  <c r="GK56" i="5"/>
  <c r="GK52" i="5"/>
  <c r="GK48" i="5"/>
  <c r="GK44" i="5"/>
  <c r="GK37" i="5"/>
  <c r="GK34" i="5"/>
  <c r="GK29" i="5"/>
  <c r="GK25" i="5"/>
  <c r="GK19" i="5"/>
  <c r="GK15" i="5"/>
  <c r="GK9" i="5"/>
  <c r="GK3" i="5"/>
  <c r="GK173" i="5"/>
  <c r="GK168" i="5"/>
  <c r="GK162" i="5"/>
  <c r="GK157" i="5"/>
  <c r="GK152" i="5"/>
  <c r="GK146" i="5"/>
  <c r="GK141" i="5"/>
  <c r="GK136" i="5"/>
  <c r="GK130" i="5"/>
  <c r="GK125" i="5"/>
  <c r="GK120" i="5"/>
  <c r="GK114" i="5"/>
  <c r="GK109" i="5"/>
  <c r="GK104" i="5"/>
  <c r="GK98" i="5"/>
  <c r="GK93" i="5"/>
  <c r="GK88" i="5"/>
  <c r="GK83" i="5"/>
  <c r="GK79" i="5"/>
  <c r="GK75" i="5"/>
  <c r="GK71" i="5"/>
  <c r="GK67" i="5"/>
  <c r="GK63" i="5"/>
  <c r="GK59" i="5"/>
  <c r="GK55" i="5"/>
  <c r="GK51" i="5"/>
  <c r="GK47" i="5"/>
  <c r="GK43" i="5"/>
  <c r="GK40" i="5"/>
  <c r="GK33" i="5"/>
  <c r="GK31" i="5"/>
  <c r="GK28" i="5"/>
  <c r="GK24" i="5"/>
  <c r="GK21" i="5"/>
  <c r="GK18" i="5"/>
  <c r="GK14" i="5"/>
  <c r="C12" i="5"/>
  <c r="C14" i="5" s="1"/>
  <c r="GK8" i="5"/>
  <c r="GK5" i="5"/>
  <c r="GK166" i="5"/>
  <c r="GK161" i="5"/>
  <c r="GK156" i="5"/>
  <c r="GK150" i="5"/>
  <c r="GK145" i="5"/>
  <c r="GK140" i="5"/>
  <c r="GK134" i="5"/>
  <c r="GK129" i="5"/>
  <c r="GK118" i="5"/>
  <c r="C10" i="5"/>
  <c r="D14" i="5" s="1"/>
  <c r="GK87" i="5"/>
  <c r="GK91" i="5"/>
  <c r="GK95" i="5"/>
  <c r="GK99" i="5"/>
  <c r="GK103" i="5"/>
  <c r="GK107" i="5"/>
  <c r="GK111" i="5"/>
  <c r="GK115" i="5"/>
  <c r="GK119" i="5"/>
  <c r="GK123" i="5"/>
  <c r="GK127" i="5"/>
  <c r="GK131" i="5"/>
  <c r="GK135" i="5"/>
  <c r="GK139" i="5"/>
  <c r="GK143" i="5"/>
  <c r="GK147" i="5"/>
  <c r="GK151" i="5"/>
  <c r="GK155" i="5"/>
  <c r="GK159" i="5"/>
  <c r="GK163" i="5"/>
  <c r="GK167" i="5"/>
  <c r="C6" i="5"/>
  <c r="E14" i="4"/>
  <c r="H6" i="4"/>
  <c r="M7" i="3"/>
  <c r="L7" i="3"/>
  <c r="C20" i="3"/>
  <c r="C9" i="3"/>
  <c r="E20" i="3"/>
  <c r="D20" i="3"/>
  <c r="E22" i="3"/>
  <c r="E11" i="3"/>
  <c r="D22" i="3"/>
  <c r="E21" i="3"/>
  <c r="D21" i="3"/>
  <c r="E9" i="3"/>
  <c r="D9" i="3"/>
  <c r="D10" i="3"/>
  <c r="D11" i="3"/>
  <c r="M30" i="6" l="1"/>
  <c r="E32" i="6"/>
  <c r="E34" i="6"/>
  <c r="GD3" i="5"/>
  <c r="D6" i="5" s="1"/>
  <c r="E16" i="5"/>
  <c r="F16" i="5" s="1"/>
  <c r="G16" i="5" s="1"/>
  <c r="D16" i="5"/>
  <c r="L30" i="4"/>
  <c r="E10" i="3"/>
  <c r="L13" i="1"/>
  <c r="H16" i="5" l="1"/>
  <c r="D18" i="5"/>
  <c r="D15" i="5"/>
  <c r="I16" i="5"/>
  <c r="D8" i="2"/>
  <c r="C8" i="2"/>
  <c r="D9" i="2"/>
  <c r="C9" i="2"/>
  <c r="D14" i="2"/>
  <c r="C14" i="2"/>
  <c r="D13" i="2"/>
  <c r="C13" i="2"/>
  <c r="J16" i="5" l="1"/>
  <c r="D21" i="5"/>
  <c r="D28" i="5" s="1"/>
  <c r="D18" i="1"/>
  <c r="D14" i="1" s="1"/>
  <c r="D8" i="1"/>
  <c r="E8" i="1" s="1"/>
  <c r="K16" i="5" l="1"/>
  <c r="D19" i="5"/>
  <c r="D20" i="5" s="1"/>
  <c r="D22" i="5" s="1"/>
  <c r="E14" i="1"/>
  <c r="E18" i="1"/>
  <c r="D15" i="2"/>
  <c r="C15" i="2"/>
  <c r="I11" i="3"/>
  <c r="I10" i="3"/>
  <c r="H11" i="3"/>
  <c r="H10" i="3"/>
  <c r="AN95" i="3"/>
  <c r="AP95" i="3" s="1"/>
  <c r="AP94" i="3"/>
  <c r="AN89" i="3"/>
  <c r="AP89" i="3" s="1"/>
  <c r="AP88" i="3"/>
  <c r="AN83" i="3"/>
  <c r="AN84" i="3" s="1"/>
  <c r="AN85" i="3" s="1"/>
  <c r="AP82" i="3"/>
  <c r="AN77" i="3"/>
  <c r="AP77" i="3" s="1"/>
  <c r="AP76" i="3"/>
  <c r="AN71" i="3"/>
  <c r="AN72" i="3" s="1"/>
  <c r="AN73" i="3" s="1"/>
  <c r="AP70" i="3"/>
  <c r="AN67" i="3"/>
  <c r="AP66" i="3"/>
  <c r="AN61" i="3"/>
  <c r="AP61" i="3" s="1"/>
  <c r="AP60" i="3"/>
  <c r="AN55" i="3"/>
  <c r="AN56" i="3" s="1"/>
  <c r="AN57" i="3" s="1"/>
  <c r="AP54" i="3"/>
  <c r="AN49" i="3"/>
  <c r="D26" i="5" l="1"/>
  <c r="E18" i="5"/>
  <c r="L16" i="5"/>
  <c r="M30" i="4"/>
  <c r="C18" i="2"/>
  <c r="D15" i="3" s="1"/>
  <c r="C17" i="2"/>
  <c r="D7" i="3" s="1"/>
  <c r="D18" i="2"/>
  <c r="D17" i="2"/>
  <c r="AN62" i="3"/>
  <c r="AN63" i="3" s="1"/>
  <c r="AP63" i="3" s="1"/>
  <c r="AN96" i="3"/>
  <c r="AP96" i="3" s="1"/>
  <c r="AN97" i="3"/>
  <c r="AN90" i="3"/>
  <c r="AN91" i="3" s="1"/>
  <c r="AP91" i="3" s="1"/>
  <c r="AP83" i="3"/>
  <c r="AN86" i="3"/>
  <c r="AP85" i="3"/>
  <c r="AP84" i="3"/>
  <c r="AN78" i="3"/>
  <c r="AP78" i="3" s="1"/>
  <c r="AP71" i="3"/>
  <c r="AP73" i="3"/>
  <c r="AN74" i="3"/>
  <c r="AP72" i="3"/>
  <c r="AP67" i="3"/>
  <c r="AN68" i="3"/>
  <c r="AP62" i="3"/>
  <c r="AP55" i="3"/>
  <c r="AP57" i="3"/>
  <c r="AN58" i="3"/>
  <c r="AP56" i="3"/>
  <c r="H5" i="3"/>
  <c r="I12" i="3"/>
  <c r="H12" i="3"/>
  <c r="AN27" i="3"/>
  <c r="AN26" i="3"/>
  <c r="AP31" i="3"/>
  <c r="AP32" i="3"/>
  <c r="AP33" i="3"/>
  <c r="AP34" i="3"/>
  <c r="AP35" i="3"/>
  <c r="AP36" i="3"/>
  <c r="AP42" i="3"/>
  <c r="AP48" i="3"/>
  <c r="AP30" i="3"/>
  <c r="AN50" i="3"/>
  <c r="AN43" i="3"/>
  <c r="AN44" i="3" s="1"/>
  <c r="AN45" i="3" s="1"/>
  <c r="AN46" i="3" s="1"/>
  <c r="AN47" i="3" s="1"/>
  <c r="AP47" i="3" s="1"/>
  <c r="AN37" i="3"/>
  <c r="AP37" i="3" s="1"/>
  <c r="C29" i="3"/>
  <c r="C27" i="3"/>
  <c r="C14" i="3"/>
  <c r="M16" i="5" l="1"/>
  <c r="E21" i="5"/>
  <c r="E15" i="3"/>
  <c r="L15" i="3"/>
  <c r="E7" i="3"/>
  <c r="D6" i="3"/>
  <c r="AN64" i="3"/>
  <c r="AP64" i="3" s="1"/>
  <c r="AN92" i="3"/>
  <c r="AP50" i="3"/>
  <c r="AN51" i="3"/>
  <c r="D18" i="3"/>
  <c r="L5" i="3" s="1"/>
  <c r="AP97" i="3"/>
  <c r="AN98" i="3"/>
  <c r="AP90" i="3"/>
  <c r="AP92" i="3"/>
  <c r="AN93" i="3"/>
  <c r="AP93" i="3" s="1"/>
  <c r="AN87" i="3"/>
  <c r="AP87" i="3" s="1"/>
  <c r="AP86" i="3"/>
  <c r="AN79" i="3"/>
  <c r="AP79" i="3" s="1"/>
  <c r="AN75" i="3"/>
  <c r="AP75" i="3" s="1"/>
  <c r="AP74" i="3"/>
  <c r="AN69" i="3"/>
  <c r="AP69" i="3" s="1"/>
  <c r="AP68" i="3"/>
  <c r="AN65" i="3"/>
  <c r="AP65" i="3" s="1"/>
  <c r="AN59" i="3"/>
  <c r="AP58" i="3"/>
  <c r="I5" i="3"/>
  <c r="H6" i="3"/>
  <c r="H15" i="3" s="1"/>
  <c r="H25" i="3" s="1"/>
  <c r="D25" i="3" s="1"/>
  <c r="E24" i="3" s="1"/>
  <c r="AP45" i="3"/>
  <c r="AP46" i="3"/>
  <c r="AP43" i="3"/>
  <c r="AN38" i="3"/>
  <c r="AP49" i="3"/>
  <c r="AP44" i="3"/>
  <c r="C25" i="1"/>
  <c r="D7" i="1"/>
  <c r="E7" i="1" s="1"/>
  <c r="D17" i="1"/>
  <c r="E17" i="1" s="1"/>
  <c r="D16" i="1"/>
  <c r="E16" i="1" s="1"/>
  <c r="D15" i="1"/>
  <c r="E28" i="5" l="1"/>
  <c r="D52" i="4"/>
  <c r="H11" i="4" s="1"/>
  <c r="H15" i="4" s="1"/>
  <c r="H30" i="4" s="1"/>
  <c r="D30" i="4" s="1"/>
  <c r="E19" i="5"/>
  <c r="N16" i="5"/>
  <c r="M15" i="3"/>
  <c r="E6" i="3"/>
  <c r="AN52" i="3"/>
  <c r="AP51" i="3"/>
  <c r="I6" i="3"/>
  <c r="I15" i="3" s="1"/>
  <c r="I25" i="3" s="1"/>
  <c r="E25" i="3" s="1"/>
  <c r="D16" i="3"/>
  <c r="L27" i="3" s="1"/>
  <c r="AP98" i="3"/>
  <c r="AN99" i="3"/>
  <c r="AP99" i="3" s="1"/>
  <c r="AN80" i="3"/>
  <c r="AP80" i="3" s="1"/>
  <c r="AP59" i="3"/>
  <c r="AN39" i="3"/>
  <c r="AP38" i="3"/>
  <c r="D14" i="3"/>
  <c r="E15" i="1"/>
  <c r="D5" i="2"/>
  <c r="C5" i="2"/>
  <c r="D4" i="2"/>
  <c r="C4" i="2"/>
  <c r="E29" i="4" l="1"/>
  <c r="E20" i="5"/>
  <c r="E22" i="5" s="1"/>
  <c r="E34" i="5" s="1"/>
  <c r="D51" i="4"/>
  <c r="O16" i="5"/>
  <c r="AP52" i="3"/>
  <c r="AN53" i="3"/>
  <c r="AP53" i="3" s="1"/>
  <c r="AN81" i="3"/>
  <c r="AP81" i="3" s="1"/>
  <c r="AN40" i="3"/>
  <c r="AN41" i="3" s="1"/>
  <c r="AP41" i="3" s="1"/>
  <c r="AP39" i="3"/>
  <c r="E14" i="3"/>
  <c r="C6" i="2"/>
  <c r="D6" i="2"/>
  <c r="E10" i="1"/>
  <c r="D10" i="1"/>
  <c r="I11" i="1"/>
  <c r="M11" i="1" s="1"/>
  <c r="H11" i="1"/>
  <c r="L11" i="1" s="1"/>
  <c r="I10" i="1"/>
  <c r="M10" i="1" s="1"/>
  <c r="H10" i="1"/>
  <c r="L10" i="1" s="1"/>
  <c r="D53" i="4" l="1"/>
  <c r="D16" i="4" s="1"/>
  <c r="E26" i="5"/>
  <c r="E33" i="5"/>
  <c r="F18" i="5"/>
  <c r="F21" i="5" s="1"/>
  <c r="E52" i="4" s="1"/>
  <c r="I11" i="4" s="1"/>
  <c r="I15" i="4" s="1"/>
  <c r="I30" i="4" s="1"/>
  <c r="E30" i="4" s="1"/>
  <c r="P16" i="5"/>
  <c r="D6" i="1"/>
  <c r="D25" i="1" s="1"/>
  <c r="AP40" i="3"/>
  <c r="I6" i="1"/>
  <c r="H6" i="1"/>
  <c r="H13" i="1"/>
  <c r="I13" i="1"/>
  <c r="I5" i="1"/>
  <c r="H5" i="1"/>
  <c r="C12" i="1"/>
  <c r="C23" i="1"/>
  <c r="I4" i="1"/>
  <c r="H4" i="1"/>
  <c r="F28" i="5" l="1"/>
  <c r="F19" i="5"/>
  <c r="D34" i="4"/>
  <c r="L32" i="4"/>
  <c r="Q16" i="5"/>
  <c r="E6" i="1"/>
  <c r="E18" i="3"/>
  <c r="AK16" i="3"/>
  <c r="H7" i="1"/>
  <c r="H21" i="1" s="1"/>
  <c r="D21" i="1" s="1"/>
  <c r="I7" i="1"/>
  <c r="I21" i="1" s="1"/>
  <c r="E21" i="1" s="1"/>
  <c r="L23" i="1"/>
  <c r="L5" i="1"/>
  <c r="M5" i="1"/>
  <c r="L4" i="1"/>
  <c r="D12" i="1"/>
  <c r="F20" i="5" l="1"/>
  <c r="F22" i="5" s="1"/>
  <c r="F26" i="5" s="1"/>
  <c r="E51" i="4"/>
  <c r="R16" i="5"/>
  <c r="E16" i="3"/>
  <c r="M27" i="3" s="1"/>
  <c r="M5" i="3"/>
  <c r="M13" i="1"/>
  <c r="L25" i="3"/>
  <c r="E25" i="1"/>
  <c r="D23" i="1"/>
  <c r="E20" i="1"/>
  <c r="E23" i="1" s="1"/>
  <c r="M23" i="1"/>
  <c r="L21" i="1"/>
  <c r="M4" i="1"/>
  <c r="E53" i="4" l="1"/>
  <c r="F33" i="5"/>
  <c r="F34" i="5"/>
  <c r="G18" i="5"/>
  <c r="S16" i="5"/>
  <c r="E29" i="3"/>
  <c r="M21" i="1"/>
  <c r="M25" i="3"/>
  <c r="E27" i="3"/>
  <c r="D27" i="3"/>
  <c r="D29" i="3"/>
  <c r="E12" i="1"/>
  <c r="E16" i="4" l="1"/>
  <c r="G21" i="5"/>
  <c r="G28" i="5" s="1"/>
  <c r="T16" i="5"/>
  <c r="M32" i="4" l="1"/>
  <c r="E34" i="4"/>
  <c r="G19" i="5"/>
  <c r="G20" i="5" s="1"/>
  <c r="G22" i="5" s="1"/>
  <c r="U16" i="5"/>
  <c r="G33" i="5" l="1"/>
  <c r="G34" i="5"/>
  <c r="G26" i="5"/>
  <c r="H18" i="5"/>
  <c r="H21" i="5" s="1"/>
  <c r="H28" i="5" s="1"/>
  <c r="V16" i="5"/>
  <c r="H19" i="5" l="1"/>
  <c r="H20" i="5" s="1"/>
  <c r="H22" i="5" s="1"/>
  <c r="I18" i="5" s="1"/>
  <c r="W16" i="5"/>
  <c r="H33" i="5" l="1"/>
  <c r="H26" i="5"/>
  <c r="H34" i="5"/>
  <c r="I21" i="5"/>
  <c r="I28" i="5" s="1"/>
  <c r="X16" i="5"/>
  <c r="I19" i="5" l="1"/>
  <c r="I20" i="5" s="1"/>
  <c r="I22" i="5" s="1"/>
  <c r="I33" i="5" s="1"/>
  <c r="Y16" i="5"/>
  <c r="I34" i="5" l="1"/>
  <c r="J18" i="5"/>
  <c r="J21" i="5" s="1"/>
  <c r="J28" i="5" s="1"/>
  <c r="I26" i="5"/>
  <c r="Z16" i="5"/>
  <c r="J19" i="5" l="1"/>
  <c r="J20" i="5" s="1"/>
  <c r="J22" i="5" s="1"/>
  <c r="J33" i="5" s="1"/>
  <c r="AA16" i="5"/>
  <c r="K18" i="5" l="1"/>
  <c r="K21" i="5" s="1"/>
  <c r="K28" i="5" s="1"/>
  <c r="J26" i="5"/>
  <c r="J34" i="5"/>
  <c r="AB16" i="5"/>
  <c r="K19" i="5" l="1"/>
  <c r="K20" i="5" s="1"/>
  <c r="K22" i="5" s="1"/>
  <c r="K33" i="5" s="1"/>
  <c r="AC16" i="5"/>
  <c r="K26" i="5" l="1"/>
  <c r="K34" i="5"/>
  <c r="L18" i="5"/>
  <c r="L21" i="5" s="1"/>
  <c r="L28" i="5" s="1"/>
  <c r="AD16" i="5"/>
  <c r="L19" i="5" l="1"/>
  <c r="L20" i="5" s="1"/>
  <c r="L22" i="5" s="1"/>
  <c r="M18" i="5" s="1"/>
  <c r="AE16" i="5"/>
  <c r="L33" i="5" l="1"/>
  <c r="L26" i="5"/>
  <c r="L34" i="5"/>
  <c r="M21" i="5"/>
  <c r="M28" i="5" s="1"/>
  <c r="AF16" i="5"/>
  <c r="AG16" i="5" l="1"/>
  <c r="M19" i="5"/>
  <c r="M20" i="5" s="1"/>
  <c r="M22" i="5" s="1"/>
  <c r="AH16" i="5" l="1"/>
  <c r="M26" i="5"/>
  <c r="N18" i="5"/>
  <c r="N21" i="5" l="1"/>
  <c r="N28" i="5" s="1"/>
  <c r="AI16" i="5"/>
  <c r="AJ16" i="5" l="1"/>
  <c r="N19" i="5"/>
  <c r="N20" i="5" s="1"/>
  <c r="N22" i="5" s="1"/>
  <c r="N26" i="5" l="1"/>
  <c r="O18" i="5"/>
  <c r="AK16" i="5"/>
  <c r="AL16" i="5" l="1"/>
  <c r="O21" i="5"/>
  <c r="O28" i="5" s="1"/>
  <c r="O19" i="5" l="1"/>
  <c r="O20" i="5" s="1"/>
  <c r="O22" i="5" s="1"/>
  <c r="O26" i="5" s="1"/>
  <c r="AM16" i="5"/>
  <c r="P18" i="5" l="1"/>
  <c r="P21" i="5" s="1"/>
  <c r="P28" i="5" s="1"/>
  <c r="P19" i="5" l="1"/>
  <c r="P20" i="5" s="1"/>
  <c r="P22" i="5" s="1"/>
  <c r="P26" i="5" l="1"/>
  <c r="Q18" i="5"/>
  <c r="Q21" i="5" l="1"/>
  <c r="Q28" i="5" s="1"/>
  <c r="Q19" i="5" l="1"/>
  <c r="Q20" i="5" s="1"/>
  <c r="Q22" i="5" s="1"/>
  <c r="Q26" i="5" s="1"/>
  <c r="R18" i="5" l="1"/>
  <c r="R21" i="5" s="1"/>
  <c r="R28" i="5" s="1"/>
  <c r="R19" i="5" l="1"/>
  <c r="R20" i="5" s="1"/>
  <c r="R22" i="5" s="1"/>
  <c r="R26" i="5" l="1"/>
  <c r="S18" i="5"/>
  <c r="S21" i="5" l="1"/>
  <c r="S28" i="5" s="1"/>
  <c r="S19" i="5" l="1"/>
  <c r="S20" i="5" s="1"/>
  <c r="S22" i="5" s="1"/>
  <c r="S26" i="5" l="1"/>
  <c r="T18" i="5"/>
  <c r="T21" i="5" l="1"/>
  <c r="T28" i="5" s="1"/>
  <c r="T19" i="5" l="1"/>
  <c r="T20" i="5" s="1"/>
  <c r="T22" i="5" s="1"/>
  <c r="T26" i="5" l="1"/>
  <c r="U18" i="5"/>
  <c r="U21" i="5" l="1"/>
  <c r="U28" i="5" s="1"/>
  <c r="U19" i="5" l="1"/>
  <c r="U20" i="5" s="1"/>
  <c r="U22" i="5" s="1"/>
  <c r="V18" i="5" s="1"/>
  <c r="U26" i="5" l="1"/>
  <c r="V21" i="5"/>
  <c r="V28" i="5" s="1"/>
  <c r="V19" i="5" l="1"/>
  <c r="V20" i="5" s="1"/>
  <c r="V22" i="5" s="1"/>
  <c r="V26" i="5" l="1"/>
  <c r="W18" i="5"/>
  <c r="W21" i="5" l="1"/>
  <c r="W28" i="5" s="1"/>
  <c r="W19" i="5" l="1"/>
  <c r="W20" i="5" s="1"/>
  <c r="W22" i="5" s="1"/>
  <c r="W26" i="5" l="1"/>
  <c r="X18" i="5"/>
  <c r="X21" i="5" l="1"/>
  <c r="X28" i="5" s="1"/>
  <c r="X19" i="5" l="1"/>
  <c r="X20" i="5" s="1"/>
  <c r="X22" i="5" s="1"/>
  <c r="X26" i="5" l="1"/>
  <c r="Y18" i="5"/>
  <c r="Y21" i="5" l="1"/>
  <c r="Y28" i="5" s="1"/>
  <c r="Y19" i="5" l="1"/>
  <c r="Y20" i="5" s="1"/>
  <c r="Y22" i="5" s="1"/>
  <c r="Y26" i="5" l="1"/>
  <c r="Z18" i="5"/>
  <c r="Z21" i="5" l="1"/>
  <c r="Z28" i="5" s="1"/>
  <c r="Z19" i="5" l="1"/>
  <c r="Z20" i="5" s="1"/>
  <c r="Z22" i="5" s="1"/>
  <c r="Z26" i="5" l="1"/>
  <c r="AA18" i="5"/>
  <c r="AA21" i="5" l="1"/>
  <c r="AA28" i="5" s="1"/>
  <c r="AA19" i="5" l="1"/>
  <c r="AA20" i="5" s="1"/>
  <c r="AA22" i="5" s="1"/>
  <c r="AA26" i="5" l="1"/>
  <c r="AB18" i="5"/>
  <c r="AB21" i="5" l="1"/>
  <c r="AB28" i="5" s="1"/>
  <c r="AB19" i="5" l="1"/>
  <c r="AB20" i="5" s="1"/>
  <c r="AB22" i="5" s="1"/>
  <c r="AB26" i="5" l="1"/>
  <c r="AC18" i="5"/>
  <c r="AC21" i="5" l="1"/>
  <c r="AC28" i="5" s="1"/>
  <c r="AC19" i="5" l="1"/>
  <c r="AC20" i="5" s="1"/>
  <c r="AC22" i="5" s="1"/>
  <c r="AC26" i="5" l="1"/>
  <c r="AD18" i="5"/>
  <c r="AD21" i="5" l="1"/>
  <c r="AD28" i="5" s="1"/>
  <c r="AD19" i="5" l="1"/>
  <c r="AD20" i="5" s="1"/>
  <c r="AD22" i="5" s="1"/>
  <c r="AD26" i="5" l="1"/>
  <c r="AE18" i="5"/>
  <c r="AE21" i="5" l="1"/>
  <c r="AE28" i="5" s="1"/>
  <c r="AE19" i="5" l="1"/>
  <c r="AE20" i="5" s="1"/>
  <c r="AE22" i="5" s="1"/>
  <c r="AE26" i="5" l="1"/>
  <c r="AF18" i="5"/>
  <c r="AF21" i="5" l="1"/>
  <c r="AF28" i="5" s="1"/>
  <c r="AF19" i="5" l="1"/>
  <c r="AF20" i="5" s="1"/>
  <c r="AF22" i="5" s="1"/>
  <c r="AF26" i="5" l="1"/>
  <c r="AG18" i="5"/>
  <c r="AG21" i="5" l="1"/>
  <c r="AG28" i="5" s="1"/>
  <c r="AG19" i="5" l="1"/>
  <c r="AG20" i="5" s="1"/>
  <c r="AG22" i="5" s="1"/>
  <c r="AG26" i="5" l="1"/>
  <c r="AH18" i="5"/>
  <c r="AH21" i="5" l="1"/>
  <c r="AH28" i="5" s="1"/>
  <c r="AH19" i="5" l="1"/>
  <c r="AH20" i="5" s="1"/>
  <c r="AH22" i="5" s="1"/>
  <c r="AH26" i="5" l="1"/>
  <c r="AI18" i="5"/>
  <c r="AI21" i="5" l="1"/>
  <c r="AI28" i="5" s="1"/>
  <c r="AI19" i="5" l="1"/>
  <c r="AI20" i="5" s="1"/>
  <c r="AI22" i="5" s="1"/>
  <c r="AI26" i="5" l="1"/>
  <c r="AJ18" i="5"/>
  <c r="AJ21" i="5" l="1"/>
  <c r="AJ28" i="5" s="1"/>
  <c r="AJ19" i="5" l="1"/>
  <c r="AJ20" i="5" s="1"/>
  <c r="AJ22" i="5" s="1"/>
  <c r="AJ26" i="5" l="1"/>
  <c r="AK18" i="5"/>
  <c r="AK21" i="5" l="1"/>
  <c r="AK28" i="5" s="1"/>
  <c r="AK19" i="5" l="1"/>
  <c r="AK20" i="5" s="1"/>
  <c r="AK22" i="5" s="1"/>
  <c r="AK26" i="5" l="1"/>
  <c r="AL18" i="5"/>
  <c r="AL21" i="5" l="1"/>
  <c r="AL28" i="5" s="1"/>
  <c r="AL19" i="5" l="1"/>
  <c r="AL20" i="5" s="1"/>
  <c r="AL22" i="5" s="1"/>
  <c r="AL26" i="5" l="1"/>
  <c r="AM18" i="5"/>
  <c r="AM21" i="5" l="1"/>
  <c r="AM28" i="5" s="1"/>
  <c r="AM19" i="5" l="1"/>
  <c r="AM20" i="5" s="1"/>
  <c r="AM22" i="5" s="1"/>
  <c r="AM26" i="5" s="1"/>
</calcChain>
</file>

<file path=xl/sharedStrings.xml><?xml version="1.0" encoding="utf-8"?>
<sst xmlns="http://schemas.openxmlformats.org/spreadsheetml/2006/main" count="469" uniqueCount="294">
  <si>
    <t>Vendite</t>
  </si>
  <si>
    <t>Crediti Commerciali</t>
  </si>
  <si>
    <t>Erario c/Iva</t>
  </si>
  <si>
    <t>ATTIVO</t>
  </si>
  <si>
    <t>Cassa / cc Banca</t>
  </si>
  <si>
    <t>Totale Attivo</t>
  </si>
  <si>
    <t>cc Banca</t>
  </si>
  <si>
    <t>1° operazione</t>
  </si>
  <si>
    <t>Iva</t>
  </si>
  <si>
    <t>giorni dilazione</t>
  </si>
  <si>
    <t>Utile</t>
  </si>
  <si>
    <t>Utile a nuovo</t>
  </si>
  <si>
    <t>Cash Flow</t>
  </si>
  <si>
    <t>Totale Passivo</t>
  </si>
  <si>
    <t>2° operazione</t>
  </si>
  <si>
    <t>Acquisti Mp</t>
  </si>
  <si>
    <t>Entrate Vendite</t>
  </si>
  <si>
    <t>Acquisti</t>
  </si>
  <si>
    <t>Margine Contribuzione</t>
  </si>
  <si>
    <t>Uscite Acquisti</t>
  </si>
  <si>
    <t>3° operazione</t>
  </si>
  <si>
    <t>Costi variabili</t>
  </si>
  <si>
    <t>4° operazione</t>
  </si>
  <si>
    <t>Costi Fissi</t>
  </si>
  <si>
    <t>Debiti verso Fornitori acquisti</t>
  </si>
  <si>
    <t>Debiti verso Fornitori costi var</t>
  </si>
  <si>
    <t>Debiti verso Fornitori costifissi</t>
  </si>
  <si>
    <t>Costi Variabili</t>
  </si>
  <si>
    <t>Uscite Costi Variabili</t>
  </si>
  <si>
    <t>Uscite Costi fissi</t>
  </si>
  <si>
    <t>Totale Costi</t>
  </si>
  <si>
    <t>5° Operazione</t>
  </si>
  <si>
    <t>Magazzino</t>
  </si>
  <si>
    <t>Stato Patrimoniale</t>
  </si>
  <si>
    <t>Conto Economico</t>
  </si>
  <si>
    <t>giorni giacenza</t>
  </si>
  <si>
    <t>Magazzino merci</t>
  </si>
  <si>
    <t>Fatturato</t>
  </si>
  <si>
    <t>Variazione Rimanenze</t>
  </si>
  <si>
    <t xml:space="preserve">6° Operazione </t>
  </si>
  <si>
    <t>Aliquota iva vendite</t>
  </si>
  <si>
    <t>Aliquota iva Acquisti</t>
  </si>
  <si>
    <t>Aliquota iva Costi Variabili</t>
  </si>
  <si>
    <t>Controllo</t>
  </si>
  <si>
    <t>A</t>
  </si>
  <si>
    <t>A1</t>
  </si>
  <si>
    <t>A2</t>
  </si>
  <si>
    <t>ANNO 1</t>
  </si>
  <si>
    <t>ANNO 2</t>
  </si>
  <si>
    <t>Cash Flow circolante</t>
  </si>
  <si>
    <t>Debito Iva</t>
  </si>
  <si>
    <t>Aliquota iva Costi Fissi</t>
  </si>
  <si>
    <t>Erario Iva</t>
  </si>
  <si>
    <t>Credito Iva</t>
  </si>
  <si>
    <t>+/- Variazione Iva</t>
  </si>
  <si>
    <t>Netto Banca</t>
  </si>
  <si>
    <t>DATI INPUT</t>
  </si>
  <si>
    <t>ACQUISTO CESPITE</t>
  </si>
  <si>
    <t>Acquisto</t>
  </si>
  <si>
    <t>Debiti verso Forn Imm.ni</t>
  </si>
  <si>
    <t>Uscite Cespiti</t>
  </si>
  <si>
    <t>Entrate Vendite Cespiti</t>
  </si>
  <si>
    <t>mese acquisto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</si>
  <si>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</si>
  <si>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</si>
  <si>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</si>
  <si>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</si>
  <si>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</si>
  <si>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</si>
  <si>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</si>
  <si>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</si>
  <si>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</si>
  <si>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</si>
  <si>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</si>
  <si>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</si>
  <si>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mese</t>
  </si>
  <si>
    <t>giorni</t>
  </si>
  <si>
    <t>moltiplicatore</t>
  </si>
  <si>
    <t>codifica</t>
  </si>
  <si>
    <t>anno 1</t>
  </si>
  <si>
    <t>anno 2</t>
  </si>
  <si>
    <t>2° ammortamento cespite</t>
  </si>
  <si>
    <t>Aliquota ammortamento</t>
  </si>
  <si>
    <t>F.do Ammortamento</t>
  </si>
  <si>
    <t>Ammortamento</t>
  </si>
  <si>
    <t>Plusvalenza</t>
  </si>
  <si>
    <t>Minusvalenza</t>
  </si>
  <si>
    <t>Gestione straordinaria</t>
  </si>
  <si>
    <t>Vendita</t>
  </si>
  <si>
    <t xml:space="preserve">3° operazione vendita cespite </t>
  </si>
  <si>
    <t>Costo Storico</t>
  </si>
  <si>
    <t>F.do ammortamento</t>
  </si>
  <si>
    <t>AGOSTO</t>
  </si>
  <si>
    <t>LUGLIO</t>
  </si>
  <si>
    <t>GIUGNO</t>
  </si>
  <si>
    <t>MAGGIO</t>
  </si>
  <si>
    <t>APRILE</t>
  </si>
  <si>
    <t>MARZO</t>
  </si>
  <si>
    <t>FEBBRAIO</t>
  </si>
  <si>
    <t>GENNAIO</t>
  </si>
  <si>
    <t>6° Operazione RETTIFICA Iva</t>
  </si>
  <si>
    <t>Aliquota iva vendita cespite</t>
  </si>
  <si>
    <t>Aliquota iva Acquisto cespite</t>
  </si>
  <si>
    <t>Erario C/Iva</t>
  </si>
  <si>
    <t>Debito</t>
  </si>
  <si>
    <t>Cash Flow imm.ni</t>
  </si>
  <si>
    <t xml:space="preserve">Immobilizzazioni </t>
  </si>
  <si>
    <t>Immobilizzazioni:</t>
  </si>
  <si>
    <t>Immobilizzazione dismesse</t>
  </si>
  <si>
    <t>Fondo</t>
  </si>
  <si>
    <t>Dismissione Fonfo</t>
  </si>
  <si>
    <t>TFR</t>
  </si>
  <si>
    <t>Cash Flow gestione finanz. Lungo termine</t>
  </si>
  <si>
    <t>1° operazione: Accensione mutuo</t>
  </si>
  <si>
    <t>Importo</t>
  </si>
  <si>
    <t>tasso annuo interesse</t>
  </si>
  <si>
    <t>numero anni</t>
  </si>
  <si>
    <t>2° Operazione Pagamento rata muto</t>
  </si>
  <si>
    <t>MUTUO</t>
  </si>
  <si>
    <t>controllo</t>
  </si>
  <si>
    <t>numero mese stipula</t>
  </si>
  <si>
    <t>PARAMETRI</t>
  </si>
  <si>
    <t>numero mese inizio rata</t>
  </si>
  <si>
    <t xml:space="preserve">Periodo Stipula Contratto </t>
  </si>
  <si>
    <t>A3</t>
  </si>
  <si>
    <t>INPUT</t>
  </si>
  <si>
    <t>Tasso di interesse annuale</t>
  </si>
  <si>
    <t>A4</t>
  </si>
  <si>
    <t>Inizio pagamento rata</t>
  </si>
  <si>
    <t>A5</t>
  </si>
  <si>
    <t>Importo Mutuo</t>
  </si>
  <si>
    <t>A6</t>
  </si>
  <si>
    <t>Numero rate annuali (da 1 a 4)</t>
  </si>
  <si>
    <t>A7</t>
  </si>
  <si>
    <t>Numero anni</t>
  </si>
  <si>
    <t>A8</t>
  </si>
  <si>
    <t>Durata (numero rate totali)</t>
  </si>
  <si>
    <t>A9</t>
  </si>
  <si>
    <t>A10</t>
  </si>
  <si>
    <t>Tasso di interesse effettivo</t>
  </si>
  <si>
    <t>A11</t>
  </si>
  <si>
    <t>A12</t>
  </si>
  <si>
    <t>Rata (quota capitale + oneri finanziari)</t>
  </si>
  <si>
    <t>A13</t>
  </si>
  <si>
    <t>A14</t>
  </si>
  <si>
    <t>periodo</t>
  </si>
  <si>
    <t>A15</t>
  </si>
  <si>
    <t>Mutuo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</si>
  <si>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</si>
  <si>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</si>
  <si>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</si>
  <si>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</si>
  <si>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</si>
  <si>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</si>
  <si>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</si>
  <si>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</si>
  <si>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</si>
  <si>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</si>
  <si>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</si>
  <si>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</si>
  <si>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</si>
  <si>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</si>
  <si>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</si>
  <si>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</si>
  <si>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</si>
  <si>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</si>
  <si>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</si>
  <si>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</si>
  <si>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Rata</t>
  </si>
  <si>
    <t>Quota Capitale</t>
  </si>
  <si>
    <t>Quota Capitale Cumulata</t>
  </si>
  <si>
    <t xml:space="preserve">Oneri Finanziari </t>
  </si>
  <si>
    <t>Debito Residuo</t>
  </si>
  <si>
    <t>SP</t>
  </si>
  <si>
    <t>Banca</t>
  </si>
  <si>
    <t>CE</t>
  </si>
  <si>
    <t>ONERI FINANZIARI</t>
  </si>
  <si>
    <t>Entrate</t>
  </si>
  <si>
    <t>Uscite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</si>
  <si>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</si>
  <si>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</si>
  <si>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</si>
  <si>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</si>
  <si>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</si>
  <si>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</si>
  <si>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</si>
  <si>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</si>
  <si>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</si>
  <si>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</si>
  <si>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</si>
  <si>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</si>
  <si>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</si>
  <si>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</si>
  <si>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</si>
  <si>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</si>
  <si>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</si>
  <si>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</si>
  <si>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</si>
  <si>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</si>
  <si>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</si>
  <si>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</si>
  <si>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</si>
  <si>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</si>
  <si>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</si>
  <si>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</si>
  <si>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</si>
  <si>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</si>
  <si>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</si>
  <si>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</si>
  <si>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</si>
  <si>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</si>
  <si>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</si>
  <si>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</si>
  <si>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</si>
  <si>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</si>
  <si>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</si>
  <si>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</si>
  <si>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</si>
  <si>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</si>
  <si>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</si>
  <si>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</si>
  <si>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</si>
  <si>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</si>
  <si>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</si>
  <si>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</si>
  <si>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</si>
  <si>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</si>
  <si>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</si>
  <si>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</si>
  <si>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</si>
  <si>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</si>
  <si>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</si>
  <si>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</si>
  <si>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</si>
  <si>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</si>
  <si>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</si>
  <si>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</si>
  <si>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</si>
  <si>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</si>
  <si>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</si>
  <si>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</si>
  <si>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</si>
  <si>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A99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</si>
  <si>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</si>
  <si>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</si>
  <si>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</si>
  <si>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</si>
  <si>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</si>
  <si>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</si>
  <si>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</si>
  <si>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</si>
  <si>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</si>
  <si>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</si>
  <si>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</si>
  <si>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</si>
  <si>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</si>
  <si>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</si>
  <si>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</si>
  <si>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</si>
  <si>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</si>
  <si>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</si>
  <si>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</si>
  <si>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</si>
  <si>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</si>
  <si>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</t>
  </si>
  <si>
    <t>Quota Interessi</t>
  </si>
  <si>
    <t>oneri finanziari m/l termine</t>
  </si>
  <si>
    <t>3° Finanziamento Soci</t>
  </si>
  <si>
    <t>Finanziamento</t>
  </si>
  <si>
    <t>Finanziamento Soci</t>
  </si>
  <si>
    <t>3° Liquidazione TFR</t>
  </si>
  <si>
    <t>Quota TFR</t>
  </si>
  <si>
    <t xml:space="preserve">Fondo tfr </t>
  </si>
  <si>
    <t>Fondo TFR netto</t>
  </si>
  <si>
    <t>Rilascio fondo per dimissioni</t>
  </si>
  <si>
    <t>Liquidazione TFR</t>
  </si>
  <si>
    <t>Entrate Finanziamento m/l term</t>
  </si>
  <si>
    <t>Uscite Finanziamento m/l term</t>
  </si>
  <si>
    <t>Finanziamento soci</t>
  </si>
  <si>
    <t>Finanziamento m/lungo termine netto</t>
  </si>
  <si>
    <t>Accendione Mutuo</t>
  </si>
  <si>
    <t>Rimborso quota capitale</t>
  </si>
  <si>
    <t>1° operazione: Aumento capitale sociale</t>
  </si>
  <si>
    <t>Capitale Netto</t>
  </si>
  <si>
    <t>Capitale Sociale</t>
  </si>
  <si>
    <t>2° Variazione Riserve</t>
  </si>
  <si>
    <t>Destinazione utile a Riserva legale</t>
  </si>
  <si>
    <t>Riserva Legale</t>
  </si>
  <si>
    <t>3° Distribuzione Utili</t>
  </si>
  <si>
    <t>Distribuzione Utili</t>
  </si>
  <si>
    <t>Variazione Capitale sociale</t>
  </si>
  <si>
    <t>Utile distribuito</t>
  </si>
  <si>
    <t>Cash Flow capitale netto</t>
  </si>
  <si>
    <t>Entrate per vendite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</si>
</sst>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€&quot;\ #,##0.00"/>
    <numFmt numFmtId="165" formatCode="&quot;€&quot;\ #,##0"/>
    <numFmt numFmtId="166" formatCode="&quot;€&quot;\ #,##0.00000000000"/>
    <numFmt numFmtId="167" formatCode="&quot;€&quot;\ #,##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name val="Book Antiqua"/>
      <family val="1"/>
    </font>
    <font>
      <b/>
      <sz val="8"/>
      <name val="Book Antiqua"/>
      <family val="1"/>
    </font>
    <font>
      <sz val="11"/>
      <name val="Calibri"/>
      <family val="2"/>
      <scheme val="minor"/>
    </font>
    <font>
      <b/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9FBA5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6">
    <xf numFmtId="0" fontId="0" fillId="0" borderId="0" xfId="0"/>
    <xf numFmtId="164" fontId="0" fillId="0" borderId="0" xfId="0" applyNumberFormat="1"/>
    <xf numFmtId="165" fontId="0" fillId="0" borderId="0" xfId="0" applyNumberFormat="1"/>
    <xf numFmtId="165" fontId="0" fillId="0" borderId="0" xfId="0" applyNumberFormat="1" applyAlignment="1">
      <alignment horizontal="center"/>
    </xf>
    <xf numFmtId="0" fontId="0" fillId="2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/>
    <xf numFmtId="165" fontId="0" fillId="0" borderId="0" xfId="0" applyNumberFormat="1" applyBorder="1"/>
    <xf numFmtId="165" fontId="0" fillId="0" borderId="5" xfId="0" applyNumberForma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0" borderId="0" xfId="0" applyFont="1" applyAlignment="1">
      <alignment horizontal="center"/>
    </xf>
    <xf numFmtId="0" fontId="2" fillId="0" borderId="0" xfId="0" applyFont="1"/>
    <xf numFmtId="165" fontId="0" fillId="3" borderId="0" xfId="0" applyNumberFormat="1" applyFill="1" applyBorder="1" applyAlignment="1">
      <alignment horizontal="center"/>
    </xf>
    <xf numFmtId="165" fontId="0" fillId="3" borderId="5" xfId="0" applyNumberFormat="1" applyFill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165" fontId="0" fillId="4" borderId="0" xfId="0" applyNumberFormat="1" applyFill="1" applyAlignment="1">
      <alignment horizontal="center"/>
    </xf>
    <xf numFmtId="165" fontId="2" fillId="0" borderId="0" xfId="0" applyNumberFormat="1" applyFont="1"/>
    <xf numFmtId="0" fontId="2" fillId="0" borderId="0" xfId="0" applyFont="1" applyAlignment="1">
      <alignment horizontal="left"/>
    </xf>
    <xf numFmtId="165" fontId="2" fillId="4" borderId="0" xfId="0" applyNumberFormat="1" applyFont="1" applyFill="1" applyAlignment="1">
      <alignment horizontal="center"/>
    </xf>
    <xf numFmtId="9" fontId="0" fillId="3" borderId="0" xfId="1" applyFont="1" applyFill="1" applyBorder="1"/>
    <xf numFmtId="9" fontId="0" fillId="3" borderId="5" xfId="1" applyFont="1" applyFill="1" applyBorder="1"/>
    <xf numFmtId="166" fontId="0" fillId="0" borderId="0" xfId="0" applyNumberFormat="1"/>
    <xf numFmtId="0" fontId="0" fillId="0" borderId="0" xfId="0" quotePrefix="1"/>
    <xf numFmtId="167" fontId="0" fillId="0" borderId="0" xfId="0" applyNumberFormat="1"/>
    <xf numFmtId="0" fontId="2" fillId="4" borderId="0" xfId="0" applyFont="1" applyFill="1"/>
    <xf numFmtId="0" fontId="0" fillId="0" borderId="0" xfId="0" applyAlignment="1">
      <alignment horizontal="center"/>
    </xf>
    <xf numFmtId="9" fontId="0" fillId="3" borderId="0" xfId="1" applyFont="1" applyFill="1" applyBorder="1" applyAlignment="1">
      <alignment horizontal="center"/>
    </xf>
    <xf numFmtId="9" fontId="0" fillId="3" borderId="5" xfId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wrapText="1"/>
    </xf>
    <xf numFmtId="0" fontId="0" fillId="5" borderId="0" xfId="0" applyFill="1"/>
    <xf numFmtId="0" fontId="5" fillId="6" borderId="9" xfId="0" applyFont="1" applyFill="1" applyBorder="1" applyAlignment="1" applyProtection="1">
      <alignment vertical="center"/>
      <protection hidden="1"/>
    </xf>
    <xf numFmtId="0" fontId="0" fillId="7" borderId="0" xfId="0" applyFill="1"/>
    <xf numFmtId="17" fontId="5" fillId="7" borderId="0" xfId="0" applyNumberFormat="1" applyFont="1" applyFill="1" applyBorder="1" applyAlignment="1" applyProtection="1">
      <alignment horizontal="center" vertical="center" wrapText="1"/>
      <protection hidden="1"/>
    </xf>
    <xf numFmtId="0" fontId="5" fillId="6" borderId="10" xfId="0" applyFont="1" applyFill="1" applyBorder="1" applyAlignment="1">
      <alignment horizontal="center"/>
    </xf>
    <xf numFmtId="0" fontId="5" fillId="6" borderId="11" xfId="0" applyFont="1" applyFill="1" applyBorder="1" applyAlignment="1" applyProtection="1">
      <alignment vertical="center"/>
      <protection hidden="1"/>
    </xf>
    <xf numFmtId="2" fontId="5" fillId="8" borderId="10" xfId="0" applyNumberFormat="1" applyFont="1" applyFill="1" applyBorder="1" applyAlignment="1" applyProtection="1">
      <alignment horizontal="center" vertical="center" wrapText="1"/>
      <protection locked="0"/>
    </xf>
    <xf numFmtId="9" fontId="5" fillId="8" borderId="10" xfId="1" applyFont="1" applyFill="1" applyBorder="1" applyAlignment="1" applyProtection="1">
      <alignment horizontal="center" vertical="center" wrapText="1"/>
      <protection locked="0"/>
    </xf>
    <xf numFmtId="17" fontId="5" fillId="8" borderId="10" xfId="0" applyNumberFormat="1" applyFont="1" applyFill="1" applyBorder="1" applyAlignment="1" applyProtection="1">
      <alignment horizontal="center" vertical="center" wrapText="1"/>
      <protection locked="0"/>
    </xf>
    <xf numFmtId="0" fontId="6" fillId="6" borderId="11" xfId="0" applyFont="1" applyFill="1" applyBorder="1" applyAlignment="1" applyProtection="1">
      <alignment vertical="center"/>
      <protection hidden="1"/>
    </xf>
    <xf numFmtId="164" fontId="5" fillId="8" borderId="10" xfId="0" applyNumberFormat="1" applyFont="1" applyFill="1" applyBorder="1" applyAlignment="1" applyProtection="1">
      <alignment horizontal="center" vertical="center" wrapText="1"/>
      <protection locked="0"/>
    </xf>
    <xf numFmtId="1" fontId="5" fillId="8" borderId="10" xfId="0" applyNumberFormat="1" applyFont="1" applyFill="1" applyBorder="1" applyAlignment="1" applyProtection="1">
      <alignment horizontal="center" vertical="center" wrapText="1"/>
      <protection locked="0"/>
    </xf>
    <xf numFmtId="0" fontId="6" fillId="6" borderId="12" xfId="0" applyFont="1" applyFill="1" applyBorder="1" applyAlignment="1" applyProtection="1">
      <alignment vertical="center" wrapText="1"/>
      <protection hidden="1"/>
    </xf>
    <xf numFmtId="3" fontId="7" fillId="8" borderId="9" xfId="0" applyNumberFormat="1" applyFont="1" applyFill="1" applyBorder="1" applyAlignment="1" applyProtection="1">
      <alignment horizontal="center"/>
      <protection hidden="1"/>
    </xf>
    <xf numFmtId="0" fontId="5" fillId="6" borderId="13" xfId="0" applyFont="1" applyFill="1" applyBorder="1" applyAlignment="1" applyProtection="1">
      <alignment vertical="center"/>
      <protection hidden="1"/>
    </xf>
    <xf numFmtId="0" fontId="8" fillId="6" borderId="10" xfId="0" applyFont="1" applyFill="1" applyBorder="1" applyAlignment="1">
      <alignment horizontal="center"/>
    </xf>
    <xf numFmtId="9" fontId="1" fillId="9" borderId="0" xfId="1" applyNumberFormat="1" applyFont="1" applyFill="1" applyAlignment="1" applyProtection="1">
      <alignment horizontal="center"/>
      <protection hidden="1"/>
    </xf>
    <xf numFmtId="165" fontId="0" fillId="9" borderId="0" xfId="0" applyNumberFormat="1" applyFill="1" applyAlignment="1" applyProtection="1">
      <alignment horizontal="center"/>
      <protection hidden="1"/>
    </xf>
    <xf numFmtId="0" fontId="4" fillId="5" borderId="0" xfId="0" applyFont="1" applyFill="1"/>
    <xf numFmtId="0" fontId="3" fillId="5" borderId="0" xfId="0" applyFont="1" applyFill="1"/>
    <xf numFmtId="0" fontId="4" fillId="0" borderId="0" xfId="0" applyFont="1"/>
    <xf numFmtId="0" fontId="4" fillId="7" borderId="0" xfId="0" applyFont="1" applyFill="1"/>
    <xf numFmtId="0" fontId="5" fillId="6" borderId="9" xfId="0" applyFont="1" applyFill="1" applyBorder="1" applyAlignment="1" applyProtection="1">
      <alignment horizontal="center" vertical="center" wrapText="1"/>
      <protection hidden="1"/>
    </xf>
    <xf numFmtId="17" fontId="5" fillId="6" borderId="10" xfId="0" applyNumberFormat="1" applyFont="1" applyFill="1" applyBorder="1" applyAlignment="1" applyProtection="1">
      <alignment horizontal="center" vertical="center" wrapText="1"/>
      <protection hidden="1"/>
    </xf>
    <xf numFmtId="17" fontId="5" fillId="6" borderId="0" xfId="0" applyNumberFormat="1" applyFont="1" applyFill="1" applyBorder="1" applyAlignment="1" applyProtection="1">
      <alignment horizontal="center" vertical="center" wrapText="1"/>
      <protection hidden="1"/>
    </xf>
    <xf numFmtId="0" fontId="6" fillId="6" borderId="12" xfId="0" applyFont="1" applyFill="1" applyBorder="1" applyAlignment="1" applyProtection="1">
      <alignment vertical="center"/>
      <protection hidden="1"/>
    </xf>
    <xf numFmtId="165" fontId="0" fillId="5" borderId="0" xfId="0" applyNumberFormat="1" applyFill="1"/>
    <xf numFmtId="17" fontId="0" fillId="5" borderId="0" xfId="0" applyNumberFormat="1" applyFill="1"/>
    <xf numFmtId="164" fontId="0" fillId="5" borderId="0" xfId="0" applyNumberFormat="1" applyFill="1"/>
    <xf numFmtId="1" fontId="0" fillId="3" borderId="0" xfId="0" applyNumberFormat="1" applyFill="1" applyBorder="1" applyAlignment="1">
      <alignment horizontal="center"/>
    </xf>
    <xf numFmtId="165" fontId="0" fillId="4" borderId="0" xfId="0" applyNumberFormat="1" applyFont="1" applyFill="1" applyAlignment="1">
      <alignment horizontal="center"/>
    </xf>
    <xf numFmtId="165" fontId="0" fillId="4" borderId="5" xfId="0" applyNumberFormat="1" applyFont="1" applyFill="1" applyBorder="1" applyAlignment="1">
      <alignment horizontal="center"/>
    </xf>
    <xf numFmtId="0" fontId="0" fillId="0" borderId="0" xfId="0" applyFont="1"/>
    <xf numFmtId="165" fontId="0" fillId="0" borderId="5" xfId="0" applyNumberFormat="1" applyFill="1" applyBorder="1" applyAlignment="1">
      <alignment horizontal="center"/>
    </xf>
    <xf numFmtId="165" fontId="0" fillId="0" borderId="0" xfId="0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80"/>
  <sheetViews>
    <sheetView showGridLines="0" topLeftCell="A11" workbookViewId="0">
      <selection activeCell="L13" sqref="L13"/>
    </sheetView>
  </sheetViews>
  <sheetFormatPr defaultRowHeight="15" x14ac:dyDescent="0.25"/>
  <cols>
    <col min="1" max="1" width="2.7109375" customWidth="1"/>
    <col min="2" max="2" width="23.140625" customWidth="1"/>
    <col min="3" max="3" width="24" customWidth="1"/>
    <col min="4" max="4" width="11.42578125" bestFit="1" customWidth="1"/>
    <col min="5" max="5" width="15.85546875" customWidth="1"/>
    <col min="6" max="6" width="2.7109375" customWidth="1"/>
    <col min="7" max="7" width="21.7109375" bestFit="1" customWidth="1"/>
    <col min="8" max="8" width="11.5703125" bestFit="1" customWidth="1"/>
    <col min="9" max="9" width="9.85546875" bestFit="1" customWidth="1"/>
    <col min="10" max="10" width="2.7109375" customWidth="1"/>
    <col min="11" max="11" width="19.42578125" bestFit="1" customWidth="1"/>
    <col min="12" max="12" width="18.42578125" bestFit="1" customWidth="1"/>
    <col min="13" max="13" width="16.5703125" bestFit="1" customWidth="1"/>
    <col min="14" max="14" width="2.7109375" customWidth="1"/>
  </cols>
  <sheetData>
    <row r="2" spans="1:14" x14ac:dyDescent="0.25">
      <c r="A2" s="4"/>
      <c r="B2" s="19" t="s">
        <v>33</v>
      </c>
      <c r="C2" s="18" t="s">
        <v>44</v>
      </c>
      <c r="D2" s="18" t="s">
        <v>45</v>
      </c>
      <c r="E2" s="18" t="s">
        <v>46</v>
      </c>
      <c r="F2" s="4"/>
      <c r="G2" s="27" t="s">
        <v>34</v>
      </c>
      <c r="H2" s="18" t="s">
        <v>45</v>
      </c>
      <c r="I2" s="18" t="s">
        <v>46</v>
      </c>
      <c r="J2" s="4"/>
      <c r="K2" s="27" t="s">
        <v>12</v>
      </c>
      <c r="L2" s="18" t="s">
        <v>45</v>
      </c>
      <c r="M2" s="18" t="s">
        <v>46</v>
      </c>
      <c r="N2" s="4"/>
    </row>
    <row r="3" spans="1:14" x14ac:dyDescent="0.25">
      <c r="A3" s="4"/>
      <c r="F3" s="4"/>
      <c r="J3" s="4"/>
      <c r="N3" s="4"/>
    </row>
    <row r="4" spans="1:14" x14ac:dyDescent="0.25">
      <c r="A4" s="4"/>
      <c r="B4" t="s">
        <v>3</v>
      </c>
      <c r="F4" s="4"/>
      <c r="G4" t="s">
        <v>0</v>
      </c>
      <c r="H4" s="2">
        <f>+D32</f>
        <v>100000</v>
      </c>
      <c r="I4" s="2">
        <f>+E32</f>
        <v>100000</v>
      </c>
      <c r="J4" s="4"/>
      <c r="K4" t="s">
        <v>16</v>
      </c>
      <c r="L4" s="3">
        <f>+H4+C7-D7</f>
        <v>83333.333333333328</v>
      </c>
      <c r="M4" s="3">
        <f>+I4+D7-E7</f>
        <v>83333.333333333343</v>
      </c>
      <c r="N4" s="4"/>
    </row>
    <row r="5" spans="1:14" x14ac:dyDescent="0.25">
      <c r="A5" s="4"/>
      <c r="F5" s="4"/>
      <c r="G5" t="s">
        <v>17</v>
      </c>
      <c r="H5" s="2">
        <f>+D42</f>
        <v>50000</v>
      </c>
      <c r="I5" s="2">
        <f>+E42</f>
        <v>50000</v>
      </c>
      <c r="J5" s="4"/>
      <c r="K5" t="s">
        <v>19</v>
      </c>
      <c r="L5" s="3">
        <f>-(+H5+C15-D15)</f>
        <v>-45833.333333333336</v>
      </c>
      <c r="M5" s="3">
        <f>-(+I5+D15-E15)</f>
        <v>-45833.333333333328</v>
      </c>
      <c r="N5" s="4"/>
    </row>
    <row r="6" spans="1:14" x14ac:dyDescent="0.25">
      <c r="A6" s="4"/>
      <c r="B6" t="s">
        <v>4</v>
      </c>
      <c r="C6" s="3">
        <v>0</v>
      </c>
      <c r="D6" s="25">
        <f>+D32-D7-D8</f>
        <v>83333.333333333328</v>
      </c>
      <c r="E6" s="25">
        <f>+E32-E7+D7+D6-E8+D8</f>
        <v>166666.66666666666</v>
      </c>
      <c r="F6" s="4"/>
      <c r="G6" t="s">
        <v>38</v>
      </c>
      <c r="H6" s="2">
        <f>+D10-C10</f>
        <v>8333.3333333333339</v>
      </c>
      <c r="I6" s="2">
        <f>+E10-D10</f>
        <v>8333.3333333333339</v>
      </c>
      <c r="J6" s="4"/>
      <c r="N6" s="4"/>
    </row>
    <row r="7" spans="1:14" x14ac:dyDescent="0.25">
      <c r="A7" s="4"/>
      <c r="B7" t="s">
        <v>1</v>
      </c>
      <c r="C7" s="3">
        <v>0</v>
      </c>
      <c r="D7" s="3">
        <f>+IF(D34=0,0,IF(D34=30,((D32)/12),IF(D34=60,(D32)/6,IF(D34=90,(D32)/4,IF(D34=120,(D32)/3,(D32)*(5/12))))))</f>
        <v>16666.666666666668</v>
      </c>
      <c r="E7" s="3">
        <f>+IF(E34=0,0,IF(E34=30,((E32)/12),IF(E34=60,(E32)/6,IF(E34=90,(E32)/4,IF(E34=120,(E32)/3,(E32)*(5/12))))))+D7</f>
        <v>33333.333333333336</v>
      </c>
      <c r="F7" s="4"/>
      <c r="G7" s="19" t="s">
        <v>18</v>
      </c>
      <c r="H7" s="26">
        <f>+H4-H5+H6</f>
        <v>58333.333333333336</v>
      </c>
      <c r="I7" s="26">
        <f>+I4-I5+I6</f>
        <v>58333.333333333336</v>
      </c>
      <c r="J7" s="4"/>
      <c r="N7" s="4"/>
    </row>
    <row r="8" spans="1:14" x14ac:dyDescent="0.25">
      <c r="A8" s="4"/>
      <c r="B8" t="s">
        <v>2</v>
      </c>
      <c r="D8" s="3">
        <f>+A!C8</f>
        <v>0</v>
      </c>
      <c r="E8" s="3">
        <f>+A!D8+D8</f>
        <v>0</v>
      </c>
      <c r="F8" s="4"/>
      <c r="H8" s="2"/>
      <c r="J8" s="4"/>
      <c r="N8" s="4"/>
    </row>
    <row r="9" spans="1:14" x14ac:dyDescent="0.25">
      <c r="A9" s="4"/>
      <c r="F9" s="4"/>
      <c r="J9" s="4"/>
      <c r="N9" s="4"/>
    </row>
    <row r="10" spans="1:14" x14ac:dyDescent="0.25">
      <c r="A10" s="4"/>
      <c r="B10" t="s">
        <v>32</v>
      </c>
      <c r="C10" s="3">
        <v>0</v>
      </c>
      <c r="D10" s="3">
        <f>+IF(D69=0,0,IF(D69=30,(D32/12),IF(D69=60,D32/6,IF(D69=90,D32/4,IF(D69=120,D32/3,D32*(5/12))))))</f>
        <v>8333.3333333333339</v>
      </c>
      <c r="E10" s="3">
        <f>+IF(E69=0,0,IF(E69=30,(E32/12),IF(E69=60,E32/6,IF(E69=90,E32/4,IF(E69=120,E32/3,E32*(5/12))))))</f>
        <v>16666.666666666668</v>
      </c>
      <c r="F10" s="4"/>
      <c r="G10" t="s">
        <v>27</v>
      </c>
      <c r="H10" s="2">
        <f>+D51</f>
        <v>0</v>
      </c>
      <c r="I10" s="2">
        <f>+E51</f>
        <v>0</v>
      </c>
      <c r="J10" s="4"/>
      <c r="K10" t="s">
        <v>28</v>
      </c>
      <c r="L10" s="3">
        <f>-(+H10+C16-D16)</f>
        <v>0</v>
      </c>
      <c r="M10" s="3">
        <f>-(+I10+D16-E16)</f>
        <v>0</v>
      </c>
      <c r="N10" s="4"/>
    </row>
    <row r="11" spans="1:14" x14ac:dyDescent="0.25">
      <c r="A11" s="4"/>
      <c r="F11" s="4"/>
      <c r="G11" t="s">
        <v>23</v>
      </c>
      <c r="H11" s="2">
        <f>+D60</f>
        <v>0</v>
      </c>
      <c r="I11" s="2">
        <f>+E60</f>
        <v>0</v>
      </c>
      <c r="J11" s="4"/>
      <c r="K11" t="s">
        <v>29</v>
      </c>
      <c r="L11" s="3">
        <f>-(+H11+C17-D17)</f>
        <v>0</v>
      </c>
      <c r="M11" s="3">
        <f>-(+I11+D17-E17)</f>
        <v>0</v>
      </c>
      <c r="N11" s="4"/>
    </row>
    <row r="12" spans="1:14" x14ac:dyDescent="0.25">
      <c r="A12" s="4"/>
      <c r="B12" s="19" t="s">
        <v>5</v>
      </c>
      <c r="C12" s="22">
        <f>SUM(C5:C11)</f>
        <v>0</v>
      </c>
      <c r="D12" s="22">
        <f t="shared" ref="D12:E12" si="0">SUM(D5:D11)</f>
        <v>108333.33333333333</v>
      </c>
      <c r="E12" s="22">
        <f t="shared" si="0"/>
        <v>216666.66666666666</v>
      </c>
      <c r="F12" s="4"/>
      <c r="J12" s="4"/>
      <c r="N12" s="4"/>
    </row>
    <row r="13" spans="1:14" x14ac:dyDescent="0.25">
      <c r="A13" s="4"/>
      <c r="F13" s="4"/>
      <c r="G13" s="19" t="s">
        <v>30</v>
      </c>
      <c r="H13" s="26">
        <f>+H10+H11</f>
        <v>0</v>
      </c>
      <c r="I13" s="26">
        <f>+I10+I11</f>
        <v>0</v>
      </c>
      <c r="J13" s="4"/>
      <c r="K13" s="32" t="s">
        <v>54</v>
      </c>
      <c r="L13" s="3">
        <f>-D8+D18</f>
        <v>875</v>
      </c>
      <c r="M13" s="3">
        <f>+D8-E8+E18-D18</f>
        <v>875</v>
      </c>
      <c r="N13" s="4"/>
    </row>
    <row r="14" spans="1:14" x14ac:dyDescent="0.25">
      <c r="A14" s="4"/>
      <c r="B14" t="s">
        <v>6</v>
      </c>
      <c r="C14" s="3">
        <v>0</v>
      </c>
      <c r="D14" s="25">
        <f>+D42-D15+D51-D16+D60-D17-D18</f>
        <v>44958.333333333336</v>
      </c>
      <c r="E14" s="25">
        <f>+E42-E15+E51-E16+E60-E17+D17+D16+D15+D14-E18+D18</f>
        <v>89916.666666666657</v>
      </c>
      <c r="F14" s="4"/>
      <c r="J14" s="4"/>
      <c r="N14" s="4"/>
    </row>
    <row r="15" spans="1:14" x14ac:dyDescent="0.25">
      <c r="A15" s="4"/>
      <c r="B15" t="s">
        <v>24</v>
      </c>
      <c r="C15" s="3"/>
      <c r="D15" s="3">
        <f>+IF(D44=0,0,IF(D44=30,((D42)/12),IF(D44=60,(D42)/6,IF(D44=90,(D42)/4,IF(D44=120,(D42)/3,(D42)*(5/12))))))</f>
        <v>4166.666666666667</v>
      </c>
      <c r="E15" s="3">
        <f>+IF(E44=0,0,IF(E44=30,((E42)/12),IF(E44=60,(E42)/6,IF(E44=90,(E42)/4,IF(E44=120,(E42)/3,(E42)*(5/12))))))+D15</f>
        <v>8333.3333333333339</v>
      </c>
      <c r="F15" s="4"/>
      <c r="J15" s="4"/>
      <c r="N15" s="4"/>
    </row>
    <row r="16" spans="1:14" x14ac:dyDescent="0.25">
      <c r="A16" s="4"/>
      <c r="B16" t="s">
        <v>25</v>
      </c>
      <c r="C16" s="3"/>
      <c r="D16" s="3">
        <f>+IF(D53=0,0,IF(D53=30,(D51)/12,IF(D53=60,(D51)/6,IF(D53=90,(D51)/4,IF(D53=120,(D51)/3,(D51*(5/12)))))))</f>
        <v>0</v>
      </c>
      <c r="E16" s="3">
        <f>+IF(E53=0,0,IF(E53=30,(E51)/12,IF(E53=60,(E51)/6,IF(E53=90,(E51)/4,IF(E53=120,(E51)/3,(E51*(5/12)))))))+D16</f>
        <v>0</v>
      </c>
      <c r="F16" s="4"/>
      <c r="J16" s="4"/>
      <c r="N16" s="4"/>
    </row>
    <row r="17" spans="1:14" x14ac:dyDescent="0.25">
      <c r="A17" s="4"/>
      <c r="B17" t="s">
        <v>26</v>
      </c>
      <c r="C17" s="3"/>
      <c r="D17" s="3">
        <f>+IF(D62=0,0,IF(D62=30,(D60)/12,IF(D62=60,(D60)/6,IF(D62=90,(D60)/4,IF(D62=120,(D60)/3,(D60)*(5/12))))))</f>
        <v>0</v>
      </c>
      <c r="E17" s="3">
        <f>+IF(E62=0,0,IF(E62=30,(E60)/12,IF(E62=60,(E60)/6,IF(E62=90,(E60)/4,IF(E62=120,(E60)/3,(E60)*(5/12))))))+D17</f>
        <v>0</v>
      </c>
      <c r="F17" s="4"/>
      <c r="J17" s="4"/>
      <c r="N17" s="4"/>
    </row>
    <row r="18" spans="1:14" x14ac:dyDescent="0.25">
      <c r="A18" s="4"/>
      <c r="B18" t="s">
        <v>2</v>
      </c>
      <c r="C18" s="3">
        <v>0</v>
      </c>
      <c r="D18" s="3">
        <f>+A!C9</f>
        <v>875</v>
      </c>
      <c r="E18" s="3">
        <f>+A!D9+D18</f>
        <v>1750</v>
      </c>
      <c r="F18" s="4"/>
      <c r="J18" s="4"/>
      <c r="N18" s="4"/>
    </row>
    <row r="19" spans="1:14" x14ac:dyDescent="0.25">
      <c r="A19" s="4"/>
      <c r="C19" s="3"/>
      <c r="F19" s="4"/>
      <c r="J19" s="4"/>
      <c r="N19" s="4"/>
    </row>
    <row r="20" spans="1:14" x14ac:dyDescent="0.25">
      <c r="A20" s="4"/>
      <c r="B20" t="s">
        <v>11</v>
      </c>
      <c r="C20" s="3">
        <v>0</v>
      </c>
      <c r="D20" s="2"/>
      <c r="E20" s="3">
        <f>+D21</f>
        <v>58333.333333333336</v>
      </c>
      <c r="F20" s="4"/>
      <c r="J20" s="4"/>
      <c r="N20" s="4"/>
    </row>
    <row r="21" spans="1:14" x14ac:dyDescent="0.25">
      <c r="A21" s="4"/>
      <c r="B21" t="s">
        <v>10</v>
      </c>
      <c r="C21" s="3">
        <v>0</v>
      </c>
      <c r="D21" s="3">
        <f>+H21</f>
        <v>58333.333333333336</v>
      </c>
      <c r="E21" s="3">
        <f>+I21</f>
        <v>58333.333333333336</v>
      </c>
      <c r="F21" s="4"/>
      <c r="G21" s="19" t="s">
        <v>10</v>
      </c>
      <c r="H21" s="26">
        <f>+H7-H13</f>
        <v>58333.333333333336</v>
      </c>
      <c r="I21" s="26">
        <f>+I7-I13</f>
        <v>58333.333333333336</v>
      </c>
      <c r="J21" s="4"/>
      <c r="K21" s="19" t="s">
        <v>49</v>
      </c>
      <c r="L21" s="28">
        <f>SUM(L4:L20)</f>
        <v>38374.999999999993</v>
      </c>
      <c r="M21" s="28">
        <f>SUM(M4:M20)</f>
        <v>38375.000000000015</v>
      </c>
      <c r="N21" s="4"/>
    </row>
    <row r="22" spans="1:14" x14ac:dyDescent="0.25">
      <c r="A22" s="4"/>
      <c r="F22" s="4"/>
      <c r="J22" s="4"/>
      <c r="N22" s="4"/>
    </row>
    <row r="23" spans="1:14" x14ac:dyDescent="0.25">
      <c r="A23" s="4"/>
      <c r="B23" s="19" t="s">
        <v>13</v>
      </c>
      <c r="C23" s="22">
        <f>SUM(C14:C22)</f>
        <v>0</v>
      </c>
      <c r="D23" s="22">
        <f>SUM(D14:D22)</f>
        <v>108333.33333333334</v>
      </c>
      <c r="E23" s="22">
        <f>SUM(E14:E22)</f>
        <v>216666.66666666666</v>
      </c>
      <c r="F23" s="4"/>
      <c r="J23" s="4"/>
      <c r="K23" t="s">
        <v>43</v>
      </c>
      <c r="L23" s="3">
        <f>+((D6-D14))</f>
        <v>38374.999999999993</v>
      </c>
      <c r="M23" s="3">
        <f>E6-D6+D14-E14</f>
        <v>38375</v>
      </c>
      <c r="N23" s="4"/>
    </row>
    <row r="24" spans="1:14" x14ac:dyDescent="0.25">
      <c r="A24" s="4"/>
      <c r="F24" s="4"/>
      <c r="J24" s="4"/>
      <c r="L24" s="33"/>
      <c r="N24" s="4"/>
    </row>
    <row r="25" spans="1:14" x14ac:dyDescent="0.25">
      <c r="A25" s="4"/>
      <c r="B25" s="34" t="s">
        <v>55</v>
      </c>
      <c r="C25" s="28">
        <f>+C6-C14</f>
        <v>0</v>
      </c>
      <c r="D25" s="28">
        <f t="shared" ref="D25:E25" si="1">+D6-D14</f>
        <v>38374.999999999993</v>
      </c>
      <c r="E25" s="28">
        <f t="shared" si="1"/>
        <v>76750</v>
      </c>
      <c r="F25" s="4"/>
      <c r="J25" s="4"/>
      <c r="M25" s="31"/>
      <c r="N25" s="4"/>
    </row>
    <row r="26" spans="1:14" ht="15.75" thickBot="1" x14ac:dyDescent="0.3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</row>
    <row r="28" spans="1:14" ht="15.75" thickBot="1" x14ac:dyDescent="0.3">
      <c r="B28" s="19" t="s">
        <v>56</v>
      </c>
    </row>
    <row r="29" spans="1:14" x14ac:dyDescent="0.25">
      <c r="B29" s="5"/>
      <c r="C29" s="6"/>
      <c r="D29" s="6"/>
      <c r="E29" s="7"/>
    </row>
    <row r="30" spans="1:14" x14ac:dyDescent="0.25">
      <c r="B30" s="8" t="s">
        <v>7</v>
      </c>
      <c r="C30" s="9"/>
      <c r="D30" s="10" t="s">
        <v>47</v>
      </c>
      <c r="E30" s="11" t="s">
        <v>48</v>
      </c>
    </row>
    <row r="31" spans="1:14" x14ac:dyDescent="0.25">
      <c r="B31" s="8"/>
      <c r="D31" s="9"/>
      <c r="E31" s="12"/>
    </row>
    <row r="32" spans="1:14" x14ac:dyDescent="0.25">
      <c r="B32" s="8"/>
      <c r="C32" s="9" t="s">
        <v>37</v>
      </c>
      <c r="D32" s="20">
        <v>100000</v>
      </c>
      <c r="E32" s="21">
        <v>100000</v>
      </c>
    </row>
    <row r="33" spans="2:42" x14ac:dyDescent="0.25">
      <c r="B33" s="8"/>
      <c r="C33" s="9"/>
      <c r="D33" s="13"/>
      <c r="E33" s="14"/>
      <c r="AP33">
        <v>0</v>
      </c>
    </row>
    <row r="34" spans="2:42" x14ac:dyDescent="0.25">
      <c r="B34" s="8"/>
      <c r="C34" s="9" t="s">
        <v>9</v>
      </c>
      <c r="D34" s="23">
        <v>60</v>
      </c>
      <c r="E34" s="24">
        <v>60</v>
      </c>
      <c r="AP34">
        <v>30</v>
      </c>
    </row>
    <row r="35" spans="2:42" x14ac:dyDescent="0.25">
      <c r="B35" s="8"/>
      <c r="C35" s="9"/>
      <c r="D35" s="9"/>
      <c r="E35" s="12"/>
      <c r="AP35">
        <v>60</v>
      </c>
    </row>
    <row r="36" spans="2:42" ht="15.75" thickBot="1" x14ac:dyDescent="0.3">
      <c r="B36" s="15"/>
      <c r="C36" s="16"/>
      <c r="D36" s="16"/>
      <c r="E36" s="17"/>
      <c r="AP36">
        <v>90</v>
      </c>
    </row>
    <row r="37" spans="2:42" x14ac:dyDescent="0.25">
      <c r="AP37">
        <v>120</v>
      </c>
    </row>
    <row r="38" spans="2:42" ht="15.75" thickBot="1" x14ac:dyDescent="0.3">
      <c r="AP38">
        <v>150</v>
      </c>
    </row>
    <row r="39" spans="2:42" x14ac:dyDescent="0.25">
      <c r="B39" s="5"/>
      <c r="C39" s="6"/>
      <c r="D39" s="6"/>
      <c r="E39" s="7"/>
    </row>
    <row r="40" spans="2:42" x14ac:dyDescent="0.25">
      <c r="B40" s="8" t="s">
        <v>14</v>
      </c>
      <c r="C40" s="9"/>
      <c r="D40" s="10" t="s">
        <v>47</v>
      </c>
      <c r="E40" s="11" t="s">
        <v>48</v>
      </c>
    </row>
    <row r="41" spans="2:42" x14ac:dyDescent="0.25">
      <c r="B41" s="8"/>
      <c r="D41" s="9"/>
      <c r="E41" s="12"/>
    </row>
    <row r="42" spans="2:42" x14ac:dyDescent="0.25">
      <c r="B42" s="8"/>
      <c r="C42" s="9" t="s">
        <v>15</v>
      </c>
      <c r="D42" s="20">
        <v>50000</v>
      </c>
      <c r="E42" s="21">
        <v>50000</v>
      </c>
    </row>
    <row r="43" spans="2:42" x14ac:dyDescent="0.25">
      <c r="B43" s="8"/>
      <c r="C43" s="9"/>
      <c r="D43" s="13"/>
      <c r="E43" s="14"/>
    </row>
    <row r="44" spans="2:42" x14ac:dyDescent="0.25">
      <c r="B44" s="8"/>
      <c r="C44" s="9" t="s">
        <v>9</v>
      </c>
      <c r="D44" s="23">
        <v>30</v>
      </c>
      <c r="E44" s="24">
        <v>30</v>
      </c>
    </row>
    <row r="45" spans="2:42" x14ac:dyDescent="0.25">
      <c r="B45" s="8"/>
      <c r="C45" s="9"/>
      <c r="D45" s="9"/>
      <c r="E45" s="12"/>
    </row>
    <row r="46" spans="2:42" ht="15.75" thickBot="1" x14ac:dyDescent="0.3">
      <c r="B46" s="15"/>
      <c r="C46" s="16"/>
      <c r="D46" s="16"/>
      <c r="E46" s="17"/>
    </row>
    <row r="47" spans="2:42" ht="15.75" thickBot="1" x14ac:dyDescent="0.3"/>
    <row r="48" spans="2:42" x14ac:dyDescent="0.25">
      <c r="B48" s="5"/>
      <c r="C48" s="6"/>
      <c r="D48" s="6"/>
      <c r="E48" s="7"/>
    </row>
    <row r="49" spans="2:5" x14ac:dyDescent="0.25">
      <c r="B49" s="8" t="s">
        <v>20</v>
      </c>
      <c r="C49" s="9"/>
      <c r="D49" s="10" t="s">
        <v>47</v>
      </c>
      <c r="E49" s="11" t="s">
        <v>48</v>
      </c>
    </row>
    <row r="50" spans="2:5" x14ac:dyDescent="0.25">
      <c r="B50" s="8"/>
      <c r="D50" s="9"/>
      <c r="E50" s="12"/>
    </row>
    <row r="51" spans="2:5" x14ac:dyDescent="0.25">
      <c r="B51" s="8"/>
      <c r="C51" s="9" t="s">
        <v>21</v>
      </c>
      <c r="D51" s="20"/>
      <c r="E51" s="21"/>
    </row>
    <row r="52" spans="2:5" x14ac:dyDescent="0.25">
      <c r="B52" s="8"/>
      <c r="C52" s="9"/>
      <c r="D52" s="13"/>
      <c r="E52" s="14"/>
    </row>
    <row r="53" spans="2:5" x14ac:dyDescent="0.25">
      <c r="B53" s="8"/>
      <c r="C53" s="9" t="s">
        <v>9</v>
      </c>
      <c r="D53" s="23"/>
      <c r="E53" s="24"/>
    </row>
    <row r="54" spans="2:5" x14ac:dyDescent="0.25">
      <c r="B54" s="8"/>
      <c r="C54" s="9"/>
      <c r="D54" s="9"/>
      <c r="E54" s="12"/>
    </row>
    <row r="55" spans="2:5" ht="15.75" thickBot="1" x14ac:dyDescent="0.3">
      <c r="B55" s="15"/>
      <c r="C55" s="16"/>
      <c r="D55" s="16"/>
      <c r="E55" s="17"/>
    </row>
    <row r="56" spans="2:5" ht="15.75" thickBot="1" x14ac:dyDescent="0.3"/>
    <row r="57" spans="2:5" x14ac:dyDescent="0.25">
      <c r="B57" s="5"/>
      <c r="C57" s="6"/>
      <c r="D57" s="6"/>
      <c r="E57" s="7"/>
    </row>
    <row r="58" spans="2:5" x14ac:dyDescent="0.25">
      <c r="B58" s="8" t="s">
        <v>22</v>
      </c>
      <c r="C58" s="9"/>
      <c r="D58" s="10" t="s">
        <v>47</v>
      </c>
      <c r="E58" s="11" t="s">
        <v>48</v>
      </c>
    </row>
    <row r="59" spans="2:5" x14ac:dyDescent="0.25">
      <c r="B59" s="8"/>
      <c r="D59" s="9"/>
      <c r="E59" s="12"/>
    </row>
    <row r="60" spans="2:5" x14ac:dyDescent="0.25">
      <c r="B60" s="8"/>
      <c r="C60" s="9" t="s">
        <v>23</v>
      </c>
      <c r="D60" s="20"/>
      <c r="E60" s="21"/>
    </row>
    <row r="61" spans="2:5" x14ac:dyDescent="0.25">
      <c r="B61" s="8"/>
      <c r="C61" s="9"/>
      <c r="D61" s="13"/>
      <c r="E61" s="14"/>
    </row>
    <row r="62" spans="2:5" x14ac:dyDescent="0.25">
      <c r="B62" s="8"/>
      <c r="C62" s="9" t="s">
        <v>9</v>
      </c>
      <c r="D62" s="23"/>
      <c r="E62" s="24"/>
    </row>
    <row r="63" spans="2:5" x14ac:dyDescent="0.25">
      <c r="B63" s="8"/>
      <c r="C63" s="9"/>
      <c r="D63" s="9"/>
      <c r="E63" s="12"/>
    </row>
    <row r="64" spans="2:5" ht="15.75" thickBot="1" x14ac:dyDescent="0.3">
      <c r="B64" s="15"/>
      <c r="C64" s="16"/>
      <c r="D64" s="16"/>
      <c r="E64" s="17"/>
    </row>
    <row r="65" spans="2:5" ht="15.75" thickBot="1" x14ac:dyDescent="0.3"/>
    <row r="66" spans="2:5" x14ac:dyDescent="0.25">
      <c r="B66" s="5"/>
      <c r="C66" s="6"/>
      <c r="D66" s="6"/>
      <c r="E66" s="7"/>
    </row>
    <row r="67" spans="2:5" x14ac:dyDescent="0.25">
      <c r="B67" s="8" t="s">
        <v>31</v>
      </c>
      <c r="C67" s="9"/>
      <c r="D67" s="10" t="s">
        <v>47</v>
      </c>
      <c r="E67" s="11" t="s">
        <v>48</v>
      </c>
    </row>
    <row r="68" spans="2:5" x14ac:dyDescent="0.25">
      <c r="B68" s="8"/>
      <c r="C68" t="s">
        <v>36</v>
      </c>
      <c r="D68" s="9"/>
      <c r="E68" s="12"/>
    </row>
    <row r="69" spans="2:5" x14ac:dyDescent="0.25">
      <c r="B69" s="8"/>
      <c r="C69" s="9" t="s">
        <v>35</v>
      </c>
      <c r="D69" s="23">
        <v>30</v>
      </c>
      <c r="E69" s="24">
        <v>60</v>
      </c>
    </row>
    <row r="70" spans="2:5" x14ac:dyDescent="0.25">
      <c r="B70" s="8"/>
      <c r="C70" s="9"/>
      <c r="D70" s="9"/>
      <c r="E70" s="12"/>
    </row>
    <row r="71" spans="2:5" ht="15.75" thickBot="1" x14ac:dyDescent="0.3">
      <c r="B71" s="15"/>
      <c r="C71" s="16"/>
      <c r="D71" s="16"/>
      <c r="E71" s="17"/>
    </row>
    <row r="72" spans="2:5" ht="15.75" thickBot="1" x14ac:dyDescent="0.3"/>
    <row r="73" spans="2:5" x14ac:dyDescent="0.25">
      <c r="B73" s="5"/>
      <c r="C73" s="6"/>
      <c r="D73" s="6"/>
      <c r="E73" s="7"/>
    </row>
    <row r="74" spans="2:5" x14ac:dyDescent="0.25">
      <c r="B74" s="8" t="s">
        <v>39</v>
      </c>
      <c r="C74" s="9"/>
      <c r="D74" s="10" t="s">
        <v>47</v>
      </c>
      <c r="E74" s="11" t="s">
        <v>48</v>
      </c>
    </row>
    <row r="75" spans="2:5" x14ac:dyDescent="0.25">
      <c r="B75" s="8"/>
      <c r="C75" t="s">
        <v>8</v>
      </c>
      <c r="D75" s="9"/>
      <c r="E75" s="12"/>
    </row>
    <row r="76" spans="2:5" x14ac:dyDescent="0.25">
      <c r="B76" s="8"/>
      <c r="C76" s="9" t="s">
        <v>40</v>
      </c>
      <c r="D76" s="29">
        <v>0.21</v>
      </c>
      <c r="E76" s="30">
        <v>0.21</v>
      </c>
    </row>
    <row r="77" spans="2:5" x14ac:dyDescent="0.25">
      <c r="B77" s="8"/>
      <c r="C77" s="9" t="s">
        <v>41</v>
      </c>
      <c r="D77" s="29">
        <v>0.21</v>
      </c>
      <c r="E77" s="30">
        <v>0.21</v>
      </c>
    </row>
    <row r="78" spans="2:5" x14ac:dyDescent="0.25">
      <c r="B78" s="8"/>
      <c r="C78" s="9" t="s">
        <v>42</v>
      </c>
      <c r="D78" s="29">
        <v>0.21</v>
      </c>
      <c r="E78" s="30">
        <v>0.21</v>
      </c>
    </row>
    <row r="79" spans="2:5" x14ac:dyDescent="0.25">
      <c r="B79" s="8"/>
      <c r="C79" s="9" t="s">
        <v>51</v>
      </c>
      <c r="D79" s="29">
        <v>0.21</v>
      </c>
      <c r="E79" s="30">
        <v>0.21</v>
      </c>
    </row>
    <row r="80" spans="2:5" ht="15.75" thickBot="1" x14ac:dyDescent="0.3">
      <c r="B80" s="15"/>
      <c r="C80" s="16"/>
      <c r="D80" s="16"/>
      <c r="E80" s="17"/>
    </row>
  </sheetData>
  <dataValidations count="1">
    <dataValidation type="list" allowBlank="1" showInputMessage="1" showErrorMessage="1" sqref="D44:E44 D69:E69 D62:E62 D53:E53 D34:E34">
      <formula1>$AP$33:$AP$38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Q99"/>
  <sheetViews>
    <sheetView workbookViewId="0">
      <selection sqref="A1:XFD1048576"/>
    </sheetView>
  </sheetViews>
  <sheetFormatPr defaultRowHeight="15" x14ac:dyDescent="0.25"/>
  <cols>
    <col min="1" max="1" width="2.7109375" customWidth="1"/>
    <col min="2" max="2" width="28.140625" bestFit="1" customWidth="1"/>
    <col min="3" max="3" width="27.140625" bestFit="1" customWidth="1"/>
    <col min="4" max="4" width="11.42578125" bestFit="1" customWidth="1"/>
    <col min="5" max="5" width="15.85546875" customWidth="1"/>
    <col min="6" max="6" width="2.7109375" customWidth="1"/>
    <col min="7" max="7" width="21.7109375" bestFit="1" customWidth="1"/>
    <col min="8" max="8" width="11.5703125" bestFit="1" customWidth="1"/>
    <col min="9" max="9" width="9.85546875" bestFit="1" customWidth="1"/>
    <col min="10" max="10" width="2.7109375" customWidth="1"/>
    <col min="11" max="11" width="19.42578125" bestFit="1" customWidth="1"/>
    <col min="12" max="12" width="18.42578125" bestFit="1" customWidth="1"/>
    <col min="13" max="13" width="16.5703125" bestFit="1" customWidth="1"/>
    <col min="14" max="14" width="2.7109375" customWidth="1"/>
    <col min="40" max="40" width="12.85546875" customWidth="1"/>
    <col min="42" max="42" width="15.28515625" customWidth="1"/>
    <col min="43" max="43" width="13.7109375" bestFit="1" customWidth="1"/>
  </cols>
  <sheetData>
    <row r="2" spans="1:37" x14ac:dyDescent="0.25">
      <c r="A2" s="4"/>
      <c r="B2" s="19" t="s">
        <v>33</v>
      </c>
      <c r="C2" s="18" t="s">
        <v>44</v>
      </c>
      <c r="D2" s="18" t="s">
        <v>45</v>
      </c>
      <c r="E2" s="18" t="s">
        <v>46</v>
      </c>
      <c r="F2" s="4"/>
      <c r="G2" s="27" t="s">
        <v>34</v>
      </c>
      <c r="H2" s="18" t="s">
        <v>45</v>
      </c>
      <c r="I2" s="18" t="s">
        <v>46</v>
      </c>
      <c r="J2" s="4"/>
      <c r="K2" s="27" t="s">
        <v>12</v>
      </c>
      <c r="L2" s="18" t="s">
        <v>45</v>
      </c>
      <c r="M2" s="18" t="s">
        <v>46</v>
      </c>
      <c r="N2" s="4"/>
    </row>
    <row r="3" spans="1:37" x14ac:dyDescent="0.25">
      <c r="A3" s="4"/>
      <c r="F3" s="4"/>
      <c r="J3" s="4"/>
      <c r="N3" s="4"/>
    </row>
    <row r="4" spans="1:37" x14ac:dyDescent="0.25">
      <c r="A4" s="4"/>
      <c r="B4" t="s">
        <v>3</v>
      </c>
      <c r="F4" s="4"/>
      <c r="H4" s="2"/>
      <c r="I4" s="2"/>
      <c r="J4" s="4"/>
      <c r="K4" s="19"/>
      <c r="L4" s="3"/>
      <c r="M4" s="3"/>
      <c r="N4" s="4"/>
    </row>
    <row r="5" spans="1:37" x14ac:dyDescent="0.25">
      <c r="A5" s="4"/>
      <c r="F5" s="4"/>
      <c r="G5" t="s">
        <v>84</v>
      </c>
      <c r="H5" s="3">
        <f>+D36*$D$48</f>
        <v>10000</v>
      </c>
      <c r="I5" s="3">
        <f>+H5+(E36*E48)</f>
        <v>12000</v>
      </c>
      <c r="J5" s="4"/>
      <c r="K5" t="s">
        <v>60</v>
      </c>
      <c r="L5" s="3">
        <f>+C10-D10+D18-C18</f>
        <v>0</v>
      </c>
      <c r="M5" s="3">
        <f>+D10-E10+E18-D18</f>
        <v>-60000</v>
      </c>
      <c r="N5" s="4"/>
    </row>
    <row r="6" spans="1:37" x14ac:dyDescent="0.25">
      <c r="A6" s="4"/>
      <c r="B6" t="s">
        <v>4</v>
      </c>
      <c r="C6" s="3">
        <v>0</v>
      </c>
      <c r="D6" s="25">
        <f>+D58-D7</f>
        <v>7650</v>
      </c>
      <c r="E6" s="25">
        <f>+E58+D6-E7+D7</f>
        <v>17650</v>
      </c>
      <c r="F6" s="4"/>
      <c r="G6" s="19" t="s">
        <v>23</v>
      </c>
      <c r="H6" s="22">
        <f>+H5</f>
        <v>10000</v>
      </c>
      <c r="I6" s="22">
        <f>+I5</f>
        <v>12000</v>
      </c>
      <c r="J6" s="4"/>
      <c r="N6" s="4"/>
    </row>
    <row r="7" spans="1:37" x14ac:dyDescent="0.25">
      <c r="A7" s="4"/>
      <c r="B7" t="s">
        <v>2</v>
      </c>
      <c r="C7" s="3"/>
      <c r="D7" s="3">
        <f>+A!C17</f>
        <v>7350</v>
      </c>
      <c r="E7" s="3">
        <f>+A!D17+D7</f>
        <v>7350</v>
      </c>
      <c r="F7" s="4"/>
      <c r="G7" s="19"/>
      <c r="H7" s="26"/>
      <c r="I7" s="26"/>
      <c r="J7" s="4"/>
      <c r="K7" t="s">
        <v>61</v>
      </c>
      <c r="L7" s="3">
        <f>-H12+C11-D11-C22+D22</f>
        <v>15000</v>
      </c>
      <c r="M7" s="3">
        <f>+IF((D10-E10+E18-D18-E56-I12)&gt;0,(D10-E10+E18-D18-E56-I12),0)</f>
        <v>0</v>
      </c>
      <c r="N7" s="4"/>
    </row>
    <row r="8" spans="1:37" x14ac:dyDescent="0.25">
      <c r="A8" s="4"/>
      <c r="C8" s="3"/>
      <c r="D8" s="3"/>
      <c r="E8" s="3"/>
      <c r="F8" s="4"/>
      <c r="G8" s="19"/>
      <c r="H8" s="26"/>
      <c r="I8" s="26"/>
      <c r="J8" s="4"/>
      <c r="L8" s="3"/>
      <c r="M8" s="3"/>
      <c r="N8" s="4"/>
    </row>
    <row r="9" spans="1:37" x14ac:dyDescent="0.25">
      <c r="A9" s="4"/>
      <c r="B9" s="19" t="s">
        <v>107</v>
      </c>
      <c r="C9" s="22">
        <f>+C10+C11</f>
        <v>0</v>
      </c>
      <c r="D9" s="22">
        <f>+D10+D11</f>
        <v>30000</v>
      </c>
      <c r="E9" s="22">
        <f>+E10+E11</f>
        <v>30000</v>
      </c>
      <c r="F9" s="4"/>
      <c r="G9" s="19"/>
      <c r="H9" s="26"/>
      <c r="I9" s="26"/>
      <c r="J9" s="4"/>
      <c r="L9" s="3"/>
      <c r="M9" s="3"/>
      <c r="N9" s="4"/>
    </row>
    <row r="10" spans="1:37" x14ac:dyDescent="0.25">
      <c r="A10" s="4"/>
      <c r="B10" t="s">
        <v>106</v>
      </c>
      <c r="D10" s="3">
        <f>+D36</f>
        <v>50000</v>
      </c>
      <c r="E10" s="3">
        <f>+E36+D10</f>
        <v>60000</v>
      </c>
      <c r="F10" s="4"/>
      <c r="G10" t="s">
        <v>85</v>
      </c>
      <c r="H10" s="3">
        <f>+IF(D58-D54+D56&gt;0,D58-D54+D56,0)</f>
        <v>0</v>
      </c>
      <c r="I10" s="3">
        <f>+IF(E58-E54+E56&gt;0,E58-E54+E56,0)</f>
        <v>2000</v>
      </c>
      <c r="J10" s="4"/>
      <c r="N10" s="4"/>
    </row>
    <row r="11" spans="1:37" x14ac:dyDescent="0.25">
      <c r="A11" s="4"/>
      <c r="B11" t="s">
        <v>108</v>
      </c>
      <c r="D11" s="3">
        <f>-D54</f>
        <v>-20000</v>
      </c>
      <c r="E11" s="3">
        <f>-E54+D11</f>
        <v>-30000</v>
      </c>
      <c r="F11" s="4"/>
      <c r="G11" t="s">
        <v>86</v>
      </c>
      <c r="H11" s="3">
        <f>+IF(D58-D54+D56&lt;0,-(D58-D54+D56),0)</f>
        <v>3000</v>
      </c>
      <c r="I11" s="3">
        <f>+IF(E58-E54+E56&lt;0,-(E58-E54+E56),0)</f>
        <v>0</v>
      </c>
      <c r="J11" s="4"/>
      <c r="N11" s="4"/>
    </row>
    <row r="12" spans="1:37" x14ac:dyDescent="0.25">
      <c r="A12" s="4"/>
      <c r="C12" s="3"/>
      <c r="D12" s="3"/>
      <c r="E12" s="3"/>
      <c r="F12" s="4"/>
      <c r="G12" s="19" t="s">
        <v>87</v>
      </c>
      <c r="H12" s="22">
        <f>+H11-H10</f>
        <v>3000</v>
      </c>
      <c r="I12" s="22">
        <f>+I11-I10</f>
        <v>-2000</v>
      </c>
      <c r="J12" s="4"/>
      <c r="L12" s="3"/>
      <c r="M12" s="3"/>
      <c r="N12" s="4"/>
    </row>
    <row r="13" spans="1:37" x14ac:dyDescent="0.25">
      <c r="A13" s="4"/>
      <c r="F13" s="4"/>
      <c r="H13" s="2"/>
      <c r="I13" s="2"/>
      <c r="J13" s="4"/>
      <c r="L13" s="3"/>
      <c r="M13" s="3"/>
      <c r="N13" s="4"/>
    </row>
    <row r="14" spans="1:37" x14ac:dyDescent="0.25">
      <c r="A14" s="4"/>
      <c r="B14" s="19" t="s">
        <v>5</v>
      </c>
      <c r="C14" s="22">
        <f>SUM(C5:C13)</f>
        <v>0</v>
      </c>
      <c r="D14" s="22">
        <f t="shared" ref="D14:E14" si="0">SUM(D5:D13)</f>
        <v>75000</v>
      </c>
      <c r="E14" s="22">
        <f t="shared" si="0"/>
        <v>85000</v>
      </c>
      <c r="F14" s="4"/>
      <c r="J14" s="4"/>
      <c r="N14" s="4"/>
    </row>
    <row r="15" spans="1:37" x14ac:dyDescent="0.25">
      <c r="A15" s="4"/>
      <c r="B15" t="s">
        <v>103</v>
      </c>
      <c r="D15" s="3">
        <f>+A!C18</f>
        <v>0</v>
      </c>
      <c r="E15" s="3">
        <f>+A!D18+D15</f>
        <v>0</v>
      </c>
      <c r="F15" s="4"/>
      <c r="G15" s="19" t="s">
        <v>30</v>
      </c>
      <c r="H15" s="22">
        <f>+H12+H6</f>
        <v>13000</v>
      </c>
      <c r="I15" s="22">
        <f>+I12+I6</f>
        <v>10000</v>
      </c>
      <c r="J15" s="4"/>
      <c r="K15" s="32" t="s">
        <v>54</v>
      </c>
      <c r="L15" s="3">
        <f>-D7+D15</f>
        <v>-7350</v>
      </c>
      <c r="M15" s="3">
        <f>+D7-E7+E15-D15</f>
        <v>0</v>
      </c>
      <c r="N15" s="4"/>
    </row>
    <row r="16" spans="1:37" x14ac:dyDescent="0.25">
      <c r="A16" s="4"/>
      <c r="B16" t="s">
        <v>6</v>
      </c>
      <c r="C16" s="3">
        <v>0</v>
      </c>
      <c r="D16" s="25">
        <f>+D36-D18</f>
        <v>0</v>
      </c>
      <c r="E16" s="25">
        <f>+E36-E18+D18-E18+D16</f>
        <v>60000</v>
      </c>
      <c r="F16" s="4"/>
      <c r="J16" s="4"/>
      <c r="N16" s="4"/>
      <c r="AK16">
        <f>VLOOKUP(AN26,AP29:AQ54,2,FALSE)</f>
        <v>1</v>
      </c>
    </row>
    <row r="17" spans="1:43" x14ac:dyDescent="0.25">
      <c r="A17" s="4"/>
      <c r="C17" s="3"/>
      <c r="D17" s="3"/>
      <c r="E17" s="3"/>
      <c r="F17" s="4"/>
      <c r="J17" s="4"/>
      <c r="N17" s="4"/>
    </row>
    <row r="18" spans="1:43" x14ac:dyDescent="0.25">
      <c r="A18" s="4"/>
      <c r="B18" t="s">
        <v>59</v>
      </c>
      <c r="C18" s="3"/>
      <c r="D18" s="3">
        <f>+(D36*VLOOKUP(AN26,$AP$30:$AQ$66,2,FALSE))</f>
        <v>50000</v>
      </c>
      <c r="E18" s="3">
        <f>+(E36*(VLOOKUP(AN27,$AP$30:$AQ$99,2,FALSE)))</f>
        <v>0</v>
      </c>
      <c r="F18" s="4"/>
      <c r="J18" s="4"/>
      <c r="N18" s="4"/>
    </row>
    <row r="19" spans="1:43" x14ac:dyDescent="0.25">
      <c r="A19" s="4"/>
      <c r="C19" s="3"/>
      <c r="D19" s="3"/>
      <c r="E19" s="3"/>
      <c r="F19" s="4"/>
      <c r="J19" s="4"/>
      <c r="N19" s="4"/>
    </row>
    <row r="20" spans="1:43" x14ac:dyDescent="0.25">
      <c r="A20" s="4"/>
      <c r="B20" s="19" t="s">
        <v>83</v>
      </c>
      <c r="C20" s="22">
        <f>+C21+C22</f>
        <v>0</v>
      </c>
      <c r="D20" s="22">
        <f>+D21+D22</f>
        <v>8000</v>
      </c>
      <c r="E20" s="22">
        <f>+E21+E22</f>
        <v>18000</v>
      </c>
      <c r="F20" s="4"/>
      <c r="J20" s="4"/>
      <c r="N20" s="4"/>
    </row>
    <row r="21" spans="1:43" x14ac:dyDescent="0.25">
      <c r="A21" s="4"/>
      <c r="B21" t="s">
        <v>109</v>
      </c>
      <c r="C21" s="3"/>
      <c r="D21" s="3">
        <f>+H5</f>
        <v>10000</v>
      </c>
      <c r="E21" s="3">
        <f>+D21+I5</f>
        <v>22000</v>
      </c>
      <c r="F21" s="4"/>
      <c r="J21" s="4"/>
      <c r="N21" s="4"/>
    </row>
    <row r="22" spans="1:43" x14ac:dyDescent="0.25">
      <c r="A22" s="4"/>
      <c r="B22" t="s">
        <v>110</v>
      </c>
      <c r="C22" s="3"/>
      <c r="D22" s="3">
        <f>-D56</f>
        <v>-2000</v>
      </c>
      <c r="E22" s="3">
        <f>-E56+D22</f>
        <v>-4000</v>
      </c>
      <c r="F22" s="4"/>
      <c r="J22" s="4"/>
      <c r="N22" s="4"/>
    </row>
    <row r="23" spans="1:43" x14ac:dyDescent="0.25">
      <c r="A23" s="4"/>
      <c r="C23" s="3"/>
      <c r="F23" s="4"/>
      <c r="J23" s="4"/>
      <c r="N23" s="4"/>
    </row>
    <row r="24" spans="1:43" x14ac:dyDescent="0.25">
      <c r="A24" s="4"/>
      <c r="B24" t="s">
        <v>11</v>
      </c>
      <c r="C24" s="3">
        <v>0</v>
      </c>
      <c r="D24" s="2"/>
      <c r="E24" s="3">
        <f>+D25</f>
        <v>-13000</v>
      </c>
      <c r="F24" s="4"/>
      <c r="J24" s="4"/>
      <c r="N24" s="4"/>
    </row>
    <row r="25" spans="1:43" x14ac:dyDescent="0.25">
      <c r="A25" s="4"/>
      <c r="B25" t="s">
        <v>10</v>
      </c>
      <c r="C25" s="3">
        <v>0</v>
      </c>
      <c r="D25" s="3">
        <f>+H25</f>
        <v>-13000</v>
      </c>
      <c r="E25" s="3">
        <f>+I25</f>
        <v>-10000</v>
      </c>
      <c r="F25" s="4"/>
      <c r="G25" s="19" t="s">
        <v>10</v>
      </c>
      <c r="H25" s="22">
        <f>+H7-H15</f>
        <v>-13000</v>
      </c>
      <c r="I25" s="22">
        <f>+I7-I15</f>
        <v>-10000</v>
      </c>
      <c r="J25" s="4"/>
      <c r="K25" s="19" t="s">
        <v>105</v>
      </c>
      <c r="L25" s="28">
        <f>SUM(L4:L24)</f>
        <v>7650</v>
      </c>
      <c r="M25" s="28">
        <f>SUM(M4:M24)</f>
        <v>-60000</v>
      </c>
      <c r="N25" s="4"/>
    </row>
    <row r="26" spans="1:43" x14ac:dyDescent="0.25">
      <c r="A26" s="4"/>
      <c r="F26" s="4"/>
      <c r="J26" s="4"/>
      <c r="N26" s="4"/>
      <c r="AM26" t="s">
        <v>79</v>
      </c>
      <c r="AN26" t="str">
        <f>+D38&amp;" "&amp;D40</f>
        <v>dicembre 30</v>
      </c>
    </row>
    <row r="27" spans="1:43" x14ac:dyDescent="0.25">
      <c r="A27" s="4"/>
      <c r="B27" s="19" t="s">
        <v>13</v>
      </c>
      <c r="C27" s="22">
        <f>SUM(C16:C26)</f>
        <v>0</v>
      </c>
      <c r="D27" s="22">
        <f>SUM(D16:D26)</f>
        <v>53000</v>
      </c>
      <c r="E27" s="22">
        <f>SUM(E16:E26)</f>
        <v>73000</v>
      </c>
      <c r="F27" s="4"/>
      <c r="J27" s="4"/>
      <c r="K27" t="s">
        <v>43</v>
      </c>
      <c r="L27" s="3">
        <f>+((D6-D16))</f>
        <v>7650</v>
      </c>
      <c r="M27" s="3">
        <f>E6-D6+D16-E16</f>
        <v>-50000</v>
      </c>
      <c r="N27" s="4"/>
      <c r="AM27" t="s">
        <v>80</v>
      </c>
      <c r="AN27" t="str">
        <f>+E38&amp;" "&amp;E40</f>
        <v>marzo 60</v>
      </c>
    </row>
    <row r="28" spans="1:43" x14ac:dyDescent="0.25">
      <c r="A28" s="4"/>
      <c r="F28" s="4"/>
      <c r="J28" s="4"/>
      <c r="L28" s="33"/>
      <c r="N28" s="4"/>
    </row>
    <row r="29" spans="1:43" x14ac:dyDescent="0.25">
      <c r="A29" s="4"/>
      <c r="B29" s="34" t="s">
        <v>55</v>
      </c>
      <c r="C29" s="28">
        <f>+C6-C16</f>
        <v>0</v>
      </c>
      <c r="D29" s="28">
        <f t="shared" ref="D29:E29" si="1">+D6-D16</f>
        <v>7650</v>
      </c>
      <c r="E29" s="28">
        <f t="shared" si="1"/>
        <v>-42350</v>
      </c>
      <c r="F29" s="4"/>
      <c r="J29" s="4"/>
      <c r="M29" s="31"/>
      <c r="N29" s="4"/>
      <c r="AN29" t="s">
        <v>75</v>
      </c>
      <c r="AO29" t="s">
        <v>76</v>
      </c>
      <c r="AP29" t="s">
        <v>78</v>
      </c>
      <c r="AQ29" t="s">
        <v>77</v>
      </c>
    </row>
    <row r="30" spans="1:43" ht="15.75" thickBot="1" x14ac:dyDescent="0.3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AK30" t="s">
        <v>63</v>
      </c>
      <c r="AN30" t="s">
        <v>74</v>
      </c>
      <c r="AO30" s="35">
        <v>0</v>
      </c>
      <c r="AP30" s="35" t="str">
        <f>+AN30&amp;" "&amp;AO30</f>
        <v>dicembre 0</v>
      </c>
      <c r="AQ30">
        <v>0</v>
      </c>
    </row>
    <row r="31" spans="1:43" x14ac:dyDescent="0.25">
      <c r="AK31" t="s">
        <v>64</v>
      </c>
      <c r="AN31" t="s">
        <v>74</v>
      </c>
      <c r="AO31" s="35">
        <v>30</v>
      </c>
      <c r="AP31" s="35" t="str">
        <f t="shared" ref="AP31:AP54" si="2">+AN31&amp;" "&amp;AO31</f>
        <v>dicembre 30</v>
      </c>
      <c r="AQ31">
        <v>1</v>
      </c>
    </row>
    <row r="32" spans="1:43" ht="15.75" thickBot="1" x14ac:dyDescent="0.3">
      <c r="B32" s="19" t="s">
        <v>57</v>
      </c>
      <c r="AK32" t="s">
        <v>65</v>
      </c>
      <c r="AN32" t="s">
        <v>74</v>
      </c>
      <c r="AO32" s="35">
        <v>60</v>
      </c>
      <c r="AP32" s="35" t="str">
        <f t="shared" si="2"/>
        <v>dicembre 60</v>
      </c>
      <c r="AQ32">
        <v>1</v>
      </c>
    </row>
    <row r="33" spans="2:43" x14ac:dyDescent="0.25">
      <c r="B33" s="5"/>
      <c r="C33" s="6"/>
      <c r="D33" s="6"/>
      <c r="E33" s="7"/>
      <c r="AK33" t="s">
        <v>66</v>
      </c>
      <c r="AN33" t="s">
        <v>74</v>
      </c>
      <c r="AO33" s="35">
        <v>90</v>
      </c>
      <c r="AP33" s="35" t="str">
        <f t="shared" si="2"/>
        <v>dicembre 90</v>
      </c>
      <c r="AQ33">
        <v>1</v>
      </c>
    </row>
    <row r="34" spans="2:43" x14ac:dyDescent="0.25">
      <c r="B34" s="8" t="s">
        <v>7</v>
      </c>
      <c r="C34" s="9"/>
      <c r="D34" s="10" t="s">
        <v>47</v>
      </c>
      <c r="E34" s="11" t="s">
        <v>48</v>
      </c>
      <c r="AK34" t="s">
        <v>67</v>
      </c>
      <c r="AN34" t="s">
        <v>74</v>
      </c>
      <c r="AO34" s="35">
        <v>120</v>
      </c>
      <c r="AP34" s="35" t="str">
        <f t="shared" si="2"/>
        <v>dicembre 120</v>
      </c>
      <c r="AQ34">
        <v>1</v>
      </c>
    </row>
    <row r="35" spans="2:43" x14ac:dyDescent="0.25">
      <c r="B35" s="8"/>
      <c r="D35" s="9"/>
      <c r="E35" s="12"/>
      <c r="AK35" t="s">
        <v>68</v>
      </c>
      <c r="AN35" t="s">
        <v>74</v>
      </c>
      <c r="AO35" s="35">
        <v>150</v>
      </c>
      <c r="AP35" s="35" t="str">
        <f t="shared" si="2"/>
        <v>dicembre 150</v>
      </c>
      <c r="AQ35">
        <v>1</v>
      </c>
    </row>
    <row r="36" spans="2:43" x14ac:dyDescent="0.25">
      <c r="B36" s="8"/>
      <c r="C36" s="9" t="s">
        <v>58</v>
      </c>
      <c r="D36" s="20">
        <v>50000</v>
      </c>
      <c r="E36" s="21">
        <v>10000</v>
      </c>
      <c r="AI36">
        <v>0</v>
      </c>
      <c r="AK36" t="s">
        <v>69</v>
      </c>
      <c r="AN36" t="s">
        <v>73</v>
      </c>
      <c r="AO36" s="35">
        <v>0</v>
      </c>
      <c r="AP36" s="35" t="str">
        <f t="shared" si="2"/>
        <v>novembre 0</v>
      </c>
      <c r="AQ36">
        <v>0</v>
      </c>
    </row>
    <row r="37" spans="2:43" x14ac:dyDescent="0.25">
      <c r="B37" s="8"/>
      <c r="C37" s="9"/>
      <c r="D37" s="13"/>
      <c r="E37" s="14"/>
      <c r="AI37">
        <v>30</v>
      </c>
      <c r="AK37" t="s">
        <v>70</v>
      </c>
      <c r="AN37" t="str">
        <f>+AN36</f>
        <v>novembre</v>
      </c>
      <c r="AO37" s="35">
        <v>30</v>
      </c>
      <c r="AP37" s="35" t="str">
        <f t="shared" si="2"/>
        <v>novembre 30</v>
      </c>
      <c r="AQ37">
        <v>0</v>
      </c>
    </row>
    <row r="38" spans="2:43" x14ac:dyDescent="0.25">
      <c r="B38" s="8"/>
      <c r="C38" s="9" t="s">
        <v>62</v>
      </c>
      <c r="D38" s="20" t="s">
        <v>74</v>
      </c>
      <c r="E38" s="21" t="s">
        <v>65</v>
      </c>
      <c r="AI38">
        <v>60</v>
      </c>
      <c r="AK38" t="s">
        <v>71</v>
      </c>
      <c r="AN38" t="str">
        <f t="shared" ref="AN38:AN40" si="3">+AN37</f>
        <v>novembre</v>
      </c>
      <c r="AO38" s="35">
        <v>60</v>
      </c>
      <c r="AP38" s="35" t="str">
        <f t="shared" si="2"/>
        <v>novembre 60</v>
      </c>
      <c r="AQ38">
        <v>1</v>
      </c>
    </row>
    <row r="39" spans="2:43" x14ac:dyDescent="0.25">
      <c r="B39" s="8"/>
      <c r="C39" s="9"/>
      <c r="D39" s="13"/>
      <c r="E39" s="14"/>
      <c r="AI39">
        <v>90</v>
      </c>
      <c r="AK39" t="s">
        <v>72</v>
      </c>
      <c r="AN39" t="str">
        <f t="shared" si="3"/>
        <v>novembre</v>
      </c>
      <c r="AO39" s="35">
        <v>90</v>
      </c>
      <c r="AP39" s="35" t="str">
        <f t="shared" si="2"/>
        <v>novembre 90</v>
      </c>
      <c r="AQ39">
        <v>1</v>
      </c>
    </row>
    <row r="40" spans="2:43" x14ac:dyDescent="0.25">
      <c r="B40" s="8"/>
      <c r="C40" s="9" t="s">
        <v>9</v>
      </c>
      <c r="D40" s="23">
        <v>30</v>
      </c>
      <c r="E40" s="24">
        <v>60</v>
      </c>
      <c r="AI40">
        <v>120</v>
      </c>
      <c r="AK40" t="s">
        <v>73</v>
      </c>
      <c r="AN40" t="str">
        <f t="shared" si="3"/>
        <v>novembre</v>
      </c>
      <c r="AO40" s="35">
        <v>120</v>
      </c>
      <c r="AP40" s="35" t="str">
        <f t="shared" si="2"/>
        <v>novembre 120</v>
      </c>
      <c r="AQ40">
        <v>1</v>
      </c>
    </row>
    <row r="41" spans="2:43" x14ac:dyDescent="0.25">
      <c r="B41" s="8"/>
      <c r="C41" s="9"/>
      <c r="D41" s="9"/>
      <c r="E41" s="12"/>
      <c r="AI41">
        <v>150</v>
      </c>
      <c r="AK41" t="s">
        <v>74</v>
      </c>
      <c r="AN41" t="str">
        <f>+AN40</f>
        <v>novembre</v>
      </c>
      <c r="AO41" s="35">
        <v>150</v>
      </c>
      <c r="AP41" s="35" t="str">
        <f t="shared" si="2"/>
        <v>novembre 150</v>
      </c>
      <c r="AQ41">
        <v>1</v>
      </c>
    </row>
    <row r="42" spans="2:43" ht="15.75" thickBot="1" x14ac:dyDescent="0.3">
      <c r="B42" s="15"/>
      <c r="C42" s="16"/>
      <c r="D42" s="16"/>
      <c r="E42" s="17"/>
      <c r="AN42" t="s">
        <v>72</v>
      </c>
      <c r="AO42" s="35">
        <v>0</v>
      </c>
      <c r="AP42" s="35" t="str">
        <f t="shared" si="2"/>
        <v>ottobre 0</v>
      </c>
      <c r="AQ42">
        <v>0</v>
      </c>
    </row>
    <row r="43" spans="2:43" x14ac:dyDescent="0.25">
      <c r="AN43" t="str">
        <f>+AN42</f>
        <v>ottobre</v>
      </c>
      <c r="AO43" s="35">
        <v>30</v>
      </c>
      <c r="AP43" s="35" t="str">
        <f t="shared" si="2"/>
        <v>ottobre 30</v>
      </c>
      <c r="AQ43">
        <v>0</v>
      </c>
    </row>
    <row r="44" spans="2:43" ht="15.75" thickBot="1" x14ac:dyDescent="0.3">
      <c r="AN44" t="str">
        <f t="shared" ref="AN44:AN47" si="4">+AN43</f>
        <v>ottobre</v>
      </c>
      <c r="AO44" s="35">
        <v>60</v>
      </c>
      <c r="AP44" s="35" t="str">
        <f t="shared" si="2"/>
        <v>ottobre 60</v>
      </c>
      <c r="AQ44">
        <v>0</v>
      </c>
    </row>
    <row r="45" spans="2:43" x14ac:dyDescent="0.25">
      <c r="B45" s="5"/>
      <c r="C45" s="6"/>
      <c r="D45" s="6"/>
      <c r="E45" s="7"/>
      <c r="AN45" t="str">
        <f t="shared" si="4"/>
        <v>ottobre</v>
      </c>
      <c r="AO45" s="35">
        <v>90</v>
      </c>
      <c r="AP45" s="35" t="str">
        <f t="shared" si="2"/>
        <v>ottobre 90</v>
      </c>
      <c r="AQ45">
        <v>1</v>
      </c>
    </row>
    <row r="46" spans="2:43" x14ac:dyDescent="0.25">
      <c r="B46" s="8" t="s">
        <v>81</v>
      </c>
      <c r="C46" s="9"/>
      <c r="D46" s="38" t="s">
        <v>47</v>
      </c>
      <c r="E46" s="39" t="s">
        <v>48</v>
      </c>
      <c r="AN46" t="str">
        <f t="shared" si="4"/>
        <v>ottobre</v>
      </c>
      <c r="AO46" s="35">
        <v>120</v>
      </c>
      <c r="AP46" s="35" t="str">
        <f t="shared" si="2"/>
        <v>ottobre 120</v>
      </c>
      <c r="AQ46">
        <v>1</v>
      </c>
    </row>
    <row r="47" spans="2:43" x14ac:dyDescent="0.25">
      <c r="B47" s="8"/>
      <c r="D47" s="9"/>
      <c r="E47" s="12"/>
      <c r="AN47" t="str">
        <f t="shared" si="4"/>
        <v>ottobre</v>
      </c>
      <c r="AO47" s="35">
        <v>150</v>
      </c>
      <c r="AP47" s="35" t="str">
        <f t="shared" si="2"/>
        <v>ottobre 150</v>
      </c>
      <c r="AQ47">
        <v>1</v>
      </c>
    </row>
    <row r="48" spans="2:43" x14ac:dyDescent="0.25">
      <c r="B48" s="8"/>
      <c r="C48" s="9" t="s">
        <v>82</v>
      </c>
      <c r="D48" s="36">
        <v>0.2</v>
      </c>
      <c r="E48" s="37">
        <v>0.2</v>
      </c>
      <c r="AN48" t="s">
        <v>71</v>
      </c>
      <c r="AO48" s="35">
        <v>0</v>
      </c>
      <c r="AP48" s="35" t="str">
        <f t="shared" si="2"/>
        <v>settembre 0</v>
      </c>
      <c r="AQ48">
        <v>0</v>
      </c>
    </row>
    <row r="49" spans="2:43" ht="15.75" thickBot="1" x14ac:dyDescent="0.3">
      <c r="B49" s="15"/>
      <c r="C49" s="16"/>
      <c r="D49" s="16"/>
      <c r="E49" s="17"/>
      <c r="AN49" t="str">
        <f>+AN48</f>
        <v>settembre</v>
      </c>
      <c r="AO49" s="35">
        <v>30</v>
      </c>
      <c r="AP49" s="35" t="str">
        <f t="shared" si="2"/>
        <v>settembre 30</v>
      </c>
      <c r="AQ49">
        <v>0</v>
      </c>
    </row>
    <row r="50" spans="2:43" ht="15.75" thickBot="1" x14ac:dyDescent="0.3">
      <c r="AN50" t="str">
        <f t="shared" ref="AN50:AN53" si="5">+AN49</f>
        <v>settembre</v>
      </c>
      <c r="AO50" s="35">
        <v>60</v>
      </c>
      <c r="AP50" s="35" t="str">
        <f t="shared" si="2"/>
        <v>settembre 60</v>
      </c>
      <c r="AQ50">
        <v>0</v>
      </c>
    </row>
    <row r="51" spans="2:43" x14ac:dyDescent="0.25">
      <c r="B51" s="5"/>
      <c r="C51" s="6"/>
      <c r="D51" s="6"/>
      <c r="E51" s="7"/>
      <c r="AN51" t="str">
        <f t="shared" si="5"/>
        <v>settembre</v>
      </c>
      <c r="AO51" s="35">
        <v>90</v>
      </c>
      <c r="AP51" s="35" t="str">
        <f t="shared" si="2"/>
        <v>settembre 90</v>
      </c>
      <c r="AQ51">
        <v>0</v>
      </c>
    </row>
    <row r="52" spans="2:43" x14ac:dyDescent="0.25">
      <c r="B52" s="8" t="s">
        <v>89</v>
      </c>
      <c r="C52" s="9"/>
      <c r="D52" s="38" t="s">
        <v>47</v>
      </c>
      <c r="E52" s="39" t="s">
        <v>48</v>
      </c>
      <c r="AN52" t="str">
        <f t="shared" si="5"/>
        <v>settembre</v>
      </c>
      <c r="AO52" s="35">
        <v>120</v>
      </c>
      <c r="AP52" s="35" t="str">
        <f t="shared" si="2"/>
        <v>settembre 120</v>
      </c>
      <c r="AQ52">
        <v>1</v>
      </c>
    </row>
    <row r="53" spans="2:43" x14ac:dyDescent="0.25">
      <c r="B53" s="8"/>
      <c r="D53" s="9"/>
      <c r="E53" s="12"/>
      <c r="AN53" t="str">
        <f t="shared" si="5"/>
        <v>settembre</v>
      </c>
      <c r="AO53" s="35">
        <v>150</v>
      </c>
      <c r="AP53" s="35" t="str">
        <f t="shared" si="2"/>
        <v>settembre 150</v>
      </c>
      <c r="AQ53">
        <v>1</v>
      </c>
    </row>
    <row r="54" spans="2:43" x14ac:dyDescent="0.25">
      <c r="B54" s="8"/>
      <c r="C54" t="s">
        <v>90</v>
      </c>
      <c r="D54" s="20">
        <v>20000</v>
      </c>
      <c r="E54" s="21">
        <v>10000</v>
      </c>
      <c r="AN54" t="s">
        <v>92</v>
      </c>
      <c r="AO54" s="35">
        <v>0</v>
      </c>
      <c r="AP54" s="35" t="str">
        <f t="shared" si="2"/>
        <v>AGOSTO 0</v>
      </c>
      <c r="AQ54">
        <v>0</v>
      </c>
    </row>
    <row r="55" spans="2:43" x14ac:dyDescent="0.25">
      <c r="B55" s="8"/>
      <c r="D55" s="9"/>
      <c r="E55" s="12"/>
      <c r="AN55" t="str">
        <f>+AN54</f>
        <v>AGOSTO</v>
      </c>
      <c r="AO55" s="35">
        <v>30</v>
      </c>
      <c r="AP55" s="35" t="str">
        <f t="shared" ref="AP55:AP60" si="6">+AN55&amp;" "&amp;AO55</f>
        <v>AGOSTO 30</v>
      </c>
      <c r="AQ55">
        <v>0</v>
      </c>
    </row>
    <row r="56" spans="2:43" x14ac:dyDescent="0.25">
      <c r="B56" s="8"/>
      <c r="C56" t="s">
        <v>91</v>
      </c>
      <c r="D56" s="20">
        <v>2000</v>
      </c>
      <c r="E56" s="21">
        <v>2000</v>
      </c>
      <c r="AN56" t="str">
        <f>+AN55</f>
        <v>AGOSTO</v>
      </c>
      <c r="AO56" s="35">
        <v>60</v>
      </c>
      <c r="AP56" s="35" t="str">
        <f t="shared" si="6"/>
        <v>AGOSTO 60</v>
      </c>
      <c r="AQ56">
        <v>0</v>
      </c>
    </row>
    <row r="57" spans="2:43" x14ac:dyDescent="0.25">
      <c r="B57" s="8"/>
      <c r="D57" s="9"/>
      <c r="E57" s="12"/>
      <c r="AN57" t="str">
        <f t="shared" ref="AN57:AN58" si="7">+AN56</f>
        <v>AGOSTO</v>
      </c>
      <c r="AO57" s="35">
        <v>90</v>
      </c>
      <c r="AP57" s="35" t="str">
        <f t="shared" si="6"/>
        <v>AGOSTO 90</v>
      </c>
      <c r="AQ57">
        <v>0</v>
      </c>
    </row>
    <row r="58" spans="2:43" x14ac:dyDescent="0.25">
      <c r="B58" s="8"/>
      <c r="C58" s="9" t="s">
        <v>88</v>
      </c>
      <c r="D58" s="20">
        <v>15000</v>
      </c>
      <c r="E58" s="21">
        <v>10000</v>
      </c>
      <c r="AN58" t="str">
        <f t="shared" si="7"/>
        <v>AGOSTO</v>
      </c>
      <c r="AO58" s="35">
        <v>120</v>
      </c>
      <c r="AP58" s="35" t="str">
        <f t="shared" si="6"/>
        <v>AGOSTO 120</v>
      </c>
      <c r="AQ58">
        <v>0</v>
      </c>
    </row>
    <row r="59" spans="2:43" ht="15.75" thickBot="1" x14ac:dyDescent="0.3">
      <c r="B59" s="15"/>
      <c r="C59" s="16"/>
      <c r="D59" s="16"/>
      <c r="E59" s="17"/>
      <c r="AN59" t="str">
        <f>+AN58</f>
        <v>AGOSTO</v>
      </c>
      <c r="AO59" s="35">
        <v>150</v>
      </c>
      <c r="AP59" s="35" t="str">
        <f t="shared" si="6"/>
        <v>AGOSTO 150</v>
      </c>
      <c r="AQ59">
        <v>1</v>
      </c>
    </row>
    <row r="60" spans="2:43" ht="15.75" thickBot="1" x14ac:dyDescent="0.3">
      <c r="AN60" t="s">
        <v>93</v>
      </c>
      <c r="AO60" s="35">
        <v>0</v>
      </c>
      <c r="AP60" s="35" t="str">
        <f t="shared" si="6"/>
        <v>LUGLIO 0</v>
      </c>
      <c r="AQ60">
        <v>0</v>
      </c>
    </row>
    <row r="61" spans="2:43" x14ac:dyDescent="0.25">
      <c r="B61" s="5"/>
      <c r="C61" s="6"/>
      <c r="D61" s="6"/>
      <c r="E61" s="7"/>
      <c r="AN61" t="str">
        <f>+AN60</f>
        <v>LUGLIO</v>
      </c>
      <c r="AO61" s="35">
        <v>30</v>
      </c>
      <c r="AP61" s="35" t="str">
        <f t="shared" ref="AP61:AP66" si="8">+AN61&amp;" "&amp;AO61</f>
        <v>LUGLIO 30</v>
      </c>
      <c r="AQ61">
        <v>0</v>
      </c>
    </row>
    <row r="62" spans="2:43" x14ac:dyDescent="0.25">
      <c r="B62" s="8" t="s">
        <v>100</v>
      </c>
      <c r="C62" s="9"/>
      <c r="D62" s="10" t="s">
        <v>47</v>
      </c>
      <c r="E62" s="11" t="s">
        <v>48</v>
      </c>
      <c r="AN62" t="str">
        <f>+AN61</f>
        <v>LUGLIO</v>
      </c>
      <c r="AO62" s="35">
        <v>60</v>
      </c>
      <c r="AP62" s="35" t="str">
        <f t="shared" si="8"/>
        <v>LUGLIO 60</v>
      </c>
      <c r="AQ62">
        <v>0</v>
      </c>
    </row>
    <row r="63" spans="2:43" x14ac:dyDescent="0.25">
      <c r="B63" s="8"/>
      <c r="C63" s="9" t="s">
        <v>8</v>
      </c>
      <c r="D63" s="9"/>
      <c r="E63" s="12"/>
      <c r="AN63" t="str">
        <f t="shared" ref="AN63:AN65" si="9">+AN62</f>
        <v>LUGLIO</v>
      </c>
      <c r="AO63" s="35">
        <v>90</v>
      </c>
      <c r="AP63" s="35" t="str">
        <f t="shared" si="8"/>
        <v>LUGLIO 90</v>
      </c>
      <c r="AQ63">
        <v>0</v>
      </c>
    </row>
    <row r="64" spans="2:43" x14ac:dyDescent="0.25">
      <c r="B64" s="8"/>
      <c r="C64" s="9" t="s">
        <v>101</v>
      </c>
      <c r="D64" s="29">
        <v>0.21</v>
      </c>
      <c r="E64" s="30">
        <v>0.21</v>
      </c>
      <c r="AN64" t="str">
        <f t="shared" si="9"/>
        <v>LUGLIO</v>
      </c>
      <c r="AO64" s="35">
        <v>120</v>
      </c>
      <c r="AP64" s="35" t="str">
        <f t="shared" si="8"/>
        <v>LUGLIO 120</v>
      </c>
      <c r="AQ64">
        <v>0</v>
      </c>
    </row>
    <row r="65" spans="2:43" x14ac:dyDescent="0.25">
      <c r="B65" s="8"/>
      <c r="C65" s="9" t="s">
        <v>102</v>
      </c>
      <c r="D65" s="29">
        <v>0.21</v>
      </c>
      <c r="E65" s="30">
        <v>0.21</v>
      </c>
      <c r="AN65" t="str">
        <f t="shared" si="9"/>
        <v>LUGLIO</v>
      </c>
      <c r="AO65" s="35">
        <v>150</v>
      </c>
      <c r="AP65" s="35" t="str">
        <f t="shared" si="8"/>
        <v>LUGLIO 150</v>
      </c>
      <c r="AQ65">
        <v>0</v>
      </c>
    </row>
    <row r="66" spans="2:43" ht="15.75" thickBot="1" x14ac:dyDescent="0.3">
      <c r="B66" s="15"/>
      <c r="C66" s="16"/>
      <c r="D66" s="16"/>
      <c r="E66" s="17"/>
      <c r="AN66" t="s">
        <v>94</v>
      </c>
      <c r="AO66" s="35">
        <v>0</v>
      </c>
      <c r="AP66" s="35" t="str">
        <f t="shared" si="8"/>
        <v>GIUGNO 0</v>
      </c>
      <c r="AQ66">
        <v>0</v>
      </c>
    </row>
    <row r="67" spans="2:43" x14ac:dyDescent="0.25">
      <c r="AN67" t="e">
        <f>+#REF!</f>
        <v>#REF!</v>
      </c>
      <c r="AO67" s="35">
        <v>90</v>
      </c>
      <c r="AP67" s="35" t="e">
        <f t="shared" ref="AP67:AP70" si="10">+AN67&amp;" "&amp;AO67</f>
        <v>#REF!</v>
      </c>
      <c r="AQ67">
        <v>0</v>
      </c>
    </row>
    <row r="68" spans="2:43" x14ac:dyDescent="0.25">
      <c r="AN68" t="e">
        <f t="shared" ref="AN68:AN69" si="11">+AN67</f>
        <v>#REF!</v>
      </c>
      <c r="AO68" s="35">
        <v>120</v>
      </c>
      <c r="AP68" s="35" t="e">
        <f t="shared" si="10"/>
        <v>#REF!</v>
      </c>
      <c r="AQ68">
        <v>0</v>
      </c>
    </row>
    <row r="69" spans="2:43" x14ac:dyDescent="0.25">
      <c r="AN69" t="e">
        <f t="shared" si="11"/>
        <v>#REF!</v>
      </c>
      <c r="AO69" s="35">
        <v>150</v>
      </c>
      <c r="AP69" s="35" t="e">
        <f t="shared" si="10"/>
        <v>#REF!</v>
      </c>
      <c r="AQ69">
        <v>0</v>
      </c>
    </row>
    <row r="70" spans="2:43" x14ac:dyDescent="0.25">
      <c r="AN70" t="s">
        <v>95</v>
      </c>
      <c r="AO70" s="35">
        <v>0</v>
      </c>
      <c r="AP70" s="35" t="str">
        <f t="shared" si="10"/>
        <v>MAGGIO 0</v>
      </c>
      <c r="AQ70">
        <v>0</v>
      </c>
    </row>
    <row r="71" spans="2:43" x14ac:dyDescent="0.25">
      <c r="AN71" t="str">
        <f>+AN70</f>
        <v>MAGGIO</v>
      </c>
      <c r="AO71" s="35">
        <v>30</v>
      </c>
      <c r="AP71" s="35" t="str">
        <f t="shared" ref="AP71:AP76" si="12">+AN71&amp;" "&amp;AO71</f>
        <v>MAGGIO 30</v>
      </c>
      <c r="AQ71">
        <v>0</v>
      </c>
    </row>
    <row r="72" spans="2:43" x14ac:dyDescent="0.25">
      <c r="AN72" t="str">
        <f>+AN71</f>
        <v>MAGGIO</v>
      </c>
      <c r="AO72" s="35">
        <v>60</v>
      </c>
      <c r="AP72" s="35" t="str">
        <f t="shared" si="12"/>
        <v>MAGGIO 60</v>
      </c>
      <c r="AQ72">
        <v>0</v>
      </c>
    </row>
    <row r="73" spans="2:43" x14ac:dyDescent="0.25">
      <c r="AN73" t="str">
        <f t="shared" ref="AN73:AN75" si="13">+AN72</f>
        <v>MAGGIO</v>
      </c>
      <c r="AO73" s="35">
        <v>90</v>
      </c>
      <c r="AP73" s="35" t="str">
        <f t="shared" si="12"/>
        <v>MAGGIO 90</v>
      </c>
      <c r="AQ73">
        <v>0</v>
      </c>
    </row>
    <row r="74" spans="2:43" x14ac:dyDescent="0.25">
      <c r="AN74" t="str">
        <f t="shared" si="13"/>
        <v>MAGGIO</v>
      </c>
      <c r="AO74" s="35">
        <v>120</v>
      </c>
      <c r="AP74" s="35" t="str">
        <f t="shared" si="12"/>
        <v>MAGGIO 120</v>
      </c>
      <c r="AQ74">
        <v>0</v>
      </c>
    </row>
    <row r="75" spans="2:43" x14ac:dyDescent="0.25">
      <c r="AN75" t="str">
        <f t="shared" si="13"/>
        <v>MAGGIO</v>
      </c>
      <c r="AO75" s="35">
        <v>150</v>
      </c>
      <c r="AP75" s="35" t="str">
        <f t="shared" si="12"/>
        <v>MAGGIO 150</v>
      </c>
      <c r="AQ75">
        <v>0</v>
      </c>
    </row>
    <row r="76" spans="2:43" x14ac:dyDescent="0.25">
      <c r="AN76" t="s">
        <v>96</v>
      </c>
      <c r="AO76" s="35">
        <v>0</v>
      </c>
      <c r="AP76" s="35" t="str">
        <f t="shared" si="12"/>
        <v>APRILE 0</v>
      </c>
      <c r="AQ76">
        <v>0</v>
      </c>
    </row>
    <row r="77" spans="2:43" x14ac:dyDescent="0.25">
      <c r="AN77" t="str">
        <f>+AN76</f>
        <v>APRILE</v>
      </c>
      <c r="AO77" s="35">
        <v>30</v>
      </c>
      <c r="AP77" s="35" t="str">
        <f t="shared" ref="AP77:AP82" si="14">+AN77&amp;" "&amp;AO77</f>
        <v>APRILE 30</v>
      </c>
      <c r="AQ77">
        <v>0</v>
      </c>
    </row>
    <row r="78" spans="2:43" x14ac:dyDescent="0.25">
      <c r="AN78" t="str">
        <f>+AN77</f>
        <v>APRILE</v>
      </c>
      <c r="AO78" s="35">
        <v>60</v>
      </c>
      <c r="AP78" s="35" t="str">
        <f t="shared" si="14"/>
        <v>APRILE 60</v>
      </c>
      <c r="AQ78">
        <v>0</v>
      </c>
    </row>
    <row r="79" spans="2:43" x14ac:dyDescent="0.25">
      <c r="AN79" t="str">
        <f t="shared" ref="AN79:AN81" si="15">+AN78</f>
        <v>APRILE</v>
      </c>
      <c r="AO79" s="35">
        <v>90</v>
      </c>
      <c r="AP79" s="35" t="str">
        <f t="shared" si="14"/>
        <v>APRILE 90</v>
      </c>
      <c r="AQ79">
        <v>0</v>
      </c>
    </row>
    <row r="80" spans="2:43" x14ac:dyDescent="0.25">
      <c r="AN80" t="str">
        <f t="shared" si="15"/>
        <v>APRILE</v>
      </c>
      <c r="AO80" s="35">
        <v>120</v>
      </c>
      <c r="AP80" s="35" t="str">
        <f t="shared" si="14"/>
        <v>APRILE 120</v>
      </c>
      <c r="AQ80">
        <v>0</v>
      </c>
    </row>
    <row r="81" spans="40:43" x14ac:dyDescent="0.25">
      <c r="AN81" t="str">
        <f t="shared" si="15"/>
        <v>APRILE</v>
      </c>
      <c r="AO81" s="35">
        <v>150</v>
      </c>
      <c r="AP81" s="35" t="str">
        <f t="shared" si="14"/>
        <v>APRILE 150</v>
      </c>
      <c r="AQ81">
        <v>0</v>
      </c>
    </row>
    <row r="82" spans="40:43" x14ac:dyDescent="0.25">
      <c r="AN82" t="s">
        <v>97</v>
      </c>
      <c r="AO82" s="35">
        <v>0</v>
      </c>
      <c r="AP82" s="35" t="str">
        <f t="shared" si="14"/>
        <v>MARZO 0</v>
      </c>
      <c r="AQ82">
        <v>0</v>
      </c>
    </row>
    <row r="83" spans="40:43" x14ac:dyDescent="0.25">
      <c r="AN83" t="str">
        <f>+AN82</f>
        <v>MARZO</v>
      </c>
      <c r="AO83" s="35">
        <v>30</v>
      </c>
      <c r="AP83" s="35" t="str">
        <f t="shared" ref="AP83:AP88" si="16">+AN83&amp;" "&amp;AO83</f>
        <v>MARZO 30</v>
      </c>
      <c r="AQ83">
        <v>0</v>
      </c>
    </row>
    <row r="84" spans="40:43" x14ac:dyDescent="0.25">
      <c r="AN84" t="str">
        <f>+AN83</f>
        <v>MARZO</v>
      </c>
      <c r="AO84" s="35">
        <v>60</v>
      </c>
      <c r="AP84" s="35" t="str">
        <f t="shared" si="16"/>
        <v>MARZO 60</v>
      </c>
      <c r="AQ84">
        <v>0</v>
      </c>
    </row>
    <row r="85" spans="40:43" x14ac:dyDescent="0.25">
      <c r="AN85" t="str">
        <f t="shared" ref="AN85:AN87" si="17">+AN84</f>
        <v>MARZO</v>
      </c>
      <c r="AO85" s="35">
        <v>90</v>
      </c>
      <c r="AP85" s="35" t="str">
        <f t="shared" si="16"/>
        <v>MARZO 90</v>
      </c>
      <c r="AQ85">
        <v>0</v>
      </c>
    </row>
    <row r="86" spans="40:43" x14ac:dyDescent="0.25">
      <c r="AN86" t="str">
        <f t="shared" si="17"/>
        <v>MARZO</v>
      </c>
      <c r="AO86" s="35">
        <v>120</v>
      </c>
      <c r="AP86" s="35" t="str">
        <f t="shared" si="16"/>
        <v>MARZO 120</v>
      </c>
      <c r="AQ86">
        <v>0</v>
      </c>
    </row>
    <row r="87" spans="40:43" x14ac:dyDescent="0.25">
      <c r="AN87" t="str">
        <f t="shared" si="17"/>
        <v>MARZO</v>
      </c>
      <c r="AO87" s="35">
        <v>150</v>
      </c>
      <c r="AP87" s="35" t="str">
        <f t="shared" si="16"/>
        <v>MARZO 150</v>
      </c>
      <c r="AQ87">
        <v>0</v>
      </c>
    </row>
    <row r="88" spans="40:43" x14ac:dyDescent="0.25">
      <c r="AN88" t="s">
        <v>98</v>
      </c>
      <c r="AO88" s="35">
        <v>0</v>
      </c>
      <c r="AP88" s="35" t="str">
        <f t="shared" si="16"/>
        <v>FEBBRAIO 0</v>
      </c>
      <c r="AQ88">
        <v>0</v>
      </c>
    </row>
    <row r="89" spans="40:43" x14ac:dyDescent="0.25">
      <c r="AN89" t="str">
        <f>+AN88</f>
        <v>FEBBRAIO</v>
      </c>
      <c r="AO89" s="35">
        <v>30</v>
      </c>
      <c r="AP89" s="35" t="str">
        <f t="shared" ref="AP89:AP94" si="18">+AN89&amp;" "&amp;AO89</f>
        <v>FEBBRAIO 30</v>
      </c>
      <c r="AQ89">
        <v>0</v>
      </c>
    </row>
    <row r="90" spans="40:43" x14ac:dyDescent="0.25">
      <c r="AN90" t="str">
        <f>+AN89</f>
        <v>FEBBRAIO</v>
      </c>
      <c r="AO90" s="35">
        <v>60</v>
      </c>
      <c r="AP90" s="35" t="str">
        <f t="shared" si="18"/>
        <v>FEBBRAIO 60</v>
      </c>
      <c r="AQ90">
        <v>0</v>
      </c>
    </row>
    <row r="91" spans="40:43" x14ac:dyDescent="0.25">
      <c r="AN91" t="str">
        <f t="shared" ref="AN91:AN93" si="19">+AN90</f>
        <v>FEBBRAIO</v>
      </c>
      <c r="AO91" s="35">
        <v>90</v>
      </c>
      <c r="AP91" s="35" t="str">
        <f t="shared" si="18"/>
        <v>FEBBRAIO 90</v>
      </c>
      <c r="AQ91">
        <v>0</v>
      </c>
    </row>
    <row r="92" spans="40:43" x14ac:dyDescent="0.25">
      <c r="AN92" t="str">
        <f t="shared" si="19"/>
        <v>FEBBRAIO</v>
      </c>
      <c r="AO92" s="35">
        <v>120</v>
      </c>
      <c r="AP92" s="35" t="str">
        <f t="shared" si="18"/>
        <v>FEBBRAIO 120</v>
      </c>
      <c r="AQ92">
        <v>0</v>
      </c>
    </row>
    <row r="93" spans="40:43" x14ac:dyDescent="0.25">
      <c r="AN93" t="str">
        <f t="shared" si="19"/>
        <v>FEBBRAIO</v>
      </c>
      <c r="AO93" s="35">
        <v>150</v>
      </c>
      <c r="AP93" s="35" t="str">
        <f t="shared" si="18"/>
        <v>FEBBRAIO 150</v>
      </c>
      <c r="AQ93">
        <v>0</v>
      </c>
    </row>
    <row r="94" spans="40:43" x14ac:dyDescent="0.25">
      <c r="AN94" t="s">
        <v>99</v>
      </c>
      <c r="AO94" s="35">
        <v>0</v>
      </c>
      <c r="AP94" s="35" t="str">
        <f t="shared" si="18"/>
        <v>GENNAIO 0</v>
      </c>
      <c r="AQ94">
        <v>0</v>
      </c>
    </row>
    <row r="95" spans="40:43" x14ac:dyDescent="0.25">
      <c r="AN95" t="str">
        <f>+AN94</f>
        <v>GENNAIO</v>
      </c>
      <c r="AO95" s="35">
        <v>30</v>
      </c>
      <c r="AP95" s="35" t="str">
        <f t="shared" ref="AP95:AP99" si="20">+AN95&amp;" "&amp;AO95</f>
        <v>GENNAIO 30</v>
      </c>
      <c r="AQ95">
        <v>0</v>
      </c>
    </row>
    <row r="96" spans="40:43" x14ac:dyDescent="0.25">
      <c r="AN96" t="str">
        <f>+AN95</f>
        <v>GENNAIO</v>
      </c>
      <c r="AO96" s="35">
        <v>60</v>
      </c>
      <c r="AP96" s="35" t="str">
        <f t="shared" si="20"/>
        <v>GENNAIO 60</v>
      </c>
      <c r="AQ96">
        <v>0</v>
      </c>
    </row>
    <row r="97" spans="40:43" x14ac:dyDescent="0.25">
      <c r="AN97" t="str">
        <f t="shared" ref="AN97:AN99" si="21">+AN96</f>
        <v>GENNAIO</v>
      </c>
      <c r="AO97" s="35">
        <v>90</v>
      </c>
      <c r="AP97" s="35" t="str">
        <f t="shared" si="20"/>
        <v>GENNAIO 90</v>
      </c>
      <c r="AQ97">
        <v>0</v>
      </c>
    </row>
    <row r="98" spans="40:43" x14ac:dyDescent="0.25">
      <c r="AN98" t="str">
        <f t="shared" si="21"/>
        <v>GENNAIO</v>
      </c>
      <c r="AO98" s="35">
        <v>120</v>
      </c>
      <c r="AP98" s="35" t="str">
        <f t="shared" si="20"/>
        <v>GENNAIO 120</v>
      </c>
      <c r="AQ98">
        <v>0</v>
      </c>
    </row>
    <row r="99" spans="40:43" x14ac:dyDescent="0.25">
      <c r="AN99" t="str">
        <f t="shared" si="21"/>
        <v>GENNAIO</v>
      </c>
      <c r="AO99" s="35">
        <v>150</v>
      </c>
      <c r="AP99" s="35" t="str">
        <f t="shared" si="20"/>
        <v>GENNAIO 150</v>
      </c>
      <c r="AQ99">
        <v>0</v>
      </c>
    </row>
  </sheetData>
  <dataValidations count="2">
    <dataValidation type="list" allowBlank="1" showInputMessage="1" showErrorMessage="1" sqref="D40:E40">
      <formula1>$AI$36:$AI$41</formula1>
    </dataValidation>
    <dataValidation type="list" allowBlank="1" showInputMessage="1" showErrorMessage="1" sqref="D38:E38">
      <formula1>$AK$30:$AK$41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Q86"/>
  <sheetViews>
    <sheetView workbookViewId="0">
      <selection activeCell="D31" sqref="D31"/>
    </sheetView>
  </sheetViews>
  <sheetFormatPr defaultRowHeight="15" x14ac:dyDescent="0.25"/>
  <cols>
    <col min="1" max="1" width="2.7109375" customWidth="1"/>
    <col min="2" max="2" width="35.85546875" bestFit="1" customWidth="1"/>
    <col min="3" max="3" width="27.140625" bestFit="1" customWidth="1"/>
    <col min="4" max="4" width="11.42578125" bestFit="1" customWidth="1"/>
    <col min="5" max="5" width="15.85546875" customWidth="1"/>
    <col min="6" max="6" width="2.7109375" customWidth="1"/>
    <col min="7" max="7" width="26.140625" bestFit="1" customWidth="1"/>
    <col min="8" max="8" width="11.5703125" bestFit="1" customWidth="1"/>
    <col min="9" max="9" width="9.85546875" bestFit="1" customWidth="1"/>
    <col min="10" max="10" width="2.7109375" customWidth="1"/>
    <col min="11" max="11" width="30" bestFit="1" customWidth="1"/>
    <col min="12" max="12" width="18.42578125" bestFit="1" customWidth="1"/>
    <col min="13" max="13" width="16.5703125" bestFit="1" customWidth="1"/>
    <col min="14" max="14" width="2.7109375" customWidth="1"/>
    <col min="40" max="40" width="12.85546875" customWidth="1"/>
    <col min="42" max="42" width="15.28515625" customWidth="1"/>
    <col min="43" max="43" width="13.7109375" bestFit="1" customWidth="1"/>
  </cols>
  <sheetData>
    <row r="2" spans="1:14" x14ac:dyDescent="0.25">
      <c r="A2" s="4"/>
      <c r="B2" s="19" t="s">
        <v>33</v>
      </c>
      <c r="C2" s="18" t="s">
        <v>44</v>
      </c>
      <c r="D2" s="18" t="s">
        <v>45</v>
      </c>
      <c r="E2" s="18" t="s">
        <v>46</v>
      </c>
      <c r="F2" s="4"/>
      <c r="G2" s="27" t="s">
        <v>34</v>
      </c>
      <c r="H2" s="18" t="s">
        <v>45</v>
      </c>
      <c r="I2" s="18" t="s">
        <v>46</v>
      </c>
      <c r="J2" s="4"/>
      <c r="K2" s="27" t="s">
        <v>12</v>
      </c>
      <c r="L2" s="18" t="s">
        <v>45</v>
      </c>
      <c r="M2" s="18" t="s">
        <v>46</v>
      </c>
      <c r="N2" s="4"/>
    </row>
    <row r="3" spans="1:14" x14ac:dyDescent="0.25">
      <c r="A3" s="4"/>
      <c r="F3" s="4"/>
      <c r="J3" s="4"/>
      <c r="N3" s="4"/>
    </row>
    <row r="4" spans="1:14" x14ac:dyDescent="0.25">
      <c r="A4" s="4"/>
      <c r="B4" t="s">
        <v>3</v>
      </c>
      <c r="F4" s="4"/>
      <c r="H4" s="2"/>
      <c r="I4" s="2"/>
      <c r="J4" s="4"/>
      <c r="K4" s="19"/>
      <c r="L4" s="3"/>
      <c r="M4" s="3"/>
      <c r="N4" s="4"/>
    </row>
    <row r="5" spans="1:14" x14ac:dyDescent="0.25">
      <c r="A5" s="4"/>
      <c r="F5" s="4"/>
      <c r="G5" t="s">
        <v>111</v>
      </c>
      <c r="H5" s="3">
        <f>+D65</f>
        <v>15000</v>
      </c>
      <c r="I5" s="3">
        <f>+E65</f>
        <v>15000</v>
      </c>
      <c r="J5" s="4"/>
      <c r="L5" s="3"/>
      <c r="M5" s="3"/>
      <c r="N5" s="4"/>
    </row>
    <row r="6" spans="1:14" x14ac:dyDescent="0.25">
      <c r="A6" s="4"/>
      <c r="B6" t="s">
        <v>4</v>
      </c>
      <c r="C6" s="3">
        <v>0</v>
      </c>
      <c r="D6" s="25">
        <f>+D41+D59</f>
        <v>90000</v>
      </c>
      <c r="E6" s="25">
        <f>+E45+D6-E7+D7+E59</f>
        <v>90000</v>
      </c>
      <c r="F6" s="4"/>
      <c r="G6" s="19" t="s">
        <v>23</v>
      </c>
      <c r="H6" s="22">
        <f>+H5</f>
        <v>15000</v>
      </c>
      <c r="I6" s="22">
        <f>+I5</f>
        <v>15000</v>
      </c>
      <c r="J6" s="4"/>
      <c r="N6" s="4"/>
    </row>
    <row r="7" spans="1:14" x14ac:dyDescent="0.25">
      <c r="A7" s="4"/>
      <c r="C7" s="3"/>
      <c r="D7" s="3"/>
      <c r="E7" s="3"/>
      <c r="F7" s="4"/>
      <c r="G7" s="19"/>
      <c r="H7" s="26"/>
      <c r="I7" s="26"/>
      <c r="J7" s="4"/>
      <c r="L7" s="3"/>
      <c r="M7" s="3"/>
      <c r="N7" s="4"/>
    </row>
    <row r="8" spans="1:14" x14ac:dyDescent="0.25">
      <c r="A8" s="4"/>
      <c r="C8" s="3"/>
      <c r="D8" s="3"/>
      <c r="E8" s="3"/>
      <c r="F8" s="4"/>
      <c r="G8" s="19"/>
      <c r="H8" s="26"/>
      <c r="I8" s="26"/>
      <c r="J8" s="4"/>
      <c r="K8" t="s">
        <v>276</v>
      </c>
      <c r="L8" s="3"/>
      <c r="M8" s="3"/>
      <c r="N8" s="4"/>
    </row>
    <row r="9" spans="1:14" x14ac:dyDescent="0.25">
      <c r="A9" s="4"/>
      <c r="B9" s="19"/>
      <c r="C9" s="22"/>
      <c r="D9" s="22"/>
      <c r="E9" s="22"/>
      <c r="F9" s="4"/>
      <c r="G9" s="19"/>
      <c r="H9" s="26"/>
      <c r="I9" s="26"/>
      <c r="J9" s="4"/>
      <c r="K9" t="s">
        <v>277</v>
      </c>
      <c r="L9" s="3"/>
      <c r="M9" s="3"/>
      <c r="N9" s="4"/>
    </row>
    <row r="10" spans="1:14" x14ac:dyDescent="0.25">
      <c r="A10" s="4"/>
      <c r="D10" s="3"/>
      <c r="E10" s="3"/>
      <c r="F10" s="4"/>
      <c r="H10" s="3"/>
      <c r="I10" s="3"/>
      <c r="J10" s="4"/>
      <c r="N10" s="4"/>
    </row>
    <row r="11" spans="1:14" x14ac:dyDescent="0.25">
      <c r="A11" s="4"/>
      <c r="D11" s="3"/>
      <c r="E11" s="3"/>
      <c r="F11" s="4"/>
      <c r="G11" t="s">
        <v>266</v>
      </c>
      <c r="H11" s="3">
        <f>+D52</f>
        <v>4200</v>
      </c>
      <c r="I11" s="3">
        <f>+E52</f>
        <v>3896.0144885450686</v>
      </c>
      <c r="J11" s="4"/>
      <c r="N11" s="4"/>
    </row>
    <row r="12" spans="1:14" x14ac:dyDescent="0.25">
      <c r="A12" s="4"/>
      <c r="C12" s="3"/>
      <c r="D12" s="3"/>
      <c r="E12" s="3"/>
      <c r="F12" s="4"/>
      <c r="G12" s="19"/>
      <c r="H12" s="22"/>
      <c r="I12" s="22"/>
      <c r="J12" s="4"/>
      <c r="L12" s="3"/>
      <c r="M12" s="3"/>
      <c r="N12" s="4"/>
    </row>
    <row r="13" spans="1:14" x14ac:dyDescent="0.25">
      <c r="A13" s="4"/>
      <c r="F13" s="4"/>
      <c r="H13" s="2"/>
      <c r="I13" s="2"/>
      <c r="J13" s="4"/>
      <c r="K13" t="s">
        <v>278</v>
      </c>
      <c r="L13" s="3"/>
      <c r="M13" s="3"/>
      <c r="N13" s="4"/>
    </row>
    <row r="14" spans="1:14" x14ac:dyDescent="0.25">
      <c r="A14" s="4"/>
      <c r="B14" s="19" t="s">
        <v>5</v>
      </c>
      <c r="C14" s="22">
        <f>SUM(C5:C13)</f>
        <v>0</v>
      </c>
      <c r="D14" s="22">
        <f t="shared" ref="D14:E14" si="0">SUM(D5:D13)</f>
        <v>90000</v>
      </c>
      <c r="E14" s="22">
        <f t="shared" si="0"/>
        <v>90000</v>
      </c>
      <c r="F14" s="4"/>
      <c r="J14" s="4"/>
      <c r="K14" t="s">
        <v>275</v>
      </c>
      <c r="N14" s="4"/>
    </row>
    <row r="15" spans="1:14" x14ac:dyDescent="0.25">
      <c r="A15" s="4"/>
      <c r="D15" s="3"/>
      <c r="E15" s="3"/>
      <c r="F15" s="4"/>
      <c r="G15" s="19" t="s">
        <v>30</v>
      </c>
      <c r="H15" s="22">
        <f>+H11+H6</f>
        <v>19200</v>
      </c>
      <c r="I15" s="22">
        <f>+I11+I6</f>
        <v>18896.014488545068</v>
      </c>
      <c r="J15" s="4"/>
      <c r="K15" s="32"/>
      <c r="L15" s="3"/>
      <c r="M15" s="3"/>
      <c r="N15" s="4"/>
    </row>
    <row r="16" spans="1:14" x14ac:dyDescent="0.25">
      <c r="A16" s="4"/>
      <c r="B16" t="s">
        <v>6</v>
      </c>
      <c r="C16" s="3">
        <v>0</v>
      </c>
      <c r="D16" s="25">
        <f>+D53-D66</f>
        <v>8542.6501636418834</v>
      </c>
      <c r="E16" s="25">
        <f>+E53+D16+E66</f>
        <v>25085.300327283767</v>
      </c>
      <c r="F16" s="4"/>
      <c r="J16" s="4"/>
      <c r="N16" s="4"/>
    </row>
    <row r="17" spans="1:14" x14ac:dyDescent="0.25">
      <c r="A17" s="4"/>
      <c r="C17" s="3"/>
      <c r="D17" s="3"/>
      <c r="E17" s="3"/>
      <c r="F17" s="4"/>
      <c r="J17" s="4"/>
      <c r="N17" s="4"/>
    </row>
    <row r="18" spans="1:14" x14ac:dyDescent="0.25">
      <c r="A18" s="4"/>
      <c r="B18" s="19" t="s">
        <v>273</v>
      </c>
      <c r="C18" s="3"/>
      <c r="D18" s="22">
        <f>SUM(D19:D20)</f>
        <v>15000</v>
      </c>
      <c r="E18" s="22">
        <f>SUM(E19:E20)</f>
        <v>22000</v>
      </c>
      <c r="F18" s="4"/>
      <c r="J18" s="4"/>
      <c r="N18" s="4"/>
    </row>
    <row r="19" spans="1:14" x14ac:dyDescent="0.25">
      <c r="A19" s="4"/>
      <c r="B19" t="s">
        <v>272</v>
      </c>
      <c r="C19" s="3"/>
      <c r="D19" s="3">
        <f>+H5</f>
        <v>15000</v>
      </c>
      <c r="E19" s="3">
        <f>+D19+I5</f>
        <v>30000</v>
      </c>
      <c r="F19" s="4"/>
      <c r="J19" s="4"/>
      <c r="N19" s="4"/>
    </row>
    <row r="20" spans="1:14" x14ac:dyDescent="0.25">
      <c r="A20" s="4"/>
      <c r="B20" t="s">
        <v>274</v>
      </c>
      <c r="C20" s="3"/>
      <c r="D20" s="3"/>
      <c r="E20" s="3">
        <f>-E66</f>
        <v>-8000</v>
      </c>
      <c r="F20" s="4"/>
      <c r="J20" s="4"/>
      <c r="N20" s="4"/>
    </row>
    <row r="21" spans="1:14" x14ac:dyDescent="0.25">
      <c r="A21" s="4"/>
      <c r="C21" s="3"/>
      <c r="D21" s="3"/>
      <c r="E21" s="3"/>
      <c r="F21" s="4"/>
      <c r="J21" s="4"/>
      <c r="N21" s="4"/>
    </row>
    <row r="22" spans="1:14" x14ac:dyDescent="0.25">
      <c r="A22" s="4"/>
      <c r="B22" s="19" t="s">
        <v>279</v>
      </c>
      <c r="C22" s="3"/>
      <c r="D22" s="22">
        <f>+D23-D24</f>
        <v>55657.349836358117</v>
      </c>
      <c r="E22" s="22">
        <f>+E23-E24</f>
        <v>51010.714161261305</v>
      </c>
      <c r="F22" s="4"/>
      <c r="J22" s="4"/>
      <c r="N22" s="4"/>
    </row>
    <row r="23" spans="1:14" x14ac:dyDescent="0.25">
      <c r="A23" s="4"/>
      <c r="B23" s="73" t="s">
        <v>280</v>
      </c>
      <c r="C23" s="22"/>
      <c r="D23" s="3">
        <f>+D41</f>
        <v>60000</v>
      </c>
      <c r="E23" s="3">
        <f>+D23</f>
        <v>60000</v>
      </c>
      <c r="F23" s="4"/>
      <c r="J23" s="4"/>
      <c r="N23" s="4"/>
    </row>
    <row r="24" spans="1:14" ht="15.75" customHeight="1" x14ac:dyDescent="0.25">
      <c r="A24" s="4"/>
      <c r="B24" s="73" t="s">
        <v>281</v>
      </c>
      <c r="C24" s="22"/>
      <c r="D24" s="3">
        <f>+D51</f>
        <v>4342.6501636418834</v>
      </c>
      <c r="E24" s="3">
        <f>+E51+D24</f>
        <v>8989.2858387386987</v>
      </c>
      <c r="F24" s="4"/>
      <c r="J24" s="4"/>
      <c r="N24" s="4"/>
    </row>
    <row r="25" spans="1:14" ht="15.75" customHeight="1" x14ac:dyDescent="0.25">
      <c r="A25" s="4"/>
      <c r="B25" s="19"/>
      <c r="C25" s="22"/>
      <c r="D25" s="22"/>
      <c r="E25" s="22"/>
      <c r="F25" s="4"/>
      <c r="J25" s="4"/>
      <c r="N25" s="4"/>
    </row>
    <row r="26" spans="1:14" x14ac:dyDescent="0.25">
      <c r="A26" s="4"/>
      <c r="B26" t="s">
        <v>269</v>
      </c>
      <c r="C26" s="3"/>
      <c r="D26" s="3">
        <f>+D59</f>
        <v>30000</v>
      </c>
      <c r="E26" s="3">
        <f>+D26+E59</f>
        <v>30000</v>
      </c>
      <c r="F26" s="4"/>
      <c r="J26" s="4"/>
      <c r="N26" s="4"/>
    </row>
    <row r="27" spans="1:14" x14ac:dyDescent="0.25">
      <c r="A27" s="4"/>
      <c r="C27" s="3"/>
      <c r="D27" s="3"/>
      <c r="E27" s="3"/>
      <c r="F27" s="4"/>
      <c r="J27" s="4"/>
      <c r="N27" s="4"/>
    </row>
    <row r="28" spans="1:14" x14ac:dyDescent="0.25">
      <c r="A28" s="4"/>
      <c r="C28" s="3"/>
      <c r="F28" s="4"/>
      <c r="J28" s="4"/>
      <c r="N28" s="4"/>
    </row>
    <row r="29" spans="1:14" x14ac:dyDescent="0.25">
      <c r="A29" s="4"/>
      <c r="B29" t="s">
        <v>11</v>
      </c>
      <c r="C29" s="3">
        <v>0</v>
      </c>
      <c r="D29" s="2"/>
      <c r="E29" s="3">
        <f>+D30</f>
        <v>-19200</v>
      </c>
      <c r="F29" s="4"/>
      <c r="J29" s="4"/>
      <c r="N29" s="4"/>
    </row>
    <row r="30" spans="1:14" ht="30" x14ac:dyDescent="0.25">
      <c r="A30" s="4"/>
      <c r="B30" t="s">
        <v>10</v>
      </c>
      <c r="C30" s="3">
        <v>0</v>
      </c>
      <c r="D30" s="3">
        <f>+H30</f>
        <v>-19200</v>
      </c>
      <c r="E30" s="3">
        <f>+I30</f>
        <v>-18896.014488545068</v>
      </c>
      <c r="F30" s="4"/>
      <c r="G30" s="19" t="s">
        <v>10</v>
      </c>
      <c r="H30" s="22">
        <f>+H7-H15</f>
        <v>-19200</v>
      </c>
      <c r="I30" s="22">
        <f>+I7-I15</f>
        <v>-18896.014488545068</v>
      </c>
      <c r="J30" s="4"/>
      <c r="K30" s="40" t="s">
        <v>112</v>
      </c>
      <c r="L30" s="28">
        <f>SUM(L4:L29)</f>
        <v>0</v>
      </c>
      <c r="M30" s="28">
        <f>SUM(M4:M29)</f>
        <v>0</v>
      </c>
      <c r="N30" s="4"/>
    </row>
    <row r="31" spans="1:14" x14ac:dyDescent="0.25">
      <c r="A31" s="4"/>
      <c r="F31" s="4"/>
      <c r="J31" s="4"/>
      <c r="N31" s="4"/>
    </row>
    <row r="32" spans="1:14" x14ac:dyDescent="0.25">
      <c r="A32" s="4"/>
      <c r="B32" s="19" t="s">
        <v>13</v>
      </c>
      <c r="C32" s="22">
        <f>SUM(C16:C31)</f>
        <v>0</v>
      </c>
      <c r="D32" s="22">
        <f>+D16+D18+D22+D26+D29+D30</f>
        <v>90000</v>
      </c>
      <c r="E32" s="22">
        <f>+E16+E18+E22+E26+E29+E30</f>
        <v>90000</v>
      </c>
      <c r="F32" s="4"/>
      <c r="J32" s="4"/>
      <c r="K32" t="s">
        <v>43</v>
      </c>
      <c r="L32" s="3">
        <f>+((D6-D16))</f>
        <v>81457.349836358117</v>
      </c>
      <c r="M32" s="3">
        <f>E6-D6+D16-E16</f>
        <v>-16542.650163641883</v>
      </c>
      <c r="N32" s="4"/>
    </row>
    <row r="33" spans="1:43" x14ac:dyDescent="0.25">
      <c r="A33" s="4"/>
      <c r="F33" s="4"/>
      <c r="J33" s="4"/>
      <c r="L33" s="33"/>
      <c r="N33" s="4"/>
    </row>
    <row r="34" spans="1:43" x14ac:dyDescent="0.25">
      <c r="A34" s="4"/>
      <c r="B34" s="34" t="s">
        <v>55</v>
      </c>
      <c r="C34" s="28">
        <f>+C6-C16</f>
        <v>0</v>
      </c>
      <c r="D34" s="28">
        <f t="shared" ref="D34:E34" si="1">+D6-D16</f>
        <v>81457.349836358117</v>
      </c>
      <c r="E34" s="28">
        <f t="shared" si="1"/>
        <v>64914.699672716233</v>
      </c>
      <c r="F34" s="4"/>
      <c r="J34" s="4"/>
      <c r="M34" s="31"/>
      <c r="N34" s="4"/>
      <c r="AQ34" t="s">
        <v>77</v>
      </c>
    </row>
    <row r="35" spans="1:43" ht="15.75" thickBot="1" x14ac:dyDescent="0.3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AO35" s="35"/>
      <c r="AP35" s="35"/>
      <c r="AQ35">
        <v>0</v>
      </c>
    </row>
    <row r="36" spans="1:43" x14ac:dyDescent="0.25">
      <c r="AO36" s="35"/>
      <c r="AP36" s="35"/>
      <c r="AQ36">
        <v>1</v>
      </c>
    </row>
    <row r="37" spans="1:43" ht="15.75" thickBot="1" x14ac:dyDescent="0.3">
      <c r="AO37" s="35"/>
      <c r="AP37" s="35"/>
      <c r="AQ37">
        <v>0</v>
      </c>
    </row>
    <row r="38" spans="1:43" x14ac:dyDescent="0.25">
      <c r="B38" s="5"/>
      <c r="C38" s="6"/>
      <c r="D38" s="6"/>
      <c r="E38" s="7"/>
      <c r="AO38" s="35"/>
      <c r="AP38" s="35"/>
      <c r="AQ38">
        <v>0</v>
      </c>
    </row>
    <row r="39" spans="1:43" x14ac:dyDescent="0.25">
      <c r="B39" s="8" t="s">
        <v>113</v>
      </c>
      <c r="C39" s="9"/>
      <c r="D39" s="38" t="s">
        <v>47</v>
      </c>
      <c r="E39" s="39" t="s">
        <v>48</v>
      </c>
      <c r="AO39" s="35"/>
      <c r="AP39" s="35"/>
      <c r="AQ39">
        <v>1</v>
      </c>
    </row>
    <row r="40" spans="1:43" x14ac:dyDescent="0.25">
      <c r="B40" s="8"/>
      <c r="D40" s="9"/>
      <c r="E40" s="12"/>
      <c r="AO40" s="35"/>
      <c r="AP40" s="35"/>
      <c r="AQ40">
        <v>1</v>
      </c>
    </row>
    <row r="41" spans="1:43" x14ac:dyDescent="0.25">
      <c r="B41" s="8"/>
      <c r="C41" t="s">
        <v>114</v>
      </c>
      <c r="D41" s="20">
        <v>60000</v>
      </c>
      <c r="E41" s="12"/>
      <c r="AO41" s="35"/>
      <c r="AP41" s="35"/>
      <c r="AQ41">
        <v>0</v>
      </c>
    </row>
    <row r="42" spans="1:43" x14ac:dyDescent="0.25">
      <c r="B42" s="8"/>
      <c r="D42" s="9"/>
      <c r="E42" s="12"/>
      <c r="AO42" s="35"/>
      <c r="AP42" s="35"/>
      <c r="AQ42">
        <v>0</v>
      </c>
    </row>
    <row r="43" spans="1:43" x14ac:dyDescent="0.25">
      <c r="B43" s="8"/>
      <c r="C43" t="s">
        <v>115</v>
      </c>
      <c r="D43" s="36">
        <v>7.0000000000000007E-2</v>
      </c>
      <c r="E43" s="12"/>
      <c r="AO43" s="35"/>
      <c r="AP43" s="35"/>
      <c r="AQ43">
        <v>0</v>
      </c>
    </row>
    <row r="44" spans="1:43" x14ac:dyDescent="0.25">
      <c r="B44" s="8"/>
      <c r="E44" s="12"/>
      <c r="AO44" s="35"/>
      <c r="AP44" s="35"/>
      <c r="AQ44">
        <v>0</v>
      </c>
    </row>
    <row r="45" spans="1:43" x14ac:dyDescent="0.25">
      <c r="B45" s="8"/>
      <c r="C45" t="s">
        <v>116</v>
      </c>
      <c r="D45" s="70">
        <v>10</v>
      </c>
      <c r="E45" s="12"/>
      <c r="AO45" s="35"/>
      <c r="AP45" s="35"/>
      <c r="AQ45">
        <v>0</v>
      </c>
    </row>
    <row r="46" spans="1:43" ht="15.75" thickBot="1" x14ac:dyDescent="0.3">
      <c r="B46" s="15"/>
      <c r="C46" s="16"/>
      <c r="D46" s="16"/>
      <c r="E46" s="17"/>
      <c r="AO46" s="35"/>
      <c r="AP46" s="35"/>
      <c r="AQ46">
        <v>1</v>
      </c>
    </row>
    <row r="47" spans="1:43" ht="15.75" thickBot="1" x14ac:dyDescent="0.3">
      <c r="AO47" s="35"/>
      <c r="AP47" s="35"/>
      <c r="AQ47">
        <v>0</v>
      </c>
    </row>
    <row r="48" spans="1:43" x14ac:dyDescent="0.25">
      <c r="B48" s="5"/>
      <c r="C48" s="6"/>
      <c r="D48" s="6"/>
      <c r="E48" s="7"/>
      <c r="AO48" s="35"/>
      <c r="AP48" s="35"/>
      <c r="AQ48">
        <v>0</v>
      </c>
    </row>
    <row r="49" spans="2:43" x14ac:dyDescent="0.25">
      <c r="B49" s="8" t="s">
        <v>117</v>
      </c>
      <c r="C49" s="9"/>
      <c r="D49" s="38" t="s">
        <v>47</v>
      </c>
      <c r="E49" s="39" t="s">
        <v>48</v>
      </c>
      <c r="AO49" s="35"/>
      <c r="AP49" s="35"/>
      <c r="AQ49">
        <v>0</v>
      </c>
    </row>
    <row r="50" spans="2:43" x14ac:dyDescent="0.25">
      <c r="B50" s="8"/>
      <c r="C50" s="9"/>
      <c r="D50" s="9"/>
      <c r="E50" s="12"/>
      <c r="AO50" s="35"/>
      <c r="AP50" s="35"/>
      <c r="AQ50">
        <v>0</v>
      </c>
    </row>
    <row r="51" spans="2:43" x14ac:dyDescent="0.25">
      <c r="B51" s="8"/>
      <c r="C51" s="9" t="s">
        <v>169</v>
      </c>
      <c r="D51" s="71">
        <f>+fin!E19</f>
        <v>4342.6501636418834</v>
      </c>
      <c r="E51" s="72">
        <f>+fin!F19</f>
        <v>4646.6356750968152</v>
      </c>
      <c r="AO51" s="35"/>
      <c r="AP51" s="35"/>
      <c r="AQ51">
        <v>0</v>
      </c>
    </row>
    <row r="52" spans="2:43" x14ac:dyDescent="0.25">
      <c r="B52" s="8"/>
      <c r="C52" s="9" t="s">
        <v>265</v>
      </c>
      <c r="D52" s="71">
        <f>+fin!E21</f>
        <v>4200</v>
      </c>
      <c r="E52" s="72">
        <f>+fin!F21</f>
        <v>3896.0144885450686</v>
      </c>
      <c r="AO52" s="35"/>
      <c r="AP52" s="35"/>
    </row>
    <row r="53" spans="2:43" x14ac:dyDescent="0.25">
      <c r="B53" s="8"/>
      <c r="C53" s="9" t="s">
        <v>168</v>
      </c>
      <c r="D53" s="71">
        <f>+D51+D52</f>
        <v>8542.6501636418834</v>
      </c>
      <c r="E53" s="72">
        <f>+E51+E52</f>
        <v>8542.6501636418834</v>
      </c>
      <c r="AO53" s="35"/>
      <c r="AP53" s="35"/>
      <c r="AQ53">
        <v>0</v>
      </c>
    </row>
    <row r="54" spans="2:43" ht="15.75" thickBot="1" x14ac:dyDescent="0.3">
      <c r="B54" s="15"/>
      <c r="C54" s="16"/>
      <c r="D54" s="16"/>
      <c r="E54" s="17"/>
      <c r="AO54" s="35"/>
      <c r="AP54" s="35"/>
      <c r="AQ54">
        <v>0</v>
      </c>
    </row>
    <row r="55" spans="2:43" ht="15.75" thickBot="1" x14ac:dyDescent="0.3">
      <c r="AO55" s="35"/>
      <c r="AP55" s="35"/>
      <c r="AQ55">
        <v>0</v>
      </c>
    </row>
    <row r="56" spans="2:43" x14ac:dyDescent="0.25">
      <c r="B56" s="5"/>
      <c r="C56" s="6"/>
      <c r="D56" s="6"/>
      <c r="E56" s="7"/>
      <c r="AO56" s="35"/>
      <c r="AP56" s="35"/>
      <c r="AQ56">
        <v>0</v>
      </c>
    </row>
    <row r="57" spans="2:43" x14ac:dyDescent="0.25">
      <c r="B57" s="8" t="s">
        <v>267</v>
      </c>
      <c r="C57" s="9"/>
      <c r="D57" s="38" t="s">
        <v>47</v>
      </c>
      <c r="E57" s="39" t="s">
        <v>48</v>
      </c>
      <c r="AO57" s="35"/>
      <c r="AP57" s="35"/>
      <c r="AQ57">
        <v>0</v>
      </c>
    </row>
    <row r="58" spans="2:43" x14ac:dyDescent="0.25">
      <c r="B58" s="8"/>
      <c r="C58" s="9"/>
      <c r="D58" s="9"/>
      <c r="E58" s="12"/>
      <c r="AO58" s="35"/>
      <c r="AP58" s="35"/>
      <c r="AQ58">
        <v>0</v>
      </c>
    </row>
    <row r="59" spans="2:43" x14ac:dyDescent="0.25">
      <c r="B59" s="8"/>
      <c r="C59" s="9" t="s">
        <v>268</v>
      </c>
      <c r="D59" s="20">
        <v>30000</v>
      </c>
      <c r="E59" s="12"/>
      <c r="AO59" s="35"/>
      <c r="AP59" s="35"/>
      <c r="AQ59">
        <v>0</v>
      </c>
    </row>
    <row r="60" spans="2:43" ht="15.75" thickBot="1" x14ac:dyDescent="0.3">
      <c r="B60" s="15"/>
      <c r="C60" s="16"/>
      <c r="D60" s="16"/>
      <c r="E60" s="17"/>
      <c r="AO60" s="35"/>
      <c r="AP60" s="35"/>
      <c r="AQ60">
        <v>0</v>
      </c>
    </row>
    <row r="61" spans="2:43" ht="15.75" thickBot="1" x14ac:dyDescent="0.3">
      <c r="AO61" s="35"/>
      <c r="AP61" s="35"/>
      <c r="AQ61">
        <v>0</v>
      </c>
    </row>
    <row r="62" spans="2:43" x14ac:dyDescent="0.25">
      <c r="B62" s="5"/>
      <c r="C62" s="6"/>
      <c r="D62" s="6"/>
      <c r="E62" s="7"/>
      <c r="AO62" s="35"/>
      <c r="AP62" s="35"/>
      <c r="AQ62">
        <v>0</v>
      </c>
    </row>
    <row r="63" spans="2:43" x14ac:dyDescent="0.25">
      <c r="B63" s="8" t="s">
        <v>270</v>
      </c>
      <c r="C63" s="9"/>
      <c r="D63" s="38" t="s">
        <v>47</v>
      </c>
      <c r="E63" s="39" t="s">
        <v>48</v>
      </c>
      <c r="AO63" s="35"/>
      <c r="AP63" s="35"/>
      <c r="AQ63">
        <v>0</v>
      </c>
    </row>
    <row r="64" spans="2:43" x14ac:dyDescent="0.25">
      <c r="B64" s="8"/>
      <c r="C64" s="9"/>
      <c r="D64" s="9"/>
      <c r="E64" s="12"/>
      <c r="AO64" s="35"/>
      <c r="AP64" s="35"/>
      <c r="AQ64">
        <v>0</v>
      </c>
    </row>
    <row r="65" spans="2:43" x14ac:dyDescent="0.25">
      <c r="B65" s="8"/>
      <c r="C65" s="9" t="s">
        <v>271</v>
      </c>
      <c r="D65" s="20">
        <v>15000</v>
      </c>
      <c r="E65" s="21">
        <v>15000</v>
      </c>
      <c r="AO65" s="35"/>
      <c r="AP65" s="35"/>
      <c r="AQ65">
        <v>0</v>
      </c>
    </row>
    <row r="66" spans="2:43" x14ac:dyDescent="0.25">
      <c r="B66" s="8"/>
      <c r="C66" s="9" t="s">
        <v>275</v>
      </c>
      <c r="D66" s="20"/>
      <c r="E66" s="21">
        <v>8000</v>
      </c>
      <c r="AO66" s="35"/>
      <c r="AP66" s="35"/>
    </row>
    <row r="67" spans="2:43" ht="15.75" thickBot="1" x14ac:dyDescent="0.3">
      <c r="B67" s="15"/>
      <c r="C67" s="16"/>
      <c r="D67" s="16"/>
      <c r="E67" s="17"/>
      <c r="AO67" s="35"/>
      <c r="AP67" s="35"/>
      <c r="AQ67">
        <v>0</v>
      </c>
    </row>
    <row r="68" spans="2:43" x14ac:dyDescent="0.25">
      <c r="AO68" s="35"/>
      <c r="AP68" s="35"/>
      <c r="AQ68">
        <v>0</v>
      </c>
    </row>
    <row r="69" spans="2:43" x14ac:dyDescent="0.25">
      <c r="AO69" s="35"/>
      <c r="AP69" s="35"/>
      <c r="AQ69">
        <v>0</v>
      </c>
    </row>
    <row r="70" spans="2:43" x14ac:dyDescent="0.25">
      <c r="AO70" s="35"/>
      <c r="AP70" s="35"/>
      <c r="AQ70">
        <v>0</v>
      </c>
    </row>
    <row r="71" spans="2:43" x14ac:dyDescent="0.25">
      <c r="AO71" s="35"/>
      <c r="AP71" s="35"/>
      <c r="AQ71">
        <v>0</v>
      </c>
    </row>
    <row r="72" spans="2:43" x14ac:dyDescent="0.25">
      <c r="AO72" s="35"/>
      <c r="AP72" s="35"/>
      <c r="AQ72">
        <v>0</v>
      </c>
    </row>
    <row r="73" spans="2:43" x14ac:dyDescent="0.25">
      <c r="AO73" s="35"/>
      <c r="AP73" s="35"/>
      <c r="AQ73">
        <v>0</v>
      </c>
    </row>
    <row r="74" spans="2:43" x14ac:dyDescent="0.25">
      <c r="AO74" s="35"/>
      <c r="AP74" s="35"/>
      <c r="AQ74">
        <v>0</v>
      </c>
    </row>
    <row r="75" spans="2:43" x14ac:dyDescent="0.25">
      <c r="AO75" s="35"/>
      <c r="AP75" s="35"/>
      <c r="AQ75">
        <v>0</v>
      </c>
    </row>
    <row r="76" spans="2:43" x14ac:dyDescent="0.25">
      <c r="AO76" s="35"/>
      <c r="AP76" s="35"/>
      <c r="AQ76">
        <v>0</v>
      </c>
    </row>
    <row r="77" spans="2:43" x14ac:dyDescent="0.25">
      <c r="AO77" s="35"/>
      <c r="AP77" s="35"/>
      <c r="AQ77">
        <v>0</v>
      </c>
    </row>
    <row r="78" spans="2:43" x14ac:dyDescent="0.25">
      <c r="AO78" s="35"/>
      <c r="AP78" s="35"/>
      <c r="AQ78">
        <v>0</v>
      </c>
    </row>
    <row r="79" spans="2:43" x14ac:dyDescent="0.25">
      <c r="AO79" s="35"/>
      <c r="AP79" s="35"/>
      <c r="AQ79">
        <v>0</v>
      </c>
    </row>
    <row r="80" spans="2:43" x14ac:dyDescent="0.25">
      <c r="AO80" s="35"/>
      <c r="AP80" s="35"/>
      <c r="AQ80">
        <v>0</v>
      </c>
    </row>
    <row r="81" spans="41:43" x14ac:dyDescent="0.25">
      <c r="AO81" s="35"/>
      <c r="AP81" s="35"/>
      <c r="AQ81">
        <v>0</v>
      </c>
    </row>
    <row r="82" spans="41:43" x14ac:dyDescent="0.25">
      <c r="AO82" s="35"/>
      <c r="AP82" s="35"/>
      <c r="AQ82">
        <v>0</v>
      </c>
    </row>
    <row r="83" spans="41:43" x14ac:dyDescent="0.25">
      <c r="AO83" s="35"/>
      <c r="AP83" s="35"/>
      <c r="AQ83">
        <v>0</v>
      </c>
    </row>
    <row r="84" spans="41:43" x14ac:dyDescent="0.25">
      <c r="AO84" s="35"/>
      <c r="AP84" s="35"/>
      <c r="AQ84">
        <v>0</v>
      </c>
    </row>
    <row r="85" spans="41:43" x14ac:dyDescent="0.25">
      <c r="AO85" s="35"/>
      <c r="AP85" s="35"/>
      <c r="AQ85">
        <v>0</v>
      </c>
    </row>
    <row r="86" spans="41:43" x14ac:dyDescent="0.25">
      <c r="AO86" s="35"/>
      <c r="AP86" s="35"/>
      <c r="AQ86">
        <v>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Q74"/>
  <sheetViews>
    <sheetView tabSelected="1" topLeftCell="C12" workbookViewId="0">
      <selection activeCell="M21" sqref="M21"/>
    </sheetView>
  </sheetViews>
  <sheetFormatPr defaultRowHeight="15" x14ac:dyDescent="0.25"/>
  <cols>
    <col min="1" max="1" width="2.7109375" customWidth="1"/>
    <col min="2" max="2" width="35.85546875" bestFit="1" customWidth="1"/>
    <col min="3" max="3" width="27.140625" bestFit="1" customWidth="1"/>
    <col min="4" max="4" width="11.42578125" bestFit="1" customWidth="1"/>
    <col min="5" max="5" width="15.85546875" customWidth="1"/>
    <col min="6" max="6" width="2.7109375" customWidth="1"/>
    <col min="7" max="7" width="26.140625" bestFit="1" customWidth="1"/>
    <col min="8" max="8" width="11.5703125" bestFit="1" customWidth="1"/>
    <col min="9" max="9" width="9.85546875" bestFit="1" customWidth="1"/>
    <col min="10" max="10" width="2.7109375" customWidth="1"/>
    <col min="11" max="11" width="30" bestFit="1" customWidth="1"/>
    <col min="12" max="12" width="18.42578125" bestFit="1" customWidth="1"/>
    <col min="13" max="13" width="16.5703125" bestFit="1" customWidth="1"/>
    <col min="14" max="14" width="2.7109375" customWidth="1"/>
    <col min="40" max="40" width="12.85546875" customWidth="1"/>
    <col min="42" max="42" width="15.28515625" customWidth="1"/>
    <col min="43" max="43" width="13.7109375" bestFit="1" customWidth="1"/>
  </cols>
  <sheetData>
    <row r="2" spans="1:14" x14ac:dyDescent="0.25">
      <c r="A2" s="4"/>
      <c r="B2" s="19" t="s">
        <v>33</v>
      </c>
      <c r="C2" s="18" t="s">
        <v>44</v>
      </c>
      <c r="D2" s="18" t="s">
        <v>45</v>
      </c>
      <c r="E2" s="18" t="s">
        <v>46</v>
      </c>
      <c r="F2" s="4"/>
      <c r="G2" s="27" t="s">
        <v>34</v>
      </c>
      <c r="H2" s="18" t="s">
        <v>45</v>
      </c>
      <c r="I2" s="18" t="s">
        <v>46</v>
      </c>
      <c r="J2" s="4"/>
      <c r="K2" s="27" t="s">
        <v>12</v>
      </c>
      <c r="L2" s="18" t="s">
        <v>45</v>
      </c>
      <c r="M2" s="18" t="s">
        <v>46</v>
      </c>
      <c r="N2" s="4"/>
    </row>
    <row r="3" spans="1:14" x14ac:dyDescent="0.25">
      <c r="A3" s="4"/>
      <c r="F3" s="4"/>
      <c r="J3" s="4"/>
      <c r="N3" s="4"/>
    </row>
    <row r="4" spans="1:14" x14ac:dyDescent="0.25">
      <c r="A4" s="4"/>
      <c r="B4" t="s">
        <v>3</v>
      </c>
      <c r="F4" s="4"/>
      <c r="H4" s="2"/>
      <c r="I4" s="2"/>
      <c r="J4" s="4"/>
      <c r="K4" s="19"/>
      <c r="L4" s="3"/>
      <c r="M4" s="3"/>
      <c r="N4" s="4"/>
    </row>
    <row r="5" spans="1:14" x14ac:dyDescent="0.25">
      <c r="A5" s="4"/>
      <c r="F5" s="4"/>
      <c r="H5" s="3"/>
      <c r="I5" s="3"/>
      <c r="J5" s="4"/>
      <c r="L5" s="3"/>
      <c r="M5" s="3"/>
      <c r="N5" s="4"/>
    </row>
    <row r="6" spans="1:14" x14ac:dyDescent="0.25">
      <c r="A6" s="4"/>
      <c r="B6" t="s">
        <v>4</v>
      </c>
      <c r="C6" s="3">
        <v>0</v>
      </c>
      <c r="D6" s="25">
        <f>+D41+H30</f>
        <v>140000</v>
      </c>
      <c r="E6" s="25">
        <f>+D6+E41+I30-D54</f>
        <v>235000</v>
      </c>
      <c r="F6" s="4"/>
      <c r="G6" s="19"/>
      <c r="H6" s="22"/>
      <c r="I6" s="22"/>
      <c r="J6" s="4"/>
      <c r="N6" s="4"/>
    </row>
    <row r="7" spans="1:14" x14ac:dyDescent="0.25">
      <c r="A7" s="4"/>
      <c r="C7" s="3"/>
      <c r="D7" s="3"/>
      <c r="E7" s="3"/>
      <c r="F7" s="4"/>
      <c r="G7" s="19"/>
      <c r="H7" s="26"/>
      <c r="I7" s="26"/>
      <c r="J7" s="4"/>
      <c r="L7" s="3"/>
      <c r="M7" s="3"/>
      <c r="N7" s="4"/>
    </row>
    <row r="8" spans="1:14" x14ac:dyDescent="0.25">
      <c r="A8" s="4"/>
      <c r="C8" s="3"/>
      <c r="D8" s="3"/>
      <c r="E8" s="3"/>
      <c r="F8" s="4"/>
      <c r="G8" s="19"/>
      <c r="H8" s="26"/>
      <c r="I8" s="26"/>
      <c r="J8" s="4"/>
      <c r="L8" s="3"/>
      <c r="M8" s="3"/>
      <c r="N8" s="4"/>
    </row>
    <row r="9" spans="1:14" x14ac:dyDescent="0.25">
      <c r="A9" s="4"/>
      <c r="B9" s="19"/>
      <c r="C9" s="22"/>
      <c r="D9" s="22"/>
      <c r="E9" s="22"/>
      <c r="F9" s="4"/>
      <c r="G9" s="19"/>
      <c r="H9" s="26"/>
      <c r="I9" s="26"/>
      <c r="J9" s="4"/>
      <c r="L9" s="3"/>
      <c r="M9" s="3"/>
      <c r="N9" s="4"/>
    </row>
    <row r="10" spans="1:14" x14ac:dyDescent="0.25">
      <c r="A10" s="4"/>
      <c r="D10" s="3"/>
      <c r="E10" s="3"/>
      <c r="F10" s="4"/>
      <c r="H10" s="3"/>
      <c r="I10" s="3"/>
      <c r="J10" s="4"/>
      <c r="N10" s="4"/>
    </row>
    <row r="11" spans="1:14" x14ac:dyDescent="0.25">
      <c r="A11" s="4"/>
      <c r="D11" s="3"/>
      <c r="E11" s="3"/>
      <c r="F11" s="4"/>
      <c r="H11" s="3"/>
      <c r="I11" s="3"/>
      <c r="J11" s="4"/>
      <c r="N11" s="4"/>
    </row>
    <row r="12" spans="1:14" x14ac:dyDescent="0.25">
      <c r="A12" s="4"/>
      <c r="C12" s="3"/>
      <c r="D12" s="3"/>
      <c r="E12" s="3"/>
      <c r="F12" s="4"/>
      <c r="G12" s="19"/>
      <c r="H12" s="22"/>
      <c r="I12" s="22"/>
      <c r="J12" s="4"/>
      <c r="L12" s="3"/>
      <c r="M12" s="3"/>
      <c r="N12" s="4"/>
    </row>
    <row r="13" spans="1:14" x14ac:dyDescent="0.25">
      <c r="A13" s="4"/>
      <c r="F13" s="4"/>
      <c r="H13" s="2"/>
      <c r="I13" s="2"/>
      <c r="J13" s="4"/>
      <c r="L13" s="3"/>
      <c r="M13" s="3"/>
      <c r="N13" s="4"/>
    </row>
    <row r="14" spans="1:14" x14ac:dyDescent="0.25">
      <c r="A14" s="4"/>
      <c r="B14" s="19" t="s">
        <v>5</v>
      </c>
      <c r="C14" s="22">
        <f>SUM(C5:C13)</f>
        <v>0</v>
      </c>
      <c r="D14" s="22">
        <f t="shared" ref="D14:E14" si="0">SUM(D5:D13)</f>
        <v>140000</v>
      </c>
      <c r="E14" s="22">
        <f t="shared" si="0"/>
        <v>235000</v>
      </c>
      <c r="F14" s="4"/>
      <c r="J14" s="4"/>
      <c r="N14" s="4"/>
    </row>
    <row r="15" spans="1:14" x14ac:dyDescent="0.25">
      <c r="A15" s="4"/>
      <c r="D15" s="3"/>
      <c r="E15" s="3"/>
      <c r="F15" s="4"/>
      <c r="G15" s="19"/>
      <c r="H15" s="22"/>
      <c r="I15" s="22"/>
      <c r="J15" s="4"/>
      <c r="K15" s="32"/>
      <c r="L15" s="3"/>
      <c r="M15" s="3"/>
      <c r="N15" s="4"/>
    </row>
    <row r="16" spans="1:14" x14ac:dyDescent="0.25">
      <c r="A16" s="4"/>
      <c r="B16" t="s">
        <v>6</v>
      </c>
      <c r="C16" s="3">
        <v>0</v>
      </c>
      <c r="D16" s="25"/>
      <c r="E16" s="25"/>
      <c r="F16" s="4"/>
      <c r="J16" s="4"/>
      <c r="N16" s="4"/>
    </row>
    <row r="17" spans="1:14" x14ac:dyDescent="0.25">
      <c r="A17" s="4"/>
      <c r="C17" s="3"/>
      <c r="D17" s="3"/>
      <c r="E17" s="3"/>
      <c r="F17" s="4"/>
      <c r="J17" s="4"/>
      <c r="N17" s="4"/>
    </row>
    <row r="18" spans="1:14" x14ac:dyDescent="0.25">
      <c r="A18" s="4"/>
      <c r="B18" s="19"/>
      <c r="C18" s="3"/>
      <c r="D18" s="22"/>
      <c r="E18" s="22"/>
      <c r="F18" s="4"/>
      <c r="J18" s="4"/>
      <c r="K18" t="s">
        <v>293</v>
      </c>
      <c r="L18" s="3">
        <f>+H23</f>
        <v>60000</v>
      </c>
      <c r="M18" s="3">
        <f>+I23</f>
        <v>80000</v>
      </c>
      <c r="N18" s="4"/>
    </row>
    <row r="19" spans="1:14" x14ac:dyDescent="0.25">
      <c r="A19" s="4"/>
      <c r="C19" s="3"/>
      <c r="D19" s="3"/>
      <c r="E19" s="3"/>
      <c r="F19" s="4"/>
      <c r="J19" s="4"/>
      <c r="L19" s="35"/>
      <c r="M19" s="35"/>
      <c r="N19" s="4"/>
    </row>
    <row r="20" spans="1:14" x14ac:dyDescent="0.25">
      <c r="A20" s="4"/>
      <c r="C20" s="3"/>
      <c r="D20" s="3"/>
      <c r="E20" s="3"/>
      <c r="F20" s="4"/>
      <c r="J20" s="4"/>
      <c r="K20" t="s">
        <v>290</v>
      </c>
      <c r="L20" s="3">
        <f>+D24-C24</f>
        <v>80000</v>
      </c>
      <c r="M20" s="3">
        <f>+E24-D24</f>
        <v>30000</v>
      </c>
      <c r="N20" s="4"/>
    </row>
    <row r="21" spans="1:14" x14ac:dyDescent="0.25">
      <c r="A21" s="4"/>
      <c r="C21" s="3"/>
      <c r="D21" s="3"/>
      <c r="E21" s="3"/>
      <c r="F21" s="4"/>
      <c r="J21" s="4"/>
      <c r="L21" s="3"/>
      <c r="M21" s="3"/>
      <c r="N21" s="4"/>
    </row>
    <row r="22" spans="1:14" x14ac:dyDescent="0.25">
      <c r="A22" s="4"/>
      <c r="B22" s="19"/>
      <c r="C22" s="3"/>
      <c r="D22" s="22"/>
      <c r="E22" s="22"/>
      <c r="F22" s="4"/>
      <c r="J22" s="4"/>
      <c r="K22" t="s">
        <v>291</v>
      </c>
      <c r="L22" s="3">
        <f>+D29-C30</f>
        <v>0</v>
      </c>
      <c r="M22" s="3">
        <f>+E29-D30+E25-D25-D29</f>
        <v>-15000</v>
      </c>
      <c r="N22" s="4"/>
    </row>
    <row r="23" spans="1:14" x14ac:dyDescent="0.25">
      <c r="A23" s="4"/>
      <c r="B23" s="73" t="s">
        <v>283</v>
      </c>
      <c r="C23" s="22">
        <f>+SUM(C24:C26)</f>
        <v>0</v>
      </c>
      <c r="D23" s="22">
        <f t="shared" ref="D23:E23" si="1">+SUM(D24:D26)</f>
        <v>80000</v>
      </c>
      <c r="E23" s="22">
        <f t="shared" si="1"/>
        <v>120000</v>
      </c>
      <c r="F23" s="4"/>
      <c r="G23" t="s">
        <v>0</v>
      </c>
      <c r="H23" s="75">
        <v>60000</v>
      </c>
      <c r="I23" s="75">
        <v>80000</v>
      </c>
      <c r="J23" s="4"/>
      <c r="N23" s="4"/>
    </row>
    <row r="24" spans="1:14" x14ac:dyDescent="0.25">
      <c r="A24" s="4"/>
      <c r="B24" s="73" t="s">
        <v>284</v>
      </c>
      <c r="C24" s="22">
        <v>0</v>
      </c>
      <c r="D24" s="3">
        <f>+D41</f>
        <v>80000</v>
      </c>
      <c r="E24" s="3">
        <f>+E41+D24</f>
        <v>110000</v>
      </c>
      <c r="F24" s="4"/>
      <c r="J24" s="4"/>
      <c r="N24" s="4"/>
    </row>
    <row r="25" spans="1:14" x14ac:dyDescent="0.25">
      <c r="A25" s="4"/>
      <c r="B25" s="73" t="s">
        <v>287</v>
      </c>
      <c r="C25" s="22"/>
      <c r="D25" s="3">
        <v>0</v>
      </c>
      <c r="E25" s="3">
        <f>+D48</f>
        <v>10000</v>
      </c>
      <c r="F25" s="4"/>
      <c r="J25" s="4"/>
      <c r="N25" s="4"/>
    </row>
    <row r="26" spans="1:14" x14ac:dyDescent="0.25">
      <c r="A26" s="4"/>
      <c r="C26" s="3"/>
      <c r="D26" s="3"/>
      <c r="E26" s="3"/>
      <c r="F26" s="4"/>
      <c r="J26" s="4"/>
      <c r="N26" s="4"/>
    </row>
    <row r="27" spans="1:14" x14ac:dyDescent="0.25">
      <c r="A27" s="4"/>
      <c r="C27" s="3"/>
      <c r="D27" s="3"/>
      <c r="E27" s="3"/>
      <c r="F27" s="4"/>
      <c r="J27" s="4"/>
      <c r="N27" s="4"/>
    </row>
    <row r="28" spans="1:14" x14ac:dyDescent="0.25">
      <c r="A28" s="4"/>
      <c r="C28" s="3"/>
      <c r="F28" s="4"/>
      <c r="J28" s="4"/>
      <c r="N28" s="4"/>
    </row>
    <row r="29" spans="1:14" x14ac:dyDescent="0.25">
      <c r="A29" s="4"/>
      <c r="B29" t="s">
        <v>11</v>
      </c>
      <c r="C29" s="3">
        <v>0</v>
      </c>
      <c r="D29" s="2"/>
      <c r="E29" s="3">
        <f>+D30-D54-D48</f>
        <v>35000</v>
      </c>
      <c r="F29" s="4"/>
      <c r="J29" s="4"/>
      <c r="N29" s="4"/>
    </row>
    <row r="30" spans="1:14" x14ac:dyDescent="0.25">
      <c r="A30" s="4"/>
      <c r="B30" t="s">
        <v>10</v>
      </c>
      <c r="C30" s="3">
        <v>0</v>
      </c>
      <c r="D30" s="3">
        <f>+H30</f>
        <v>60000</v>
      </c>
      <c r="E30" s="3">
        <f>+I30</f>
        <v>80000</v>
      </c>
      <c r="F30" s="4"/>
      <c r="G30" s="19" t="s">
        <v>10</v>
      </c>
      <c r="H30" s="22">
        <f>+H23</f>
        <v>60000</v>
      </c>
      <c r="I30" s="22">
        <f>+I23</f>
        <v>80000</v>
      </c>
      <c r="J30" s="4"/>
      <c r="K30" s="40" t="s">
        <v>292</v>
      </c>
      <c r="L30" s="28">
        <f>SUM(L18:L22)</f>
        <v>140000</v>
      </c>
      <c r="M30" s="28">
        <f>SUM(M18:M22)</f>
        <v>95000</v>
      </c>
      <c r="N30" s="4"/>
    </row>
    <row r="31" spans="1:14" x14ac:dyDescent="0.25">
      <c r="A31" s="4"/>
      <c r="F31" s="4"/>
      <c r="J31" s="4"/>
      <c r="N31" s="4"/>
    </row>
    <row r="32" spans="1:14" x14ac:dyDescent="0.25">
      <c r="A32" s="4"/>
      <c r="B32" s="19" t="s">
        <v>13</v>
      </c>
      <c r="C32" s="22">
        <f>+C16+C18+C23+C26+C29+C30</f>
        <v>0</v>
      </c>
      <c r="D32" s="22">
        <f>+D16+D18+D23+D26+D29+D30</f>
        <v>140000</v>
      </c>
      <c r="E32" s="22">
        <f>+E16+E18+E23+E26+E29+E30</f>
        <v>235000</v>
      </c>
      <c r="F32" s="4"/>
      <c r="J32" s="4"/>
      <c r="K32" t="s">
        <v>43</v>
      </c>
      <c r="L32" s="3">
        <f>+((D6-D16))</f>
        <v>140000</v>
      </c>
      <c r="M32" s="3">
        <f>E6-D6+D16-E16</f>
        <v>95000</v>
      </c>
      <c r="N32" s="4"/>
    </row>
    <row r="33" spans="1:43" x14ac:dyDescent="0.25">
      <c r="A33" s="4"/>
      <c r="F33" s="4"/>
      <c r="J33" s="4"/>
      <c r="L33" s="33"/>
      <c r="N33" s="4"/>
    </row>
    <row r="34" spans="1:43" x14ac:dyDescent="0.25">
      <c r="A34" s="4"/>
      <c r="B34" s="34" t="s">
        <v>55</v>
      </c>
      <c r="C34" s="28">
        <f>+C6-C16</f>
        <v>0</v>
      </c>
      <c r="D34" s="28">
        <f t="shared" ref="D34:E34" si="2">+D6-D16</f>
        <v>140000</v>
      </c>
      <c r="E34" s="28">
        <f t="shared" si="2"/>
        <v>235000</v>
      </c>
      <c r="F34" s="4"/>
      <c r="J34" s="4"/>
      <c r="M34" s="31"/>
      <c r="N34" s="4"/>
      <c r="AQ34" t="s">
        <v>77</v>
      </c>
    </row>
    <row r="35" spans="1:43" ht="15.75" thickBot="1" x14ac:dyDescent="0.3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AO35" s="35"/>
      <c r="AP35" s="35"/>
      <c r="AQ35">
        <v>0</v>
      </c>
    </row>
    <row r="36" spans="1:43" x14ac:dyDescent="0.25">
      <c r="AO36" s="35"/>
      <c r="AP36" s="35"/>
      <c r="AQ36">
        <v>1</v>
      </c>
    </row>
    <row r="37" spans="1:43" ht="15.75" thickBot="1" x14ac:dyDescent="0.3">
      <c r="AO37" s="35"/>
      <c r="AP37" s="35"/>
      <c r="AQ37">
        <v>0</v>
      </c>
    </row>
    <row r="38" spans="1:43" x14ac:dyDescent="0.25">
      <c r="B38" s="5"/>
      <c r="C38" s="6"/>
      <c r="D38" s="6"/>
      <c r="E38" s="7"/>
      <c r="AO38" s="35"/>
      <c r="AP38" s="35"/>
      <c r="AQ38">
        <v>0</v>
      </c>
    </row>
    <row r="39" spans="1:43" x14ac:dyDescent="0.25">
      <c r="B39" s="8" t="s">
        <v>282</v>
      </c>
      <c r="C39" s="9"/>
      <c r="D39" s="38" t="s">
        <v>47</v>
      </c>
      <c r="E39" s="39" t="s">
        <v>48</v>
      </c>
      <c r="AO39" s="35"/>
      <c r="AP39" s="35"/>
      <c r="AQ39">
        <v>1</v>
      </c>
    </row>
    <row r="40" spans="1:43" x14ac:dyDescent="0.25">
      <c r="B40" s="8"/>
      <c r="D40" s="9"/>
      <c r="E40" s="12"/>
      <c r="AO40" s="35"/>
      <c r="AP40" s="35"/>
      <c r="AQ40">
        <v>1</v>
      </c>
    </row>
    <row r="41" spans="1:43" x14ac:dyDescent="0.25">
      <c r="B41" s="8"/>
      <c r="C41" t="s">
        <v>114</v>
      </c>
      <c r="D41" s="20">
        <v>80000</v>
      </c>
      <c r="E41" s="21">
        <v>30000</v>
      </c>
      <c r="AO41" s="35"/>
      <c r="AP41" s="35"/>
      <c r="AQ41">
        <v>0</v>
      </c>
    </row>
    <row r="42" spans="1:43" ht="15.75" thickBot="1" x14ac:dyDescent="0.3">
      <c r="B42" s="15"/>
      <c r="C42" s="16"/>
      <c r="D42" s="16"/>
      <c r="E42" s="17"/>
      <c r="AO42" s="35"/>
      <c r="AP42" s="35"/>
      <c r="AQ42">
        <v>1</v>
      </c>
    </row>
    <row r="43" spans="1:43" x14ac:dyDescent="0.25">
      <c r="AO43" s="35"/>
      <c r="AP43" s="35"/>
      <c r="AQ43">
        <v>0</v>
      </c>
    </row>
    <row r="44" spans="1:43" ht="15.75" thickBot="1" x14ac:dyDescent="0.3">
      <c r="AO44" s="35"/>
      <c r="AP44" s="35"/>
      <c r="AQ44">
        <v>0</v>
      </c>
    </row>
    <row r="45" spans="1:43" x14ac:dyDescent="0.25">
      <c r="B45" s="5"/>
      <c r="C45" s="6"/>
      <c r="D45" s="6"/>
      <c r="E45" s="7"/>
      <c r="AO45" s="35"/>
      <c r="AP45" s="35"/>
      <c r="AQ45">
        <v>0</v>
      </c>
    </row>
    <row r="46" spans="1:43" x14ac:dyDescent="0.25">
      <c r="B46" s="8" t="s">
        <v>285</v>
      </c>
      <c r="C46" s="9"/>
      <c r="D46" s="38" t="s">
        <v>47</v>
      </c>
      <c r="E46" s="39" t="s">
        <v>48</v>
      </c>
      <c r="AO46" s="35"/>
      <c r="AP46" s="35"/>
      <c r="AQ46">
        <v>0</v>
      </c>
    </row>
    <row r="47" spans="1:43" x14ac:dyDescent="0.25">
      <c r="B47" s="8"/>
      <c r="C47" s="9"/>
      <c r="D47" s="9"/>
      <c r="E47" s="12"/>
      <c r="AO47" s="35"/>
      <c r="AP47" s="35"/>
      <c r="AQ47">
        <v>0</v>
      </c>
    </row>
    <row r="48" spans="1:43" x14ac:dyDescent="0.25">
      <c r="B48" s="8" t="s">
        <v>286</v>
      </c>
      <c r="C48" s="9"/>
      <c r="D48" s="20">
        <v>10000</v>
      </c>
      <c r="E48" s="74"/>
      <c r="AO48" s="35"/>
      <c r="AP48" s="35"/>
      <c r="AQ48">
        <v>0</v>
      </c>
    </row>
    <row r="49" spans="2:43" ht="15.75" thickBot="1" x14ac:dyDescent="0.3">
      <c r="B49" s="15"/>
      <c r="C49" s="16"/>
      <c r="D49" s="16"/>
      <c r="E49" s="17"/>
      <c r="AO49" s="35"/>
      <c r="AP49" s="35"/>
      <c r="AQ49">
        <v>0</v>
      </c>
    </row>
    <row r="50" spans="2:43" ht="15.75" thickBot="1" x14ac:dyDescent="0.3">
      <c r="AO50" s="35"/>
      <c r="AP50" s="35"/>
      <c r="AQ50">
        <v>0</v>
      </c>
    </row>
    <row r="51" spans="2:43" x14ac:dyDescent="0.25">
      <c r="B51" s="5"/>
      <c r="C51" s="6"/>
      <c r="D51" s="6"/>
      <c r="E51" s="7"/>
      <c r="AO51" s="35"/>
      <c r="AP51" s="35"/>
      <c r="AQ51">
        <v>0</v>
      </c>
    </row>
    <row r="52" spans="2:43" x14ac:dyDescent="0.25">
      <c r="B52" s="8" t="s">
        <v>288</v>
      </c>
      <c r="C52" s="9"/>
      <c r="D52" s="38" t="s">
        <v>47</v>
      </c>
      <c r="E52" s="39" t="s">
        <v>48</v>
      </c>
      <c r="AO52" s="35"/>
      <c r="AP52" s="35"/>
      <c r="AQ52">
        <v>0</v>
      </c>
    </row>
    <row r="53" spans="2:43" x14ac:dyDescent="0.25">
      <c r="B53" s="8"/>
      <c r="C53" s="9"/>
      <c r="D53" s="9"/>
      <c r="E53" s="12"/>
      <c r="AO53" s="35"/>
      <c r="AP53" s="35"/>
      <c r="AQ53">
        <v>0</v>
      </c>
    </row>
    <row r="54" spans="2:43" x14ac:dyDescent="0.25">
      <c r="B54" s="8" t="s">
        <v>289</v>
      </c>
      <c r="C54" s="9"/>
      <c r="D54" s="20">
        <v>15000</v>
      </c>
      <c r="E54" s="74"/>
      <c r="AO54" s="35"/>
      <c r="AP54" s="35"/>
      <c r="AQ54">
        <v>0</v>
      </c>
    </row>
    <row r="55" spans="2:43" ht="15.75" thickBot="1" x14ac:dyDescent="0.3">
      <c r="B55" s="15"/>
      <c r="C55" s="16"/>
      <c r="D55" s="16"/>
      <c r="E55" s="17"/>
      <c r="AO55" s="35"/>
      <c r="AP55" s="35"/>
      <c r="AQ55">
        <v>0</v>
      </c>
    </row>
    <row r="56" spans="2:43" x14ac:dyDescent="0.25">
      <c r="AO56" s="35"/>
      <c r="AP56" s="35"/>
      <c r="AQ56">
        <v>0</v>
      </c>
    </row>
    <row r="57" spans="2:43" x14ac:dyDescent="0.25">
      <c r="AO57" s="35"/>
      <c r="AP57" s="35"/>
      <c r="AQ57">
        <v>0</v>
      </c>
    </row>
    <row r="58" spans="2:43" x14ac:dyDescent="0.25">
      <c r="AO58" s="35"/>
      <c r="AP58" s="35"/>
      <c r="AQ58">
        <v>0</v>
      </c>
    </row>
    <row r="59" spans="2:43" x14ac:dyDescent="0.25">
      <c r="AO59" s="35"/>
      <c r="AP59" s="35"/>
      <c r="AQ59">
        <v>0</v>
      </c>
    </row>
    <row r="60" spans="2:43" x14ac:dyDescent="0.25">
      <c r="AO60" s="35"/>
      <c r="AP60" s="35"/>
      <c r="AQ60">
        <v>0</v>
      </c>
    </row>
    <row r="61" spans="2:43" x14ac:dyDescent="0.25">
      <c r="AO61" s="35"/>
      <c r="AP61" s="35"/>
      <c r="AQ61">
        <v>0</v>
      </c>
    </row>
    <row r="62" spans="2:43" x14ac:dyDescent="0.25">
      <c r="AO62" s="35"/>
      <c r="AP62" s="35"/>
      <c r="AQ62">
        <v>0</v>
      </c>
    </row>
    <row r="63" spans="2:43" x14ac:dyDescent="0.25">
      <c r="AO63" s="35"/>
      <c r="AP63" s="35"/>
      <c r="AQ63">
        <v>0</v>
      </c>
    </row>
    <row r="64" spans="2:43" x14ac:dyDescent="0.25">
      <c r="AO64" s="35"/>
      <c r="AP64" s="35"/>
      <c r="AQ64">
        <v>0</v>
      </c>
    </row>
    <row r="65" spans="41:43" x14ac:dyDescent="0.25">
      <c r="AO65" s="35"/>
      <c r="AP65" s="35"/>
      <c r="AQ65">
        <v>0</v>
      </c>
    </row>
    <row r="66" spans="41:43" x14ac:dyDescent="0.25">
      <c r="AO66" s="35"/>
      <c r="AP66" s="35"/>
      <c r="AQ66">
        <v>0</v>
      </c>
    </row>
    <row r="67" spans="41:43" x14ac:dyDescent="0.25">
      <c r="AO67" s="35"/>
      <c r="AP67" s="35"/>
      <c r="AQ67">
        <v>0</v>
      </c>
    </row>
    <row r="68" spans="41:43" x14ac:dyDescent="0.25">
      <c r="AO68" s="35"/>
      <c r="AP68" s="35"/>
      <c r="AQ68">
        <v>0</v>
      </c>
    </row>
    <row r="69" spans="41:43" x14ac:dyDescent="0.25">
      <c r="AO69" s="35"/>
      <c r="AP69" s="35"/>
      <c r="AQ69">
        <v>0</v>
      </c>
    </row>
    <row r="70" spans="41:43" x14ac:dyDescent="0.25">
      <c r="AO70" s="35"/>
      <c r="AP70" s="35"/>
      <c r="AQ70">
        <v>0</v>
      </c>
    </row>
    <row r="71" spans="41:43" x14ac:dyDescent="0.25">
      <c r="AO71" s="35"/>
      <c r="AP71" s="35"/>
      <c r="AQ71">
        <v>0</v>
      </c>
    </row>
    <row r="72" spans="41:43" x14ac:dyDescent="0.25">
      <c r="AO72" s="35"/>
      <c r="AP72" s="35"/>
      <c r="AQ72">
        <v>0</v>
      </c>
    </row>
    <row r="73" spans="41:43" x14ac:dyDescent="0.25">
      <c r="AO73" s="35"/>
      <c r="AP73" s="35"/>
      <c r="AQ73">
        <v>0</v>
      </c>
    </row>
    <row r="74" spans="41:43" x14ac:dyDescent="0.25">
      <c r="AO74" s="35"/>
      <c r="AP74" s="35"/>
      <c r="AQ74">
        <v>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D381"/>
  <sheetViews>
    <sheetView workbookViewId="0">
      <selection activeCell="G30" sqref="G30"/>
    </sheetView>
  </sheetViews>
  <sheetFormatPr defaultRowHeight="15" x14ac:dyDescent="0.25"/>
  <cols>
    <col min="2" max="2" width="33.7109375" customWidth="1"/>
    <col min="3" max="3" width="14.42578125" customWidth="1"/>
    <col min="4" max="4" width="9.85546875" bestFit="1" customWidth="1"/>
    <col min="5" max="5" width="10.5703125" bestFit="1" customWidth="1"/>
    <col min="6" max="6" width="11.28515625" bestFit="1" customWidth="1"/>
    <col min="7" max="11" width="9.5703125" bestFit="1" customWidth="1"/>
    <col min="12" max="12" width="10.42578125" bestFit="1" customWidth="1"/>
    <col min="13" max="13" width="9.5703125" bestFit="1" customWidth="1"/>
    <col min="14" max="14" width="10.28515625" bestFit="1" customWidth="1"/>
    <col min="15" max="15" width="9.7109375" bestFit="1" customWidth="1"/>
    <col min="16" max="23" width="9.5703125" bestFit="1" customWidth="1"/>
    <col min="24" max="24" width="10.42578125" bestFit="1" customWidth="1"/>
    <col min="25" max="25" width="9.5703125" bestFit="1" customWidth="1"/>
    <col min="26" max="26" width="10.28515625" bestFit="1" customWidth="1"/>
    <col min="27" max="27" width="9.7109375" bestFit="1" customWidth="1"/>
    <col min="28" max="35" width="9.5703125" bestFit="1" customWidth="1"/>
    <col min="36" max="36" width="10.42578125" bestFit="1" customWidth="1"/>
    <col min="37" max="37" width="9.5703125" bestFit="1" customWidth="1"/>
    <col min="38" max="38" width="10.28515625" bestFit="1" customWidth="1"/>
    <col min="39" max="39" width="9.7109375" bestFit="1" customWidth="1"/>
    <col min="258" max="258" width="33.7109375" customWidth="1"/>
    <col min="259" max="259" width="14.42578125" customWidth="1"/>
    <col min="260" max="260" width="9.85546875" bestFit="1" customWidth="1"/>
    <col min="261" max="261" width="10.5703125" bestFit="1" customWidth="1"/>
    <col min="262" max="262" width="11.28515625" bestFit="1" customWidth="1"/>
    <col min="263" max="267" width="9.5703125" bestFit="1" customWidth="1"/>
    <col min="268" max="268" width="10.42578125" bestFit="1" customWidth="1"/>
    <col min="269" max="269" width="9.5703125" bestFit="1" customWidth="1"/>
    <col min="270" max="270" width="10.28515625" bestFit="1" customWidth="1"/>
    <col min="271" max="271" width="9.7109375" bestFit="1" customWidth="1"/>
    <col min="272" max="279" width="9.5703125" bestFit="1" customWidth="1"/>
    <col min="280" max="280" width="10.42578125" bestFit="1" customWidth="1"/>
    <col min="281" max="281" width="9.5703125" bestFit="1" customWidth="1"/>
    <col min="282" max="282" width="10.28515625" bestFit="1" customWidth="1"/>
    <col min="283" max="283" width="9.7109375" bestFit="1" customWidth="1"/>
    <col min="284" max="291" width="9.5703125" bestFit="1" customWidth="1"/>
    <col min="292" max="292" width="10.42578125" bestFit="1" customWidth="1"/>
    <col min="293" max="293" width="9.5703125" bestFit="1" customWidth="1"/>
    <col min="294" max="294" width="10.28515625" bestFit="1" customWidth="1"/>
    <col min="295" max="295" width="9.7109375" bestFit="1" customWidth="1"/>
    <col min="514" max="514" width="33.7109375" customWidth="1"/>
    <col min="515" max="515" width="14.42578125" customWidth="1"/>
    <col min="516" max="516" width="9.85546875" bestFit="1" customWidth="1"/>
    <col min="517" max="517" width="10.5703125" bestFit="1" customWidth="1"/>
    <col min="518" max="518" width="11.28515625" bestFit="1" customWidth="1"/>
    <col min="519" max="523" width="9.5703125" bestFit="1" customWidth="1"/>
    <col min="524" max="524" width="10.42578125" bestFit="1" customWidth="1"/>
    <col min="525" max="525" width="9.5703125" bestFit="1" customWidth="1"/>
    <col min="526" max="526" width="10.28515625" bestFit="1" customWidth="1"/>
    <col min="527" max="527" width="9.7109375" bestFit="1" customWidth="1"/>
    <col min="528" max="535" width="9.5703125" bestFit="1" customWidth="1"/>
    <col min="536" max="536" width="10.42578125" bestFit="1" customWidth="1"/>
    <col min="537" max="537" width="9.5703125" bestFit="1" customWidth="1"/>
    <col min="538" max="538" width="10.28515625" bestFit="1" customWidth="1"/>
    <col min="539" max="539" width="9.7109375" bestFit="1" customWidth="1"/>
    <col min="540" max="547" width="9.5703125" bestFit="1" customWidth="1"/>
    <col min="548" max="548" width="10.42578125" bestFit="1" customWidth="1"/>
    <col min="549" max="549" width="9.5703125" bestFit="1" customWidth="1"/>
    <col min="550" max="550" width="10.28515625" bestFit="1" customWidth="1"/>
    <col min="551" max="551" width="9.7109375" bestFit="1" customWidth="1"/>
    <col min="770" max="770" width="33.7109375" customWidth="1"/>
    <col min="771" max="771" width="14.42578125" customWidth="1"/>
    <col min="772" max="772" width="9.85546875" bestFit="1" customWidth="1"/>
    <col min="773" max="773" width="10.5703125" bestFit="1" customWidth="1"/>
    <col min="774" max="774" width="11.28515625" bestFit="1" customWidth="1"/>
    <col min="775" max="779" width="9.5703125" bestFit="1" customWidth="1"/>
    <col min="780" max="780" width="10.42578125" bestFit="1" customWidth="1"/>
    <col min="781" max="781" width="9.5703125" bestFit="1" customWidth="1"/>
    <col min="782" max="782" width="10.28515625" bestFit="1" customWidth="1"/>
    <col min="783" max="783" width="9.7109375" bestFit="1" customWidth="1"/>
    <col min="784" max="791" width="9.5703125" bestFit="1" customWidth="1"/>
    <col min="792" max="792" width="10.42578125" bestFit="1" customWidth="1"/>
    <col min="793" max="793" width="9.5703125" bestFit="1" customWidth="1"/>
    <col min="794" max="794" width="10.28515625" bestFit="1" customWidth="1"/>
    <col min="795" max="795" width="9.7109375" bestFit="1" customWidth="1"/>
    <col min="796" max="803" width="9.5703125" bestFit="1" customWidth="1"/>
    <col min="804" max="804" width="10.42578125" bestFit="1" customWidth="1"/>
    <col min="805" max="805" width="9.5703125" bestFit="1" customWidth="1"/>
    <col min="806" max="806" width="10.28515625" bestFit="1" customWidth="1"/>
    <col min="807" max="807" width="9.7109375" bestFit="1" customWidth="1"/>
    <col min="1026" max="1026" width="33.7109375" customWidth="1"/>
    <col min="1027" max="1027" width="14.42578125" customWidth="1"/>
    <col min="1028" max="1028" width="9.85546875" bestFit="1" customWidth="1"/>
    <col min="1029" max="1029" width="10.5703125" bestFit="1" customWidth="1"/>
    <col min="1030" max="1030" width="11.28515625" bestFit="1" customWidth="1"/>
    <col min="1031" max="1035" width="9.5703125" bestFit="1" customWidth="1"/>
    <col min="1036" max="1036" width="10.42578125" bestFit="1" customWidth="1"/>
    <col min="1037" max="1037" width="9.5703125" bestFit="1" customWidth="1"/>
    <col min="1038" max="1038" width="10.28515625" bestFit="1" customWidth="1"/>
    <col min="1039" max="1039" width="9.7109375" bestFit="1" customWidth="1"/>
    <col min="1040" max="1047" width="9.5703125" bestFit="1" customWidth="1"/>
    <col min="1048" max="1048" width="10.42578125" bestFit="1" customWidth="1"/>
    <col min="1049" max="1049" width="9.5703125" bestFit="1" customWidth="1"/>
    <col min="1050" max="1050" width="10.28515625" bestFit="1" customWidth="1"/>
    <col min="1051" max="1051" width="9.7109375" bestFit="1" customWidth="1"/>
    <col min="1052" max="1059" width="9.5703125" bestFit="1" customWidth="1"/>
    <col min="1060" max="1060" width="10.42578125" bestFit="1" customWidth="1"/>
    <col min="1061" max="1061" width="9.5703125" bestFit="1" customWidth="1"/>
    <col min="1062" max="1062" width="10.28515625" bestFit="1" customWidth="1"/>
    <col min="1063" max="1063" width="9.7109375" bestFit="1" customWidth="1"/>
    <col min="1282" max="1282" width="33.7109375" customWidth="1"/>
    <col min="1283" max="1283" width="14.42578125" customWidth="1"/>
    <col min="1284" max="1284" width="9.85546875" bestFit="1" customWidth="1"/>
    <col min="1285" max="1285" width="10.5703125" bestFit="1" customWidth="1"/>
    <col min="1286" max="1286" width="11.28515625" bestFit="1" customWidth="1"/>
    <col min="1287" max="1291" width="9.5703125" bestFit="1" customWidth="1"/>
    <col min="1292" max="1292" width="10.42578125" bestFit="1" customWidth="1"/>
    <col min="1293" max="1293" width="9.5703125" bestFit="1" customWidth="1"/>
    <col min="1294" max="1294" width="10.28515625" bestFit="1" customWidth="1"/>
    <col min="1295" max="1295" width="9.7109375" bestFit="1" customWidth="1"/>
    <col min="1296" max="1303" width="9.5703125" bestFit="1" customWidth="1"/>
    <col min="1304" max="1304" width="10.42578125" bestFit="1" customWidth="1"/>
    <col min="1305" max="1305" width="9.5703125" bestFit="1" customWidth="1"/>
    <col min="1306" max="1306" width="10.28515625" bestFit="1" customWidth="1"/>
    <col min="1307" max="1307" width="9.7109375" bestFit="1" customWidth="1"/>
    <col min="1308" max="1315" width="9.5703125" bestFit="1" customWidth="1"/>
    <col min="1316" max="1316" width="10.42578125" bestFit="1" customWidth="1"/>
    <col min="1317" max="1317" width="9.5703125" bestFit="1" customWidth="1"/>
    <col min="1318" max="1318" width="10.28515625" bestFit="1" customWidth="1"/>
    <col min="1319" max="1319" width="9.7109375" bestFit="1" customWidth="1"/>
    <col min="1538" max="1538" width="33.7109375" customWidth="1"/>
    <col min="1539" max="1539" width="14.42578125" customWidth="1"/>
    <col min="1540" max="1540" width="9.85546875" bestFit="1" customWidth="1"/>
    <col min="1541" max="1541" width="10.5703125" bestFit="1" customWidth="1"/>
    <col min="1542" max="1542" width="11.28515625" bestFit="1" customWidth="1"/>
    <col min="1543" max="1547" width="9.5703125" bestFit="1" customWidth="1"/>
    <col min="1548" max="1548" width="10.42578125" bestFit="1" customWidth="1"/>
    <col min="1549" max="1549" width="9.5703125" bestFit="1" customWidth="1"/>
    <col min="1550" max="1550" width="10.28515625" bestFit="1" customWidth="1"/>
    <col min="1551" max="1551" width="9.7109375" bestFit="1" customWidth="1"/>
    <col min="1552" max="1559" width="9.5703125" bestFit="1" customWidth="1"/>
    <col min="1560" max="1560" width="10.42578125" bestFit="1" customWidth="1"/>
    <col min="1561" max="1561" width="9.5703125" bestFit="1" customWidth="1"/>
    <col min="1562" max="1562" width="10.28515625" bestFit="1" customWidth="1"/>
    <col min="1563" max="1563" width="9.7109375" bestFit="1" customWidth="1"/>
    <col min="1564" max="1571" width="9.5703125" bestFit="1" customWidth="1"/>
    <col min="1572" max="1572" width="10.42578125" bestFit="1" customWidth="1"/>
    <col min="1573" max="1573" width="9.5703125" bestFit="1" customWidth="1"/>
    <col min="1574" max="1574" width="10.28515625" bestFit="1" customWidth="1"/>
    <col min="1575" max="1575" width="9.7109375" bestFit="1" customWidth="1"/>
    <col min="1794" max="1794" width="33.7109375" customWidth="1"/>
    <col min="1795" max="1795" width="14.42578125" customWidth="1"/>
    <col min="1796" max="1796" width="9.85546875" bestFit="1" customWidth="1"/>
    <col min="1797" max="1797" width="10.5703125" bestFit="1" customWidth="1"/>
    <col min="1798" max="1798" width="11.28515625" bestFit="1" customWidth="1"/>
    <col min="1799" max="1803" width="9.5703125" bestFit="1" customWidth="1"/>
    <col min="1804" max="1804" width="10.42578125" bestFit="1" customWidth="1"/>
    <col min="1805" max="1805" width="9.5703125" bestFit="1" customWidth="1"/>
    <col min="1806" max="1806" width="10.28515625" bestFit="1" customWidth="1"/>
    <col min="1807" max="1807" width="9.7109375" bestFit="1" customWidth="1"/>
    <col min="1808" max="1815" width="9.5703125" bestFit="1" customWidth="1"/>
    <col min="1816" max="1816" width="10.42578125" bestFit="1" customWidth="1"/>
    <col min="1817" max="1817" width="9.5703125" bestFit="1" customWidth="1"/>
    <col min="1818" max="1818" width="10.28515625" bestFit="1" customWidth="1"/>
    <col min="1819" max="1819" width="9.7109375" bestFit="1" customWidth="1"/>
    <col min="1820" max="1827" width="9.5703125" bestFit="1" customWidth="1"/>
    <col min="1828" max="1828" width="10.42578125" bestFit="1" customWidth="1"/>
    <col min="1829" max="1829" width="9.5703125" bestFit="1" customWidth="1"/>
    <col min="1830" max="1830" width="10.28515625" bestFit="1" customWidth="1"/>
    <col min="1831" max="1831" width="9.7109375" bestFit="1" customWidth="1"/>
    <col min="2050" max="2050" width="33.7109375" customWidth="1"/>
    <col min="2051" max="2051" width="14.42578125" customWidth="1"/>
    <col min="2052" max="2052" width="9.85546875" bestFit="1" customWidth="1"/>
    <col min="2053" max="2053" width="10.5703125" bestFit="1" customWidth="1"/>
    <col min="2054" max="2054" width="11.28515625" bestFit="1" customWidth="1"/>
    <col min="2055" max="2059" width="9.5703125" bestFit="1" customWidth="1"/>
    <col min="2060" max="2060" width="10.42578125" bestFit="1" customWidth="1"/>
    <col min="2061" max="2061" width="9.5703125" bestFit="1" customWidth="1"/>
    <col min="2062" max="2062" width="10.28515625" bestFit="1" customWidth="1"/>
    <col min="2063" max="2063" width="9.7109375" bestFit="1" customWidth="1"/>
    <col min="2064" max="2071" width="9.5703125" bestFit="1" customWidth="1"/>
    <col min="2072" max="2072" width="10.42578125" bestFit="1" customWidth="1"/>
    <col min="2073" max="2073" width="9.5703125" bestFit="1" customWidth="1"/>
    <col min="2074" max="2074" width="10.28515625" bestFit="1" customWidth="1"/>
    <col min="2075" max="2075" width="9.7109375" bestFit="1" customWidth="1"/>
    <col min="2076" max="2083" width="9.5703125" bestFit="1" customWidth="1"/>
    <col min="2084" max="2084" width="10.42578125" bestFit="1" customWidth="1"/>
    <col min="2085" max="2085" width="9.5703125" bestFit="1" customWidth="1"/>
    <col min="2086" max="2086" width="10.28515625" bestFit="1" customWidth="1"/>
    <col min="2087" max="2087" width="9.7109375" bestFit="1" customWidth="1"/>
    <col min="2306" max="2306" width="33.7109375" customWidth="1"/>
    <col min="2307" max="2307" width="14.42578125" customWidth="1"/>
    <col min="2308" max="2308" width="9.85546875" bestFit="1" customWidth="1"/>
    <col min="2309" max="2309" width="10.5703125" bestFit="1" customWidth="1"/>
    <col min="2310" max="2310" width="11.28515625" bestFit="1" customWidth="1"/>
    <col min="2311" max="2315" width="9.5703125" bestFit="1" customWidth="1"/>
    <col min="2316" max="2316" width="10.42578125" bestFit="1" customWidth="1"/>
    <col min="2317" max="2317" width="9.5703125" bestFit="1" customWidth="1"/>
    <col min="2318" max="2318" width="10.28515625" bestFit="1" customWidth="1"/>
    <col min="2319" max="2319" width="9.7109375" bestFit="1" customWidth="1"/>
    <col min="2320" max="2327" width="9.5703125" bestFit="1" customWidth="1"/>
    <col min="2328" max="2328" width="10.42578125" bestFit="1" customWidth="1"/>
    <col min="2329" max="2329" width="9.5703125" bestFit="1" customWidth="1"/>
    <col min="2330" max="2330" width="10.28515625" bestFit="1" customWidth="1"/>
    <col min="2331" max="2331" width="9.7109375" bestFit="1" customWidth="1"/>
    <col min="2332" max="2339" width="9.5703125" bestFit="1" customWidth="1"/>
    <col min="2340" max="2340" width="10.42578125" bestFit="1" customWidth="1"/>
    <col min="2341" max="2341" width="9.5703125" bestFit="1" customWidth="1"/>
    <col min="2342" max="2342" width="10.28515625" bestFit="1" customWidth="1"/>
    <col min="2343" max="2343" width="9.7109375" bestFit="1" customWidth="1"/>
    <col min="2562" max="2562" width="33.7109375" customWidth="1"/>
    <col min="2563" max="2563" width="14.42578125" customWidth="1"/>
    <col min="2564" max="2564" width="9.85546875" bestFit="1" customWidth="1"/>
    <col min="2565" max="2565" width="10.5703125" bestFit="1" customWidth="1"/>
    <col min="2566" max="2566" width="11.28515625" bestFit="1" customWidth="1"/>
    <col min="2567" max="2571" width="9.5703125" bestFit="1" customWidth="1"/>
    <col min="2572" max="2572" width="10.42578125" bestFit="1" customWidth="1"/>
    <col min="2573" max="2573" width="9.5703125" bestFit="1" customWidth="1"/>
    <col min="2574" max="2574" width="10.28515625" bestFit="1" customWidth="1"/>
    <col min="2575" max="2575" width="9.7109375" bestFit="1" customWidth="1"/>
    <col min="2576" max="2583" width="9.5703125" bestFit="1" customWidth="1"/>
    <col min="2584" max="2584" width="10.42578125" bestFit="1" customWidth="1"/>
    <col min="2585" max="2585" width="9.5703125" bestFit="1" customWidth="1"/>
    <col min="2586" max="2586" width="10.28515625" bestFit="1" customWidth="1"/>
    <col min="2587" max="2587" width="9.7109375" bestFit="1" customWidth="1"/>
    <col min="2588" max="2595" width="9.5703125" bestFit="1" customWidth="1"/>
    <col min="2596" max="2596" width="10.42578125" bestFit="1" customWidth="1"/>
    <col min="2597" max="2597" width="9.5703125" bestFit="1" customWidth="1"/>
    <col min="2598" max="2598" width="10.28515625" bestFit="1" customWidth="1"/>
    <col min="2599" max="2599" width="9.7109375" bestFit="1" customWidth="1"/>
    <col min="2818" max="2818" width="33.7109375" customWidth="1"/>
    <col min="2819" max="2819" width="14.42578125" customWidth="1"/>
    <col min="2820" max="2820" width="9.85546875" bestFit="1" customWidth="1"/>
    <col min="2821" max="2821" width="10.5703125" bestFit="1" customWidth="1"/>
    <col min="2822" max="2822" width="11.28515625" bestFit="1" customWidth="1"/>
    <col min="2823" max="2827" width="9.5703125" bestFit="1" customWidth="1"/>
    <col min="2828" max="2828" width="10.42578125" bestFit="1" customWidth="1"/>
    <col min="2829" max="2829" width="9.5703125" bestFit="1" customWidth="1"/>
    <col min="2830" max="2830" width="10.28515625" bestFit="1" customWidth="1"/>
    <col min="2831" max="2831" width="9.7109375" bestFit="1" customWidth="1"/>
    <col min="2832" max="2839" width="9.5703125" bestFit="1" customWidth="1"/>
    <col min="2840" max="2840" width="10.42578125" bestFit="1" customWidth="1"/>
    <col min="2841" max="2841" width="9.5703125" bestFit="1" customWidth="1"/>
    <col min="2842" max="2842" width="10.28515625" bestFit="1" customWidth="1"/>
    <col min="2843" max="2843" width="9.7109375" bestFit="1" customWidth="1"/>
    <col min="2844" max="2851" width="9.5703125" bestFit="1" customWidth="1"/>
    <col min="2852" max="2852" width="10.42578125" bestFit="1" customWidth="1"/>
    <col min="2853" max="2853" width="9.5703125" bestFit="1" customWidth="1"/>
    <col min="2854" max="2854" width="10.28515625" bestFit="1" customWidth="1"/>
    <col min="2855" max="2855" width="9.7109375" bestFit="1" customWidth="1"/>
    <col min="3074" max="3074" width="33.7109375" customWidth="1"/>
    <col min="3075" max="3075" width="14.42578125" customWidth="1"/>
    <col min="3076" max="3076" width="9.85546875" bestFit="1" customWidth="1"/>
    <col min="3077" max="3077" width="10.5703125" bestFit="1" customWidth="1"/>
    <col min="3078" max="3078" width="11.28515625" bestFit="1" customWidth="1"/>
    <col min="3079" max="3083" width="9.5703125" bestFit="1" customWidth="1"/>
    <col min="3084" max="3084" width="10.42578125" bestFit="1" customWidth="1"/>
    <col min="3085" max="3085" width="9.5703125" bestFit="1" customWidth="1"/>
    <col min="3086" max="3086" width="10.28515625" bestFit="1" customWidth="1"/>
    <col min="3087" max="3087" width="9.7109375" bestFit="1" customWidth="1"/>
    <col min="3088" max="3095" width="9.5703125" bestFit="1" customWidth="1"/>
    <col min="3096" max="3096" width="10.42578125" bestFit="1" customWidth="1"/>
    <col min="3097" max="3097" width="9.5703125" bestFit="1" customWidth="1"/>
    <col min="3098" max="3098" width="10.28515625" bestFit="1" customWidth="1"/>
    <col min="3099" max="3099" width="9.7109375" bestFit="1" customWidth="1"/>
    <col min="3100" max="3107" width="9.5703125" bestFit="1" customWidth="1"/>
    <col min="3108" max="3108" width="10.42578125" bestFit="1" customWidth="1"/>
    <col min="3109" max="3109" width="9.5703125" bestFit="1" customWidth="1"/>
    <col min="3110" max="3110" width="10.28515625" bestFit="1" customWidth="1"/>
    <col min="3111" max="3111" width="9.7109375" bestFit="1" customWidth="1"/>
    <col min="3330" max="3330" width="33.7109375" customWidth="1"/>
    <col min="3331" max="3331" width="14.42578125" customWidth="1"/>
    <col min="3332" max="3332" width="9.85546875" bestFit="1" customWidth="1"/>
    <col min="3333" max="3333" width="10.5703125" bestFit="1" customWidth="1"/>
    <col min="3334" max="3334" width="11.28515625" bestFit="1" customWidth="1"/>
    <col min="3335" max="3339" width="9.5703125" bestFit="1" customWidth="1"/>
    <col min="3340" max="3340" width="10.42578125" bestFit="1" customWidth="1"/>
    <col min="3341" max="3341" width="9.5703125" bestFit="1" customWidth="1"/>
    <col min="3342" max="3342" width="10.28515625" bestFit="1" customWidth="1"/>
    <col min="3343" max="3343" width="9.7109375" bestFit="1" customWidth="1"/>
    <col min="3344" max="3351" width="9.5703125" bestFit="1" customWidth="1"/>
    <col min="3352" max="3352" width="10.42578125" bestFit="1" customWidth="1"/>
    <col min="3353" max="3353" width="9.5703125" bestFit="1" customWidth="1"/>
    <col min="3354" max="3354" width="10.28515625" bestFit="1" customWidth="1"/>
    <col min="3355" max="3355" width="9.7109375" bestFit="1" customWidth="1"/>
    <col min="3356" max="3363" width="9.5703125" bestFit="1" customWidth="1"/>
    <col min="3364" max="3364" width="10.42578125" bestFit="1" customWidth="1"/>
    <col min="3365" max="3365" width="9.5703125" bestFit="1" customWidth="1"/>
    <col min="3366" max="3366" width="10.28515625" bestFit="1" customWidth="1"/>
    <col min="3367" max="3367" width="9.7109375" bestFit="1" customWidth="1"/>
    <col min="3586" max="3586" width="33.7109375" customWidth="1"/>
    <col min="3587" max="3587" width="14.42578125" customWidth="1"/>
    <col min="3588" max="3588" width="9.85546875" bestFit="1" customWidth="1"/>
    <col min="3589" max="3589" width="10.5703125" bestFit="1" customWidth="1"/>
    <col min="3590" max="3590" width="11.28515625" bestFit="1" customWidth="1"/>
    <col min="3591" max="3595" width="9.5703125" bestFit="1" customWidth="1"/>
    <col min="3596" max="3596" width="10.42578125" bestFit="1" customWidth="1"/>
    <col min="3597" max="3597" width="9.5703125" bestFit="1" customWidth="1"/>
    <col min="3598" max="3598" width="10.28515625" bestFit="1" customWidth="1"/>
    <col min="3599" max="3599" width="9.7109375" bestFit="1" customWidth="1"/>
    <col min="3600" max="3607" width="9.5703125" bestFit="1" customWidth="1"/>
    <col min="3608" max="3608" width="10.42578125" bestFit="1" customWidth="1"/>
    <col min="3609" max="3609" width="9.5703125" bestFit="1" customWidth="1"/>
    <col min="3610" max="3610" width="10.28515625" bestFit="1" customWidth="1"/>
    <col min="3611" max="3611" width="9.7109375" bestFit="1" customWidth="1"/>
    <col min="3612" max="3619" width="9.5703125" bestFit="1" customWidth="1"/>
    <col min="3620" max="3620" width="10.42578125" bestFit="1" customWidth="1"/>
    <col min="3621" max="3621" width="9.5703125" bestFit="1" customWidth="1"/>
    <col min="3622" max="3622" width="10.28515625" bestFit="1" customWidth="1"/>
    <col min="3623" max="3623" width="9.7109375" bestFit="1" customWidth="1"/>
    <col min="3842" max="3842" width="33.7109375" customWidth="1"/>
    <col min="3843" max="3843" width="14.42578125" customWidth="1"/>
    <col min="3844" max="3844" width="9.85546875" bestFit="1" customWidth="1"/>
    <col min="3845" max="3845" width="10.5703125" bestFit="1" customWidth="1"/>
    <col min="3846" max="3846" width="11.28515625" bestFit="1" customWidth="1"/>
    <col min="3847" max="3851" width="9.5703125" bestFit="1" customWidth="1"/>
    <col min="3852" max="3852" width="10.42578125" bestFit="1" customWidth="1"/>
    <col min="3853" max="3853" width="9.5703125" bestFit="1" customWidth="1"/>
    <col min="3854" max="3854" width="10.28515625" bestFit="1" customWidth="1"/>
    <col min="3855" max="3855" width="9.7109375" bestFit="1" customWidth="1"/>
    <col min="3856" max="3863" width="9.5703125" bestFit="1" customWidth="1"/>
    <col min="3864" max="3864" width="10.42578125" bestFit="1" customWidth="1"/>
    <col min="3865" max="3865" width="9.5703125" bestFit="1" customWidth="1"/>
    <col min="3866" max="3866" width="10.28515625" bestFit="1" customWidth="1"/>
    <col min="3867" max="3867" width="9.7109375" bestFit="1" customWidth="1"/>
    <col min="3868" max="3875" width="9.5703125" bestFit="1" customWidth="1"/>
    <col min="3876" max="3876" width="10.42578125" bestFit="1" customWidth="1"/>
    <col min="3877" max="3877" width="9.5703125" bestFit="1" customWidth="1"/>
    <col min="3878" max="3878" width="10.28515625" bestFit="1" customWidth="1"/>
    <col min="3879" max="3879" width="9.7109375" bestFit="1" customWidth="1"/>
    <col min="4098" max="4098" width="33.7109375" customWidth="1"/>
    <col min="4099" max="4099" width="14.42578125" customWidth="1"/>
    <col min="4100" max="4100" width="9.85546875" bestFit="1" customWidth="1"/>
    <col min="4101" max="4101" width="10.5703125" bestFit="1" customWidth="1"/>
    <col min="4102" max="4102" width="11.28515625" bestFit="1" customWidth="1"/>
    <col min="4103" max="4107" width="9.5703125" bestFit="1" customWidth="1"/>
    <col min="4108" max="4108" width="10.42578125" bestFit="1" customWidth="1"/>
    <col min="4109" max="4109" width="9.5703125" bestFit="1" customWidth="1"/>
    <col min="4110" max="4110" width="10.28515625" bestFit="1" customWidth="1"/>
    <col min="4111" max="4111" width="9.7109375" bestFit="1" customWidth="1"/>
    <col min="4112" max="4119" width="9.5703125" bestFit="1" customWidth="1"/>
    <col min="4120" max="4120" width="10.42578125" bestFit="1" customWidth="1"/>
    <col min="4121" max="4121" width="9.5703125" bestFit="1" customWidth="1"/>
    <col min="4122" max="4122" width="10.28515625" bestFit="1" customWidth="1"/>
    <col min="4123" max="4123" width="9.7109375" bestFit="1" customWidth="1"/>
    <col min="4124" max="4131" width="9.5703125" bestFit="1" customWidth="1"/>
    <col min="4132" max="4132" width="10.42578125" bestFit="1" customWidth="1"/>
    <col min="4133" max="4133" width="9.5703125" bestFit="1" customWidth="1"/>
    <col min="4134" max="4134" width="10.28515625" bestFit="1" customWidth="1"/>
    <col min="4135" max="4135" width="9.7109375" bestFit="1" customWidth="1"/>
    <col min="4354" max="4354" width="33.7109375" customWidth="1"/>
    <col min="4355" max="4355" width="14.42578125" customWidth="1"/>
    <col min="4356" max="4356" width="9.85546875" bestFit="1" customWidth="1"/>
    <col min="4357" max="4357" width="10.5703125" bestFit="1" customWidth="1"/>
    <col min="4358" max="4358" width="11.28515625" bestFit="1" customWidth="1"/>
    <col min="4359" max="4363" width="9.5703125" bestFit="1" customWidth="1"/>
    <col min="4364" max="4364" width="10.42578125" bestFit="1" customWidth="1"/>
    <col min="4365" max="4365" width="9.5703125" bestFit="1" customWidth="1"/>
    <col min="4366" max="4366" width="10.28515625" bestFit="1" customWidth="1"/>
    <col min="4367" max="4367" width="9.7109375" bestFit="1" customWidth="1"/>
    <col min="4368" max="4375" width="9.5703125" bestFit="1" customWidth="1"/>
    <col min="4376" max="4376" width="10.42578125" bestFit="1" customWidth="1"/>
    <col min="4377" max="4377" width="9.5703125" bestFit="1" customWidth="1"/>
    <col min="4378" max="4378" width="10.28515625" bestFit="1" customWidth="1"/>
    <col min="4379" max="4379" width="9.7109375" bestFit="1" customWidth="1"/>
    <col min="4380" max="4387" width="9.5703125" bestFit="1" customWidth="1"/>
    <col min="4388" max="4388" width="10.42578125" bestFit="1" customWidth="1"/>
    <col min="4389" max="4389" width="9.5703125" bestFit="1" customWidth="1"/>
    <col min="4390" max="4390" width="10.28515625" bestFit="1" customWidth="1"/>
    <col min="4391" max="4391" width="9.7109375" bestFit="1" customWidth="1"/>
    <col min="4610" max="4610" width="33.7109375" customWidth="1"/>
    <col min="4611" max="4611" width="14.42578125" customWidth="1"/>
    <col min="4612" max="4612" width="9.85546875" bestFit="1" customWidth="1"/>
    <col min="4613" max="4613" width="10.5703125" bestFit="1" customWidth="1"/>
    <col min="4614" max="4614" width="11.28515625" bestFit="1" customWidth="1"/>
    <col min="4615" max="4619" width="9.5703125" bestFit="1" customWidth="1"/>
    <col min="4620" max="4620" width="10.42578125" bestFit="1" customWidth="1"/>
    <col min="4621" max="4621" width="9.5703125" bestFit="1" customWidth="1"/>
    <col min="4622" max="4622" width="10.28515625" bestFit="1" customWidth="1"/>
    <col min="4623" max="4623" width="9.7109375" bestFit="1" customWidth="1"/>
    <col min="4624" max="4631" width="9.5703125" bestFit="1" customWidth="1"/>
    <col min="4632" max="4632" width="10.42578125" bestFit="1" customWidth="1"/>
    <col min="4633" max="4633" width="9.5703125" bestFit="1" customWidth="1"/>
    <col min="4634" max="4634" width="10.28515625" bestFit="1" customWidth="1"/>
    <col min="4635" max="4635" width="9.7109375" bestFit="1" customWidth="1"/>
    <col min="4636" max="4643" width="9.5703125" bestFit="1" customWidth="1"/>
    <col min="4644" max="4644" width="10.42578125" bestFit="1" customWidth="1"/>
    <col min="4645" max="4645" width="9.5703125" bestFit="1" customWidth="1"/>
    <col min="4646" max="4646" width="10.28515625" bestFit="1" customWidth="1"/>
    <col min="4647" max="4647" width="9.7109375" bestFit="1" customWidth="1"/>
    <col min="4866" max="4866" width="33.7109375" customWidth="1"/>
    <col min="4867" max="4867" width="14.42578125" customWidth="1"/>
    <col min="4868" max="4868" width="9.85546875" bestFit="1" customWidth="1"/>
    <col min="4869" max="4869" width="10.5703125" bestFit="1" customWidth="1"/>
    <col min="4870" max="4870" width="11.28515625" bestFit="1" customWidth="1"/>
    <col min="4871" max="4875" width="9.5703125" bestFit="1" customWidth="1"/>
    <col min="4876" max="4876" width="10.42578125" bestFit="1" customWidth="1"/>
    <col min="4877" max="4877" width="9.5703125" bestFit="1" customWidth="1"/>
    <col min="4878" max="4878" width="10.28515625" bestFit="1" customWidth="1"/>
    <col min="4879" max="4879" width="9.7109375" bestFit="1" customWidth="1"/>
    <col min="4880" max="4887" width="9.5703125" bestFit="1" customWidth="1"/>
    <col min="4888" max="4888" width="10.42578125" bestFit="1" customWidth="1"/>
    <col min="4889" max="4889" width="9.5703125" bestFit="1" customWidth="1"/>
    <col min="4890" max="4890" width="10.28515625" bestFit="1" customWidth="1"/>
    <col min="4891" max="4891" width="9.7109375" bestFit="1" customWidth="1"/>
    <col min="4892" max="4899" width="9.5703125" bestFit="1" customWidth="1"/>
    <col min="4900" max="4900" width="10.42578125" bestFit="1" customWidth="1"/>
    <col min="4901" max="4901" width="9.5703125" bestFit="1" customWidth="1"/>
    <col min="4902" max="4902" width="10.28515625" bestFit="1" customWidth="1"/>
    <col min="4903" max="4903" width="9.7109375" bestFit="1" customWidth="1"/>
    <col min="5122" max="5122" width="33.7109375" customWidth="1"/>
    <col min="5123" max="5123" width="14.42578125" customWidth="1"/>
    <col min="5124" max="5124" width="9.85546875" bestFit="1" customWidth="1"/>
    <col min="5125" max="5125" width="10.5703125" bestFit="1" customWidth="1"/>
    <col min="5126" max="5126" width="11.28515625" bestFit="1" customWidth="1"/>
    <col min="5127" max="5131" width="9.5703125" bestFit="1" customWidth="1"/>
    <col min="5132" max="5132" width="10.42578125" bestFit="1" customWidth="1"/>
    <col min="5133" max="5133" width="9.5703125" bestFit="1" customWidth="1"/>
    <col min="5134" max="5134" width="10.28515625" bestFit="1" customWidth="1"/>
    <col min="5135" max="5135" width="9.7109375" bestFit="1" customWidth="1"/>
    <col min="5136" max="5143" width="9.5703125" bestFit="1" customWidth="1"/>
    <col min="5144" max="5144" width="10.42578125" bestFit="1" customWidth="1"/>
    <col min="5145" max="5145" width="9.5703125" bestFit="1" customWidth="1"/>
    <col min="5146" max="5146" width="10.28515625" bestFit="1" customWidth="1"/>
    <col min="5147" max="5147" width="9.7109375" bestFit="1" customWidth="1"/>
    <col min="5148" max="5155" width="9.5703125" bestFit="1" customWidth="1"/>
    <col min="5156" max="5156" width="10.42578125" bestFit="1" customWidth="1"/>
    <col min="5157" max="5157" width="9.5703125" bestFit="1" customWidth="1"/>
    <col min="5158" max="5158" width="10.28515625" bestFit="1" customWidth="1"/>
    <col min="5159" max="5159" width="9.7109375" bestFit="1" customWidth="1"/>
    <col min="5378" max="5378" width="33.7109375" customWidth="1"/>
    <col min="5379" max="5379" width="14.42578125" customWidth="1"/>
    <col min="5380" max="5380" width="9.85546875" bestFit="1" customWidth="1"/>
    <col min="5381" max="5381" width="10.5703125" bestFit="1" customWidth="1"/>
    <col min="5382" max="5382" width="11.28515625" bestFit="1" customWidth="1"/>
    <col min="5383" max="5387" width="9.5703125" bestFit="1" customWidth="1"/>
    <col min="5388" max="5388" width="10.42578125" bestFit="1" customWidth="1"/>
    <col min="5389" max="5389" width="9.5703125" bestFit="1" customWidth="1"/>
    <col min="5390" max="5390" width="10.28515625" bestFit="1" customWidth="1"/>
    <col min="5391" max="5391" width="9.7109375" bestFit="1" customWidth="1"/>
    <col min="5392" max="5399" width="9.5703125" bestFit="1" customWidth="1"/>
    <col min="5400" max="5400" width="10.42578125" bestFit="1" customWidth="1"/>
    <col min="5401" max="5401" width="9.5703125" bestFit="1" customWidth="1"/>
    <col min="5402" max="5402" width="10.28515625" bestFit="1" customWidth="1"/>
    <col min="5403" max="5403" width="9.7109375" bestFit="1" customWidth="1"/>
    <col min="5404" max="5411" width="9.5703125" bestFit="1" customWidth="1"/>
    <col min="5412" max="5412" width="10.42578125" bestFit="1" customWidth="1"/>
    <col min="5413" max="5413" width="9.5703125" bestFit="1" customWidth="1"/>
    <col min="5414" max="5414" width="10.28515625" bestFit="1" customWidth="1"/>
    <col min="5415" max="5415" width="9.7109375" bestFit="1" customWidth="1"/>
    <col min="5634" max="5634" width="33.7109375" customWidth="1"/>
    <col min="5635" max="5635" width="14.42578125" customWidth="1"/>
    <col min="5636" max="5636" width="9.85546875" bestFit="1" customWidth="1"/>
    <col min="5637" max="5637" width="10.5703125" bestFit="1" customWidth="1"/>
    <col min="5638" max="5638" width="11.28515625" bestFit="1" customWidth="1"/>
    <col min="5639" max="5643" width="9.5703125" bestFit="1" customWidth="1"/>
    <col min="5644" max="5644" width="10.42578125" bestFit="1" customWidth="1"/>
    <col min="5645" max="5645" width="9.5703125" bestFit="1" customWidth="1"/>
    <col min="5646" max="5646" width="10.28515625" bestFit="1" customWidth="1"/>
    <col min="5647" max="5647" width="9.7109375" bestFit="1" customWidth="1"/>
    <col min="5648" max="5655" width="9.5703125" bestFit="1" customWidth="1"/>
    <col min="5656" max="5656" width="10.42578125" bestFit="1" customWidth="1"/>
    <col min="5657" max="5657" width="9.5703125" bestFit="1" customWidth="1"/>
    <col min="5658" max="5658" width="10.28515625" bestFit="1" customWidth="1"/>
    <col min="5659" max="5659" width="9.7109375" bestFit="1" customWidth="1"/>
    <col min="5660" max="5667" width="9.5703125" bestFit="1" customWidth="1"/>
    <col min="5668" max="5668" width="10.42578125" bestFit="1" customWidth="1"/>
    <col min="5669" max="5669" width="9.5703125" bestFit="1" customWidth="1"/>
    <col min="5670" max="5670" width="10.28515625" bestFit="1" customWidth="1"/>
    <col min="5671" max="5671" width="9.7109375" bestFit="1" customWidth="1"/>
    <col min="5890" max="5890" width="33.7109375" customWidth="1"/>
    <col min="5891" max="5891" width="14.42578125" customWidth="1"/>
    <col min="5892" max="5892" width="9.85546875" bestFit="1" customWidth="1"/>
    <col min="5893" max="5893" width="10.5703125" bestFit="1" customWidth="1"/>
    <col min="5894" max="5894" width="11.28515625" bestFit="1" customWidth="1"/>
    <col min="5895" max="5899" width="9.5703125" bestFit="1" customWidth="1"/>
    <col min="5900" max="5900" width="10.42578125" bestFit="1" customWidth="1"/>
    <col min="5901" max="5901" width="9.5703125" bestFit="1" customWidth="1"/>
    <col min="5902" max="5902" width="10.28515625" bestFit="1" customWidth="1"/>
    <col min="5903" max="5903" width="9.7109375" bestFit="1" customWidth="1"/>
    <col min="5904" max="5911" width="9.5703125" bestFit="1" customWidth="1"/>
    <col min="5912" max="5912" width="10.42578125" bestFit="1" customWidth="1"/>
    <col min="5913" max="5913" width="9.5703125" bestFit="1" customWidth="1"/>
    <col min="5914" max="5914" width="10.28515625" bestFit="1" customWidth="1"/>
    <col min="5915" max="5915" width="9.7109375" bestFit="1" customWidth="1"/>
    <col min="5916" max="5923" width="9.5703125" bestFit="1" customWidth="1"/>
    <col min="5924" max="5924" width="10.42578125" bestFit="1" customWidth="1"/>
    <col min="5925" max="5925" width="9.5703125" bestFit="1" customWidth="1"/>
    <col min="5926" max="5926" width="10.28515625" bestFit="1" customWidth="1"/>
    <col min="5927" max="5927" width="9.7109375" bestFit="1" customWidth="1"/>
    <col min="6146" max="6146" width="33.7109375" customWidth="1"/>
    <col min="6147" max="6147" width="14.42578125" customWidth="1"/>
    <col min="6148" max="6148" width="9.85546875" bestFit="1" customWidth="1"/>
    <col min="6149" max="6149" width="10.5703125" bestFit="1" customWidth="1"/>
    <col min="6150" max="6150" width="11.28515625" bestFit="1" customWidth="1"/>
    <col min="6151" max="6155" width="9.5703125" bestFit="1" customWidth="1"/>
    <col min="6156" max="6156" width="10.42578125" bestFit="1" customWidth="1"/>
    <col min="6157" max="6157" width="9.5703125" bestFit="1" customWidth="1"/>
    <col min="6158" max="6158" width="10.28515625" bestFit="1" customWidth="1"/>
    <col min="6159" max="6159" width="9.7109375" bestFit="1" customWidth="1"/>
    <col min="6160" max="6167" width="9.5703125" bestFit="1" customWidth="1"/>
    <col min="6168" max="6168" width="10.42578125" bestFit="1" customWidth="1"/>
    <col min="6169" max="6169" width="9.5703125" bestFit="1" customWidth="1"/>
    <col min="6170" max="6170" width="10.28515625" bestFit="1" customWidth="1"/>
    <col min="6171" max="6171" width="9.7109375" bestFit="1" customWidth="1"/>
    <col min="6172" max="6179" width="9.5703125" bestFit="1" customWidth="1"/>
    <col min="6180" max="6180" width="10.42578125" bestFit="1" customWidth="1"/>
    <col min="6181" max="6181" width="9.5703125" bestFit="1" customWidth="1"/>
    <col min="6182" max="6182" width="10.28515625" bestFit="1" customWidth="1"/>
    <col min="6183" max="6183" width="9.7109375" bestFit="1" customWidth="1"/>
    <col min="6402" max="6402" width="33.7109375" customWidth="1"/>
    <col min="6403" max="6403" width="14.42578125" customWidth="1"/>
    <col min="6404" max="6404" width="9.85546875" bestFit="1" customWidth="1"/>
    <col min="6405" max="6405" width="10.5703125" bestFit="1" customWidth="1"/>
    <col min="6406" max="6406" width="11.28515625" bestFit="1" customWidth="1"/>
    <col min="6407" max="6411" width="9.5703125" bestFit="1" customWidth="1"/>
    <col min="6412" max="6412" width="10.42578125" bestFit="1" customWidth="1"/>
    <col min="6413" max="6413" width="9.5703125" bestFit="1" customWidth="1"/>
    <col min="6414" max="6414" width="10.28515625" bestFit="1" customWidth="1"/>
    <col min="6415" max="6415" width="9.7109375" bestFit="1" customWidth="1"/>
    <col min="6416" max="6423" width="9.5703125" bestFit="1" customWidth="1"/>
    <col min="6424" max="6424" width="10.42578125" bestFit="1" customWidth="1"/>
    <col min="6425" max="6425" width="9.5703125" bestFit="1" customWidth="1"/>
    <col min="6426" max="6426" width="10.28515625" bestFit="1" customWidth="1"/>
    <col min="6427" max="6427" width="9.7109375" bestFit="1" customWidth="1"/>
    <col min="6428" max="6435" width="9.5703125" bestFit="1" customWidth="1"/>
    <col min="6436" max="6436" width="10.42578125" bestFit="1" customWidth="1"/>
    <col min="6437" max="6437" width="9.5703125" bestFit="1" customWidth="1"/>
    <col min="6438" max="6438" width="10.28515625" bestFit="1" customWidth="1"/>
    <col min="6439" max="6439" width="9.7109375" bestFit="1" customWidth="1"/>
    <col min="6658" max="6658" width="33.7109375" customWidth="1"/>
    <col min="6659" max="6659" width="14.42578125" customWidth="1"/>
    <col min="6660" max="6660" width="9.85546875" bestFit="1" customWidth="1"/>
    <col min="6661" max="6661" width="10.5703125" bestFit="1" customWidth="1"/>
    <col min="6662" max="6662" width="11.28515625" bestFit="1" customWidth="1"/>
    <col min="6663" max="6667" width="9.5703125" bestFit="1" customWidth="1"/>
    <col min="6668" max="6668" width="10.42578125" bestFit="1" customWidth="1"/>
    <col min="6669" max="6669" width="9.5703125" bestFit="1" customWidth="1"/>
    <col min="6670" max="6670" width="10.28515625" bestFit="1" customWidth="1"/>
    <col min="6671" max="6671" width="9.7109375" bestFit="1" customWidth="1"/>
    <col min="6672" max="6679" width="9.5703125" bestFit="1" customWidth="1"/>
    <col min="6680" max="6680" width="10.42578125" bestFit="1" customWidth="1"/>
    <col min="6681" max="6681" width="9.5703125" bestFit="1" customWidth="1"/>
    <col min="6682" max="6682" width="10.28515625" bestFit="1" customWidth="1"/>
    <col min="6683" max="6683" width="9.7109375" bestFit="1" customWidth="1"/>
    <col min="6684" max="6691" width="9.5703125" bestFit="1" customWidth="1"/>
    <col min="6692" max="6692" width="10.42578125" bestFit="1" customWidth="1"/>
    <col min="6693" max="6693" width="9.5703125" bestFit="1" customWidth="1"/>
    <col min="6694" max="6694" width="10.28515625" bestFit="1" customWidth="1"/>
    <col min="6695" max="6695" width="9.7109375" bestFit="1" customWidth="1"/>
    <col min="6914" max="6914" width="33.7109375" customWidth="1"/>
    <col min="6915" max="6915" width="14.42578125" customWidth="1"/>
    <col min="6916" max="6916" width="9.85546875" bestFit="1" customWidth="1"/>
    <col min="6917" max="6917" width="10.5703125" bestFit="1" customWidth="1"/>
    <col min="6918" max="6918" width="11.28515625" bestFit="1" customWidth="1"/>
    <col min="6919" max="6923" width="9.5703125" bestFit="1" customWidth="1"/>
    <col min="6924" max="6924" width="10.42578125" bestFit="1" customWidth="1"/>
    <col min="6925" max="6925" width="9.5703125" bestFit="1" customWidth="1"/>
    <col min="6926" max="6926" width="10.28515625" bestFit="1" customWidth="1"/>
    <col min="6927" max="6927" width="9.7109375" bestFit="1" customWidth="1"/>
    <col min="6928" max="6935" width="9.5703125" bestFit="1" customWidth="1"/>
    <col min="6936" max="6936" width="10.42578125" bestFit="1" customWidth="1"/>
    <col min="6937" max="6937" width="9.5703125" bestFit="1" customWidth="1"/>
    <col min="6938" max="6938" width="10.28515625" bestFit="1" customWidth="1"/>
    <col min="6939" max="6939" width="9.7109375" bestFit="1" customWidth="1"/>
    <col min="6940" max="6947" width="9.5703125" bestFit="1" customWidth="1"/>
    <col min="6948" max="6948" width="10.42578125" bestFit="1" customWidth="1"/>
    <col min="6949" max="6949" width="9.5703125" bestFit="1" customWidth="1"/>
    <col min="6950" max="6950" width="10.28515625" bestFit="1" customWidth="1"/>
    <col min="6951" max="6951" width="9.7109375" bestFit="1" customWidth="1"/>
    <col min="7170" max="7170" width="33.7109375" customWidth="1"/>
    <col min="7171" max="7171" width="14.42578125" customWidth="1"/>
    <col min="7172" max="7172" width="9.85546875" bestFit="1" customWidth="1"/>
    <col min="7173" max="7173" width="10.5703125" bestFit="1" customWidth="1"/>
    <col min="7174" max="7174" width="11.28515625" bestFit="1" customWidth="1"/>
    <col min="7175" max="7179" width="9.5703125" bestFit="1" customWidth="1"/>
    <col min="7180" max="7180" width="10.42578125" bestFit="1" customWidth="1"/>
    <col min="7181" max="7181" width="9.5703125" bestFit="1" customWidth="1"/>
    <col min="7182" max="7182" width="10.28515625" bestFit="1" customWidth="1"/>
    <col min="7183" max="7183" width="9.7109375" bestFit="1" customWidth="1"/>
    <col min="7184" max="7191" width="9.5703125" bestFit="1" customWidth="1"/>
    <col min="7192" max="7192" width="10.42578125" bestFit="1" customWidth="1"/>
    <col min="7193" max="7193" width="9.5703125" bestFit="1" customWidth="1"/>
    <col min="7194" max="7194" width="10.28515625" bestFit="1" customWidth="1"/>
    <col min="7195" max="7195" width="9.7109375" bestFit="1" customWidth="1"/>
    <col min="7196" max="7203" width="9.5703125" bestFit="1" customWidth="1"/>
    <col min="7204" max="7204" width="10.42578125" bestFit="1" customWidth="1"/>
    <col min="7205" max="7205" width="9.5703125" bestFit="1" customWidth="1"/>
    <col min="7206" max="7206" width="10.28515625" bestFit="1" customWidth="1"/>
    <col min="7207" max="7207" width="9.7109375" bestFit="1" customWidth="1"/>
    <col min="7426" max="7426" width="33.7109375" customWidth="1"/>
    <col min="7427" max="7427" width="14.42578125" customWidth="1"/>
    <col min="7428" max="7428" width="9.85546875" bestFit="1" customWidth="1"/>
    <col min="7429" max="7429" width="10.5703125" bestFit="1" customWidth="1"/>
    <col min="7430" max="7430" width="11.28515625" bestFit="1" customWidth="1"/>
    <col min="7431" max="7435" width="9.5703125" bestFit="1" customWidth="1"/>
    <col min="7436" max="7436" width="10.42578125" bestFit="1" customWidth="1"/>
    <col min="7437" max="7437" width="9.5703125" bestFit="1" customWidth="1"/>
    <col min="7438" max="7438" width="10.28515625" bestFit="1" customWidth="1"/>
    <col min="7439" max="7439" width="9.7109375" bestFit="1" customWidth="1"/>
    <col min="7440" max="7447" width="9.5703125" bestFit="1" customWidth="1"/>
    <col min="7448" max="7448" width="10.42578125" bestFit="1" customWidth="1"/>
    <col min="7449" max="7449" width="9.5703125" bestFit="1" customWidth="1"/>
    <col min="7450" max="7450" width="10.28515625" bestFit="1" customWidth="1"/>
    <col min="7451" max="7451" width="9.7109375" bestFit="1" customWidth="1"/>
    <col min="7452" max="7459" width="9.5703125" bestFit="1" customWidth="1"/>
    <col min="7460" max="7460" width="10.42578125" bestFit="1" customWidth="1"/>
    <col min="7461" max="7461" width="9.5703125" bestFit="1" customWidth="1"/>
    <col min="7462" max="7462" width="10.28515625" bestFit="1" customWidth="1"/>
    <col min="7463" max="7463" width="9.7109375" bestFit="1" customWidth="1"/>
    <col min="7682" max="7682" width="33.7109375" customWidth="1"/>
    <col min="7683" max="7683" width="14.42578125" customWidth="1"/>
    <col min="7684" max="7684" width="9.85546875" bestFit="1" customWidth="1"/>
    <col min="7685" max="7685" width="10.5703125" bestFit="1" customWidth="1"/>
    <col min="7686" max="7686" width="11.28515625" bestFit="1" customWidth="1"/>
    <col min="7687" max="7691" width="9.5703125" bestFit="1" customWidth="1"/>
    <col min="7692" max="7692" width="10.42578125" bestFit="1" customWidth="1"/>
    <col min="7693" max="7693" width="9.5703125" bestFit="1" customWidth="1"/>
    <col min="7694" max="7694" width="10.28515625" bestFit="1" customWidth="1"/>
    <col min="7695" max="7695" width="9.7109375" bestFit="1" customWidth="1"/>
    <col min="7696" max="7703" width="9.5703125" bestFit="1" customWidth="1"/>
    <col min="7704" max="7704" width="10.42578125" bestFit="1" customWidth="1"/>
    <col min="7705" max="7705" width="9.5703125" bestFit="1" customWidth="1"/>
    <col min="7706" max="7706" width="10.28515625" bestFit="1" customWidth="1"/>
    <col min="7707" max="7707" width="9.7109375" bestFit="1" customWidth="1"/>
    <col min="7708" max="7715" width="9.5703125" bestFit="1" customWidth="1"/>
    <col min="7716" max="7716" width="10.42578125" bestFit="1" customWidth="1"/>
    <col min="7717" max="7717" width="9.5703125" bestFit="1" customWidth="1"/>
    <col min="7718" max="7718" width="10.28515625" bestFit="1" customWidth="1"/>
    <col min="7719" max="7719" width="9.7109375" bestFit="1" customWidth="1"/>
    <col min="7938" max="7938" width="33.7109375" customWidth="1"/>
    <col min="7939" max="7939" width="14.42578125" customWidth="1"/>
    <col min="7940" max="7940" width="9.85546875" bestFit="1" customWidth="1"/>
    <col min="7941" max="7941" width="10.5703125" bestFit="1" customWidth="1"/>
    <col min="7942" max="7942" width="11.28515625" bestFit="1" customWidth="1"/>
    <col min="7943" max="7947" width="9.5703125" bestFit="1" customWidth="1"/>
    <col min="7948" max="7948" width="10.42578125" bestFit="1" customWidth="1"/>
    <col min="7949" max="7949" width="9.5703125" bestFit="1" customWidth="1"/>
    <col min="7950" max="7950" width="10.28515625" bestFit="1" customWidth="1"/>
    <col min="7951" max="7951" width="9.7109375" bestFit="1" customWidth="1"/>
    <col min="7952" max="7959" width="9.5703125" bestFit="1" customWidth="1"/>
    <col min="7960" max="7960" width="10.42578125" bestFit="1" customWidth="1"/>
    <col min="7961" max="7961" width="9.5703125" bestFit="1" customWidth="1"/>
    <col min="7962" max="7962" width="10.28515625" bestFit="1" customWidth="1"/>
    <col min="7963" max="7963" width="9.7109375" bestFit="1" customWidth="1"/>
    <col min="7964" max="7971" width="9.5703125" bestFit="1" customWidth="1"/>
    <col min="7972" max="7972" width="10.42578125" bestFit="1" customWidth="1"/>
    <col min="7973" max="7973" width="9.5703125" bestFit="1" customWidth="1"/>
    <col min="7974" max="7974" width="10.28515625" bestFit="1" customWidth="1"/>
    <col min="7975" max="7975" width="9.7109375" bestFit="1" customWidth="1"/>
    <col min="8194" max="8194" width="33.7109375" customWidth="1"/>
    <col min="8195" max="8195" width="14.42578125" customWidth="1"/>
    <col min="8196" max="8196" width="9.85546875" bestFit="1" customWidth="1"/>
    <col min="8197" max="8197" width="10.5703125" bestFit="1" customWidth="1"/>
    <col min="8198" max="8198" width="11.28515625" bestFit="1" customWidth="1"/>
    <col min="8199" max="8203" width="9.5703125" bestFit="1" customWidth="1"/>
    <col min="8204" max="8204" width="10.42578125" bestFit="1" customWidth="1"/>
    <col min="8205" max="8205" width="9.5703125" bestFit="1" customWidth="1"/>
    <col min="8206" max="8206" width="10.28515625" bestFit="1" customWidth="1"/>
    <col min="8207" max="8207" width="9.7109375" bestFit="1" customWidth="1"/>
    <col min="8208" max="8215" width="9.5703125" bestFit="1" customWidth="1"/>
    <col min="8216" max="8216" width="10.42578125" bestFit="1" customWidth="1"/>
    <col min="8217" max="8217" width="9.5703125" bestFit="1" customWidth="1"/>
    <col min="8218" max="8218" width="10.28515625" bestFit="1" customWidth="1"/>
    <col min="8219" max="8219" width="9.7109375" bestFit="1" customWidth="1"/>
    <col min="8220" max="8227" width="9.5703125" bestFit="1" customWidth="1"/>
    <col min="8228" max="8228" width="10.42578125" bestFit="1" customWidth="1"/>
    <col min="8229" max="8229" width="9.5703125" bestFit="1" customWidth="1"/>
    <col min="8230" max="8230" width="10.28515625" bestFit="1" customWidth="1"/>
    <col min="8231" max="8231" width="9.7109375" bestFit="1" customWidth="1"/>
    <col min="8450" max="8450" width="33.7109375" customWidth="1"/>
    <col min="8451" max="8451" width="14.42578125" customWidth="1"/>
    <col min="8452" max="8452" width="9.85546875" bestFit="1" customWidth="1"/>
    <col min="8453" max="8453" width="10.5703125" bestFit="1" customWidth="1"/>
    <col min="8454" max="8454" width="11.28515625" bestFit="1" customWidth="1"/>
    <col min="8455" max="8459" width="9.5703125" bestFit="1" customWidth="1"/>
    <col min="8460" max="8460" width="10.42578125" bestFit="1" customWidth="1"/>
    <col min="8461" max="8461" width="9.5703125" bestFit="1" customWidth="1"/>
    <col min="8462" max="8462" width="10.28515625" bestFit="1" customWidth="1"/>
    <col min="8463" max="8463" width="9.7109375" bestFit="1" customWidth="1"/>
    <col min="8464" max="8471" width="9.5703125" bestFit="1" customWidth="1"/>
    <col min="8472" max="8472" width="10.42578125" bestFit="1" customWidth="1"/>
    <col min="8473" max="8473" width="9.5703125" bestFit="1" customWidth="1"/>
    <col min="8474" max="8474" width="10.28515625" bestFit="1" customWidth="1"/>
    <col min="8475" max="8475" width="9.7109375" bestFit="1" customWidth="1"/>
    <col min="8476" max="8483" width="9.5703125" bestFit="1" customWidth="1"/>
    <col min="8484" max="8484" width="10.42578125" bestFit="1" customWidth="1"/>
    <col min="8485" max="8485" width="9.5703125" bestFit="1" customWidth="1"/>
    <col min="8486" max="8486" width="10.28515625" bestFit="1" customWidth="1"/>
    <col min="8487" max="8487" width="9.7109375" bestFit="1" customWidth="1"/>
    <col min="8706" max="8706" width="33.7109375" customWidth="1"/>
    <col min="8707" max="8707" width="14.42578125" customWidth="1"/>
    <col min="8708" max="8708" width="9.85546875" bestFit="1" customWidth="1"/>
    <col min="8709" max="8709" width="10.5703125" bestFit="1" customWidth="1"/>
    <col min="8710" max="8710" width="11.28515625" bestFit="1" customWidth="1"/>
    <col min="8711" max="8715" width="9.5703125" bestFit="1" customWidth="1"/>
    <col min="8716" max="8716" width="10.42578125" bestFit="1" customWidth="1"/>
    <col min="8717" max="8717" width="9.5703125" bestFit="1" customWidth="1"/>
    <col min="8718" max="8718" width="10.28515625" bestFit="1" customWidth="1"/>
    <col min="8719" max="8719" width="9.7109375" bestFit="1" customWidth="1"/>
    <col min="8720" max="8727" width="9.5703125" bestFit="1" customWidth="1"/>
    <col min="8728" max="8728" width="10.42578125" bestFit="1" customWidth="1"/>
    <col min="8729" max="8729" width="9.5703125" bestFit="1" customWidth="1"/>
    <col min="8730" max="8730" width="10.28515625" bestFit="1" customWidth="1"/>
    <col min="8731" max="8731" width="9.7109375" bestFit="1" customWidth="1"/>
    <col min="8732" max="8739" width="9.5703125" bestFit="1" customWidth="1"/>
    <col min="8740" max="8740" width="10.42578125" bestFit="1" customWidth="1"/>
    <col min="8741" max="8741" width="9.5703125" bestFit="1" customWidth="1"/>
    <col min="8742" max="8742" width="10.28515625" bestFit="1" customWidth="1"/>
    <col min="8743" max="8743" width="9.7109375" bestFit="1" customWidth="1"/>
    <col min="8962" max="8962" width="33.7109375" customWidth="1"/>
    <col min="8963" max="8963" width="14.42578125" customWidth="1"/>
    <col min="8964" max="8964" width="9.85546875" bestFit="1" customWidth="1"/>
    <col min="8965" max="8965" width="10.5703125" bestFit="1" customWidth="1"/>
    <col min="8966" max="8966" width="11.28515625" bestFit="1" customWidth="1"/>
    <col min="8967" max="8971" width="9.5703125" bestFit="1" customWidth="1"/>
    <col min="8972" max="8972" width="10.42578125" bestFit="1" customWidth="1"/>
    <col min="8973" max="8973" width="9.5703125" bestFit="1" customWidth="1"/>
    <col min="8974" max="8974" width="10.28515625" bestFit="1" customWidth="1"/>
    <col min="8975" max="8975" width="9.7109375" bestFit="1" customWidth="1"/>
    <col min="8976" max="8983" width="9.5703125" bestFit="1" customWidth="1"/>
    <col min="8984" max="8984" width="10.42578125" bestFit="1" customWidth="1"/>
    <col min="8985" max="8985" width="9.5703125" bestFit="1" customWidth="1"/>
    <col min="8986" max="8986" width="10.28515625" bestFit="1" customWidth="1"/>
    <col min="8987" max="8987" width="9.7109375" bestFit="1" customWidth="1"/>
    <col min="8988" max="8995" width="9.5703125" bestFit="1" customWidth="1"/>
    <col min="8996" max="8996" width="10.42578125" bestFit="1" customWidth="1"/>
    <col min="8997" max="8997" width="9.5703125" bestFit="1" customWidth="1"/>
    <col min="8998" max="8998" width="10.28515625" bestFit="1" customWidth="1"/>
    <col min="8999" max="8999" width="9.7109375" bestFit="1" customWidth="1"/>
    <col min="9218" max="9218" width="33.7109375" customWidth="1"/>
    <col min="9219" max="9219" width="14.42578125" customWidth="1"/>
    <col min="9220" max="9220" width="9.85546875" bestFit="1" customWidth="1"/>
    <col min="9221" max="9221" width="10.5703125" bestFit="1" customWidth="1"/>
    <col min="9222" max="9222" width="11.28515625" bestFit="1" customWidth="1"/>
    <col min="9223" max="9227" width="9.5703125" bestFit="1" customWidth="1"/>
    <col min="9228" max="9228" width="10.42578125" bestFit="1" customWidth="1"/>
    <col min="9229" max="9229" width="9.5703125" bestFit="1" customWidth="1"/>
    <col min="9230" max="9230" width="10.28515625" bestFit="1" customWidth="1"/>
    <col min="9231" max="9231" width="9.7109375" bestFit="1" customWidth="1"/>
    <col min="9232" max="9239" width="9.5703125" bestFit="1" customWidth="1"/>
    <col min="9240" max="9240" width="10.42578125" bestFit="1" customWidth="1"/>
    <col min="9241" max="9241" width="9.5703125" bestFit="1" customWidth="1"/>
    <col min="9242" max="9242" width="10.28515625" bestFit="1" customWidth="1"/>
    <col min="9243" max="9243" width="9.7109375" bestFit="1" customWidth="1"/>
    <col min="9244" max="9251" width="9.5703125" bestFit="1" customWidth="1"/>
    <col min="9252" max="9252" width="10.42578125" bestFit="1" customWidth="1"/>
    <col min="9253" max="9253" width="9.5703125" bestFit="1" customWidth="1"/>
    <col min="9254" max="9254" width="10.28515625" bestFit="1" customWidth="1"/>
    <col min="9255" max="9255" width="9.7109375" bestFit="1" customWidth="1"/>
    <col min="9474" max="9474" width="33.7109375" customWidth="1"/>
    <col min="9475" max="9475" width="14.42578125" customWidth="1"/>
    <col min="9476" max="9476" width="9.85546875" bestFit="1" customWidth="1"/>
    <col min="9477" max="9477" width="10.5703125" bestFit="1" customWidth="1"/>
    <col min="9478" max="9478" width="11.28515625" bestFit="1" customWidth="1"/>
    <col min="9479" max="9483" width="9.5703125" bestFit="1" customWidth="1"/>
    <col min="9484" max="9484" width="10.42578125" bestFit="1" customWidth="1"/>
    <col min="9485" max="9485" width="9.5703125" bestFit="1" customWidth="1"/>
    <col min="9486" max="9486" width="10.28515625" bestFit="1" customWidth="1"/>
    <col min="9487" max="9487" width="9.7109375" bestFit="1" customWidth="1"/>
    <col min="9488" max="9495" width="9.5703125" bestFit="1" customWidth="1"/>
    <col min="9496" max="9496" width="10.42578125" bestFit="1" customWidth="1"/>
    <col min="9497" max="9497" width="9.5703125" bestFit="1" customWidth="1"/>
    <col min="9498" max="9498" width="10.28515625" bestFit="1" customWidth="1"/>
    <col min="9499" max="9499" width="9.7109375" bestFit="1" customWidth="1"/>
    <col min="9500" max="9507" width="9.5703125" bestFit="1" customWidth="1"/>
    <col min="9508" max="9508" width="10.42578125" bestFit="1" customWidth="1"/>
    <col min="9509" max="9509" width="9.5703125" bestFit="1" customWidth="1"/>
    <col min="9510" max="9510" width="10.28515625" bestFit="1" customWidth="1"/>
    <col min="9511" max="9511" width="9.7109375" bestFit="1" customWidth="1"/>
    <col min="9730" max="9730" width="33.7109375" customWidth="1"/>
    <col min="9731" max="9731" width="14.42578125" customWidth="1"/>
    <col min="9732" max="9732" width="9.85546875" bestFit="1" customWidth="1"/>
    <col min="9733" max="9733" width="10.5703125" bestFit="1" customWidth="1"/>
    <col min="9734" max="9734" width="11.28515625" bestFit="1" customWidth="1"/>
    <col min="9735" max="9739" width="9.5703125" bestFit="1" customWidth="1"/>
    <col min="9740" max="9740" width="10.42578125" bestFit="1" customWidth="1"/>
    <col min="9741" max="9741" width="9.5703125" bestFit="1" customWidth="1"/>
    <col min="9742" max="9742" width="10.28515625" bestFit="1" customWidth="1"/>
    <col min="9743" max="9743" width="9.7109375" bestFit="1" customWidth="1"/>
    <col min="9744" max="9751" width="9.5703125" bestFit="1" customWidth="1"/>
    <col min="9752" max="9752" width="10.42578125" bestFit="1" customWidth="1"/>
    <col min="9753" max="9753" width="9.5703125" bestFit="1" customWidth="1"/>
    <col min="9754" max="9754" width="10.28515625" bestFit="1" customWidth="1"/>
    <col min="9755" max="9755" width="9.7109375" bestFit="1" customWidth="1"/>
    <col min="9756" max="9763" width="9.5703125" bestFit="1" customWidth="1"/>
    <col min="9764" max="9764" width="10.42578125" bestFit="1" customWidth="1"/>
    <col min="9765" max="9765" width="9.5703125" bestFit="1" customWidth="1"/>
    <col min="9766" max="9766" width="10.28515625" bestFit="1" customWidth="1"/>
    <col min="9767" max="9767" width="9.7109375" bestFit="1" customWidth="1"/>
    <col min="9986" max="9986" width="33.7109375" customWidth="1"/>
    <col min="9987" max="9987" width="14.42578125" customWidth="1"/>
    <col min="9988" max="9988" width="9.85546875" bestFit="1" customWidth="1"/>
    <col min="9989" max="9989" width="10.5703125" bestFit="1" customWidth="1"/>
    <col min="9990" max="9990" width="11.28515625" bestFit="1" customWidth="1"/>
    <col min="9991" max="9995" width="9.5703125" bestFit="1" customWidth="1"/>
    <col min="9996" max="9996" width="10.42578125" bestFit="1" customWidth="1"/>
    <col min="9997" max="9997" width="9.5703125" bestFit="1" customWidth="1"/>
    <col min="9998" max="9998" width="10.28515625" bestFit="1" customWidth="1"/>
    <col min="9999" max="9999" width="9.7109375" bestFit="1" customWidth="1"/>
    <col min="10000" max="10007" width="9.5703125" bestFit="1" customWidth="1"/>
    <col min="10008" max="10008" width="10.42578125" bestFit="1" customWidth="1"/>
    <col min="10009" max="10009" width="9.5703125" bestFit="1" customWidth="1"/>
    <col min="10010" max="10010" width="10.28515625" bestFit="1" customWidth="1"/>
    <col min="10011" max="10011" width="9.7109375" bestFit="1" customWidth="1"/>
    <col min="10012" max="10019" width="9.5703125" bestFit="1" customWidth="1"/>
    <col min="10020" max="10020" width="10.42578125" bestFit="1" customWidth="1"/>
    <col min="10021" max="10021" width="9.5703125" bestFit="1" customWidth="1"/>
    <col min="10022" max="10022" width="10.28515625" bestFit="1" customWidth="1"/>
    <col min="10023" max="10023" width="9.7109375" bestFit="1" customWidth="1"/>
    <col min="10242" max="10242" width="33.7109375" customWidth="1"/>
    <col min="10243" max="10243" width="14.42578125" customWidth="1"/>
    <col min="10244" max="10244" width="9.85546875" bestFit="1" customWidth="1"/>
    <col min="10245" max="10245" width="10.5703125" bestFit="1" customWidth="1"/>
    <col min="10246" max="10246" width="11.28515625" bestFit="1" customWidth="1"/>
    <col min="10247" max="10251" width="9.5703125" bestFit="1" customWidth="1"/>
    <col min="10252" max="10252" width="10.42578125" bestFit="1" customWidth="1"/>
    <col min="10253" max="10253" width="9.5703125" bestFit="1" customWidth="1"/>
    <col min="10254" max="10254" width="10.28515625" bestFit="1" customWidth="1"/>
    <col min="10255" max="10255" width="9.7109375" bestFit="1" customWidth="1"/>
    <col min="10256" max="10263" width="9.5703125" bestFit="1" customWidth="1"/>
    <col min="10264" max="10264" width="10.42578125" bestFit="1" customWidth="1"/>
    <col min="10265" max="10265" width="9.5703125" bestFit="1" customWidth="1"/>
    <col min="10266" max="10266" width="10.28515625" bestFit="1" customWidth="1"/>
    <col min="10267" max="10267" width="9.7109375" bestFit="1" customWidth="1"/>
    <col min="10268" max="10275" width="9.5703125" bestFit="1" customWidth="1"/>
    <col min="10276" max="10276" width="10.42578125" bestFit="1" customWidth="1"/>
    <col min="10277" max="10277" width="9.5703125" bestFit="1" customWidth="1"/>
    <col min="10278" max="10278" width="10.28515625" bestFit="1" customWidth="1"/>
    <col min="10279" max="10279" width="9.7109375" bestFit="1" customWidth="1"/>
    <col min="10498" max="10498" width="33.7109375" customWidth="1"/>
    <col min="10499" max="10499" width="14.42578125" customWidth="1"/>
    <col min="10500" max="10500" width="9.85546875" bestFit="1" customWidth="1"/>
    <col min="10501" max="10501" width="10.5703125" bestFit="1" customWidth="1"/>
    <col min="10502" max="10502" width="11.28515625" bestFit="1" customWidth="1"/>
    <col min="10503" max="10507" width="9.5703125" bestFit="1" customWidth="1"/>
    <col min="10508" max="10508" width="10.42578125" bestFit="1" customWidth="1"/>
    <col min="10509" max="10509" width="9.5703125" bestFit="1" customWidth="1"/>
    <col min="10510" max="10510" width="10.28515625" bestFit="1" customWidth="1"/>
    <col min="10511" max="10511" width="9.7109375" bestFit="1" customWidth="1"/>
    <col min="10512" max="10519" width="9.5703125" bestFit="1" customWidth="1"/>
    <col min="10520" max="10520" width="10.42578125" bestFit="1" customWidth="1"/>
    <col min="10521" max="10521" width="9.5703125" bestFit="1" customWidth="1"/>
    <col min="10522" max="10522" width="10.28515625" bestFit="1" customWidth="1"/>
    <col min="10523" max="10523" width="9.7109375" bestFit="1" customWidth="1"/>
    <col min="10524" max="10531" width="9.5703125" bestFit="1" customWidth="1"/>
    <col min="10532" max="10532" width="10.42578125" bestFit="1" customWidth="1"/>
    <col min="10533" max="10533" width="9.5703125" bestFit="1" customWidth="1"/>
    <col min="10534" max="10534" width="10.28515625" bestFit="1" customWidth="1"/>
    <col min="10535" max="10535" width="9.7109375" bestFit="1" customWidth="1"/>
    <col min="10754" max="10754" width="33.7109375" customWidth="1"/>
    <col min="10755" max="10755" width="14.42578125" customWidth="1"/>
    <col min="10756" max="10756" width="9.85546875" bestFit="1" customWidth="1"/>
    <col min="10757" max="10757" width="10.5703125" bestFit="1" customWidth="1"/>
    <col min="10758" max="10758" width="11.28515625" bestFit="1" customWidth="1"/>
    <col min="10759" max="10763" width="9.5703125" bestFit="1" customWidth="1"/>
    <col min="10764" max="10764" width="10.42578125" bestFit="1" customWidth="1"/>
    <col min="10765" max="10765" width="9.5703125" bestFit="1" customWidth="1"/>
    <col min="10766" max="10766" width="10.28515625" bestFit="1" customWidth="1"/>
    <col min="10767" max="10767" width="9.7109375" bestFit="1" customWidth="1"/>
    <col min="10768" max="10775" width="9.5703125" bestFit="1" customWidth="1"/>
    <col min="10776" max="10776" width="10.42578125" bestFit="1" customWidth="1"/>
    <col min="10777" max="10777" width="9.5703125" bestFit="1" customWidth="1"/>
    <col min="10778" max="10778" width="10.28515625" bestFit="1" customWidth="1"/>
    <col min="10779" max="10779" width="9.7109375" bestFit="1" customWidth="1"/>
    <col min="10780" max="10787" width="9.5703125" bestFit="1" customWidth="1"/>
    <col min="10788" max="10788" width="10.42578125" bestFit="1" customWidth="1"/>
    <col min="10789" max="10789" width="9.5703125" bestFit="1" customWidth="1"/>
    <col min="10790" max="10790" width="10.28515625" bestFit="1" customWidth="1"/>
    <col min="10791" max="10791" width="9.7109375" bestFit="1" customWidth="1"/>
    <col min="11010" max="11010" width="33.7109375" customWidth="1"/>
    <col min="11011" max="11011" width="14.42578125" customWidth="1"/>
    <col min="11012" max="11012" width="9.85546875" bestFit="1" customWidth="1"/>
    <col min="11013" max="11013" width="10.5703125" bestFit="1" customWidth="1"/>
    <col min="11014" max="11014" width="11.28515625" bestFit="1" customWidth="1"/>
    <col min="11015" max="11019" width="9.5703125" bestFit="1" customWidth="1"/>
    <col min="11020" max="11020" width="10.42578125" bestFit="1" customWidth="1"/>
    <col min="11021" max="11021" width="9.5703125" bestFit="1" customWidth="1"/>
    <col min="11022" max="11022" width="10.28515625" bestFit="1" customWidth="1"/>
    <col min="11023" max="11023" width="9.7109375" bestFit="1" customWidth="1"/>
    <col min="11024" max="11031" width="9.5703125" bestFit="1" customWidth="1"/>
    <col min="11032" max="11032" width="10.42578125" bestFit="1" customWidth="1"/>
    <col min="11033" max="11033" width="9.5703125" bestFit="1" customWidth="1"/>
    <col min="11034" max="11034" width="10.28515625" bestFit="1" customWidth="1"/>
    <col min="11035" max="11035" width="9.7109375" bestFit="1" customWidth="1"/>
    <col min="11036" max="11043" width="9.5703125" bestFit="1" customWidth="1"/>
    <col min="11044" max="11044" width="10.42578125" bestFit="1" customWidth="1"/>
    <col min="11045" max="11045" width="9.5703125" bestFit="1" customWidth="1"/>
    <col min="11046" max="11046" width="10.28515625" bestFit="1" customWidth="1"/>
    <col min="11047" max="11047" width="9.7109375" bestFit="1" customWidth="1"/>
    <col min="11266" max="11266" width="33.7109375" customWidth="1"/>
    <col min="11267" max="11267" width="14.42578125" customWidth="1"/>
    <col min="11268" max="11268" width="9.85546875" bestFit="1" customWidth="1"/>
    <col min="11269" max="11269" width="10.5703125" bestFit="1" customWidth="1"/>
    <col min="11270" max="11270" width="11.28515625" bestFit="1" customWidth="1"/>
    <col min="11271" max="11275" width="9.5703125" bestFit="1" customWidth="1"/>
    <col min="11276" max="11276" width="10.42578125" bestFit="1" customWidth="1"/>
    <col min="11277" max="11277" width="9.5703125" bestFit="1" customWidth="1"/>
    <col min="11278" max="11278" width="10.28515625" bestFit="1" customWidth="1"/>
    <col min="11279" max="11279" width="9.7109375" bestFit="1" customWidth="1"/>
    <col min="11280" max="11287" width="9.5703125" bestFit="1" customWidth="1"/>
    <col min="11288" max="11288" width="10.42578125" bestFit="1" customWidth="1"/>
    <col min="11289" max="11289" width="9.5703125" bestFit="1" customWidth="1"/>
    <col min="11290" max="11290" width="10.28515625" bestFit="1" customWidth="1"/>
    <col min="11291" max="11291" width="9.7109375" bestFit="1" customWidth="1"/>
    <col min="11292" max="11299" width="9.5703125" bestFit="1" customWidth="1"/>
    <col min="11300" max="11300" width="10.42578125" bestFit="1" customWidth="1"/>
    <col min="11301" max="11301" width="9.5703125" bestFit="1" customWidth="1"/>
    <col min="11302" max="11302" width="10.28515625" bestFit="1" customWidth="1"/>
    <col min="11303" max="11303" width="9.7109375" bestFit="1" customWidth="1"/>
    <col min="11522" max="11522" width="33.7109375" customWidth="1"/>
    <col min="11523" max="11523" width="14.42578125" customWidth="1"/>
    <col min="11524" max="11524" width="9.85546875" bestFit="1" customWidth="1"/>
    <col min="11525" max="11525" width="10.5703125" bestFit="1" customWidth="1"/>
    <col min="11526" max="11526" width="11.28515625" bestFit="1" customWidth="1"/>
    <col min="11527" max="11531" width="9.5703125" bestFit="1" customWidth="1"/>
    <col min="11532" max="11532" width="10.42578125" bestFit="1" customWidth="1"/>
    <col min="11533" max="11533" width="9.5703125" bestFit="1" customWidth="1"/>
    <col min="11534" max="11534" width="10.28515625" bestFit="1" customWidth="1"/>
    <col min="11535" max="11535" width="9.7109375" bestFit="1" customWidth="1"/>
    <col min="11536" max="11543" width="9.5703125" bestFit="1" customWidth="1"/>
    <col min="11544" max="11544" width="10.42578125" bestFit="1" customWidth="1"/>
    <col min="11545" max="11545" width="9.5703125" bestFit="1" customWidth="1"/>
    <col min="11546" max="11546" width="10.28515625" bestFit="1" customWidth="1"/>
    <col min="11547" max="11547" width="9.7109375" bestFit="1" customWidth="1"/>
    <col min="11548" max="11555" width="9.5703125" bestFit="1" customWidth="1"/>
    <col min="11556" max="11556" width="10.42578125" bestFit="1" customWidth="1"/>
    <col min="11557" max="11557" width="9.5703125" bestFit="1" customWidth="1"/>
    <col min="11558" max="11558" width="10.28515625" bestFit="1" customWidth="1"/>
    <col min="11559" max="11559" width="9.7109375" bestFit="1" customWidth="1"/>
    <col min="11778" max="11778" width="33.7109375" customWidth="1"/>
    <col min="11779" max="11779" width="14.42578125" customWidth="1"/>
    <col min="11780" max="11780" width="9.85546875" bestFit="1" customWidth="1"/>
    <col min="11781" max="11781" width="10.5703125" bestFit="1" customWidth="1"/>
    <col min="11782" max="11782" width="11.28515625" bestFit="1" customWidth="1"/>
    <col min="11783" max="11787" width="9.5703125" bestFit="1" customWidth="1"/>
    <col min="11788" max="11788" width="10.42578125" bestFit="1" customWidth="1"/>
    <col min="11789" max="11789" width="9.5703125" bestFit="1" customWidth="1"/>
    <col min="11790" max="11790" width="10.28515625" bestFit="1" customWidth="1"/>
    <col min="11791" max="11791" width="9.7109375" bestFit="1" customWidth="1"/>
    <col min="11792" max="11799" width="9.5703125" bestFit="1" customWidth="1"/>
    <col min="11800" max="11800" width="10.42578125" bestFit="1" customWidth="1"/>
    <col min="11801" max="11801" width="9.5703125" bestFit="1" customWidth="1"/>
    <col min="11802" max="11802" width="10.28515625" bestFit="1" customWidth="1"/>
    <col min="11803" max="11803" width="9.7109375" bestFit="1" customWidth="1"/>
    <col min="11804" max="11811" width="9.5703125" bestFit="1" customWidth="1"/>
    <col min="11812" max="11812" width="10.42578125" bestFit="1" customWidth="1"/>
    <col min="11813" max="11813" width="9.5703125" bestFit="1" customWidth="1"/>
    <col min="11814" max="11814" width="10.28515625" bestFit="1" customWidth="1"/>
    <col min="11815" max="11815" width="9.7109375" bestFit="1" customWidth="1"/>
    <col min="12034" max="12034" width="33.7109375" customWidth="1"/>
    <col min="12035" max="12035" width="14.42578125" customWidth="1"/>
    <col min="12036" max="12036" width="9.85546875" bestFit="1" customWidth="1"/>
    <col min="12037" max="12037" width="10.5703125" bestFit="1" customWidth="1"/>
    <col min="12038" max="12038" width="11.28515625" bestFit="1" customWidth="1"/>
    <col min="12039" max="12043" width="9.5703125" bestFit="1" customWidth="1"/>
    <col min="12044" max="12044" width="10.42578125" bestFit="1" customWidth="1"/>
    <col min="12045" max="12045" width="9.5703125" bestFit="1" customWidth="1"/>
    <col min="12046" max="12046" width="10.28515625" bestFit="1" customWidth="1"/>
    <col min="12047" max="12047" width="9.7109375" bestFit="1" customWidth="1"/>
    <col min="12048" max="12055" width="9.5703125" bestFit="1" customWidth="1"/>
    <col min="12056" max="12056" width="10.42578125" bestFit="1" customWidth="1"/>
    <col min="12057" max="12057" width="9.5703125" bestFit="1" customWidth="1"/>
    <col min="12058" max="12058" width="10.28515625" bestFit="1" customWidth="1"/>
    <col min="12059" max="12059" width="9.7109375" bestFit="1" customWidth="1"/>
    <col min="12060" max="12067" width="9.5703125" bestFit="1" customWidth="1"/>
    <col min="12068" max="12068" width="10.42578125" bestFit="1" customWidth="1"/>
    <col min="12069" max="12069" width="9.5703125" bestFit="1" customWidth="1"/>
    <col min="12070" max="12070" width="10.28515625" bestFit="1" customWidth="1"/>
    <col min="12071" max="12071" width="9.7109375" bestFit="1" customWidth="1"/>
    <col min="12290" max="12290" width="33.7109375" customWidth="1"/>
    <col min="12291" max="12291" width="14.42578125" customWidth="1"/>
    <col min="12292" max="12292" width="9.85546875" bestFit="1" customWidth="1"/>
    <col min="12293" max="12293" width="10.5703125" bestFit="1" customWidth="1"/>
    <col min="12294" max="12294" width="11.28515625" bestFit="1" customWidth="1"/>
    <col min="12295" max="12299" width="9.5703125" bestFit="1" customWidth="1"/>
    <col min="12300" max="12300" width="10.42578125" bestFit="1" customWidth="1"/>
    <col min="12301" max="12301" width="9.5703125" bestFit="1" customWidth="1"/>
    <col min="12302" max="12302" width="10.28515625" bestFit="1" customWidth="1"/>
    <col min="12303" max="12303" width="9.7109375" bestFit="1" customWidth="1"/>
    <col min="12304" max="12311" width="9.5703125" bestFit="1" customWidth="1"/>
    <col min="12312" max="12312" width="10.42578125" bestFit="1" customWidth="1"/>
    <col min="12313" max="12313" width="9.5703125" bestFit="1" customWidth="1"/>
    <col min="12314" max="12314" width="10.28515625" bestFit="1" customWidth="1"/>
    <col min="12315" max="12315" width="9.7109375" bestFit="1" customWidth="1"/>
    <col min="12316" max="12323" width="9.5703125" bestFit="1" customWidth="1"/>
    <col min="12324" max="12324" width="10.42578125" bestFit="1" customWidth="1"/>
    <col min="12325" max="12325" width="9.5703125" bestFit="1" customWidth="1"/>
    <col min="12326" max="12326" width="10.28515625" bestFit="1" customWidth="1"/>
    <col min="12327" max="12327" width="9.7109375" bestFit="1" customWidth="1"/>
    <col min="12546" max="12546" width="33.7109375" customWidth="1"/>
    <col min="12547" max="12547" width="14.42578125" customWidth="1"/>
    <col min="12548" max="12548" width="9.85546875" bestFit="1" customWidth="1"/>
    <col min="12549" max="12549" width="10.5703125" bestFit="1" customWidth="1"/>
    <col min="12550" max="12550" width="11.28515625" bestFit="1" customWidth="1"/>
    <col min="12551" max="12555" width="9.5703125" bestFit="1" customWidth="1"/>
    <col min="12556" max="12556" width="10.42578125" bestFit="1" customWidth="1"/>
    <col min="12557" max="12557" width="9.5703125" bestFit="1" customWidth="1"/>
    <col min="12558" max="12558" width="10.28515625" bestFit="1" customWidth="1"/>
    <col min="12559" max="12559" width="9.7109375" bestFit="1" customWidth="1"/>
    <col min="12560" max="12567" width="9.5703125" bestFit="1" customWidth="1"/>
    <col min="12568" max="12568" width="10.42578125" bestFit="1" customWidth="1"/>
    <col min="12569" max="12569" width="9.5703125" bestFit="1" customWidth="1"/>
    <col min="12570" max="12570" width="10.28515625" bestFit="1" customWidth="1"/>
    <col min="12571" max="12571" width="9.7109375" bestFit="1" customWidth="1"/>
    <col min="12572" max="12579" width="9.5703125" bestFit="1" customWidth="1"/>
    <col min="12580" max="12580" width="10.42578125" bestFit="1" customWidth="1"/>
    <col min="12581" max="12581" width="9.5703125" bestFit="1" customWidth="1"/>
    <col min="12582" max="12582" width="10.28515625" bestFit="1" customWidth="1"/>
    <col min="12583" max="12583" width="9.7109375" bestFit="1" customWidth="1"/>
    <col min="12802" max="12802" width="33.7109375" customWidth="1"/>
    <col min="12803" max="12803" width="14.42578125" customWidth="1"/>
    <col min="12804" max="12804" width="9.85546875" bestFit="1" customWidth="1"/>
    <col min="12805" max="12805" width="10.5703125" bestFit="1" customWidth="1"/>
    <col min="12806" max="12806" width="11.28515625" bestFit="1" customWidth="1"/>
    <col min="12807" max="12811" width="9.5703125" bestFit="1" customWidth="1"/>
    <col min="12812" max="12812" width="10.42578125" bestFit="1" customWidth="1"/>
    <col min="12813" max="12813" width="9.5703125" bestFit="1" customWidth="1"/>
    <col min="12814" max="12814" width="10.28515625" bestFit="1" customWidth="1"/>
    <col min="12815" max="12815" width="9.7109375" bestFit="1" customWidth="1"/>
    <col min="12816" max="12823" width="9.5703125" bestFit="1" customWidth="1"/>
    <col min="12824" max="12824" width="10.42578125" bestFit="1" customWidth="1"/>
    <col min="12825" max="12825" width="9.5703125" bestFit="1" customWidth="1"/>
    <col min="12826" max="12826" width="10.28515625" bestFit="1" customWidth="1"/>
    <col min="12827" max="12827" width="9.7109375" bestFit="1" customWidth="1"/>
    <col min="12828" max="12835" width="9.5703125" bestFit="1" customWidth="1"/>
    <col min="12836" max="12836" width="10.42578125" bestFit="1" customWidth="1"/>
    <col min="12837" max="12837" width="9.5703125" bestFit="1" customWidth="1"/>
    <col min="12838" max="12838" width="10.28515625" bestFit="1" customWidth="1"/>
    <col min="12839" max="12839" width="9.7109375" bestFit="1" customWidth="1"/>
    <col min="13058" max="13058" width="33.7109375" customWidth="1"/>
    <col min="13059" max="13059" width="14.42578125" customWidth="1"/>
    <col min="13060" max="13060" width="9.85546875" bestFit="1" customWidth="1"/>
    <col min="13061" max="13061" width="10.5703125" bestFit="1" customWidth="1"/>
    <col min="13062" max="13062" width="11.28515625" bestFit="1" customWidth="1"/>
    <col min="13063" max="13067" width="9.5703125" bestFit="1" customWidth="1"/>
    <col min="13068" max="13068" width="10.42578125" bestFit="1" customWidth="1"/>
    <col min="13069" max="13069" width="9.5703125" bestFit="1" customWidth="1"/>
    <col min="13070" max="13070" width="10.28515625" bestFit="1" customWidth="1"/>
    <col min="13071" max="13071" width="9.7109375" bestFit="1" customWidth="1"/>
    <col min="13072" max="13079" width="9.5703125" bestFit="1" customWidth="1"/>
    <col min="13080" max="13080" width="10.42578125" bestFit="1" customWidth="1"/>
    <col min="13081" max="13081" width="9.5703125" bestFit="1" customWidth="1"/>
    <col min="13082" max="13082" width="10.28515625" bestFit="1" customWidth="1"/>
    <col min="13083" max="13083" width="9.7109375" bestFit="1" customWidth="1"/>
    <col min="13084" max="13091" width="9.5703125" bestFit="1" customWidth="1"/>
    <col min="13092" max="13092" width="10.42578125" bestFit="1" customWidth="1"/>
    <col min="13093" max="13093" width="9.5703125" bestFit="1" customWidth="1"/>
    <col min="13094" max="13094" width="10.28515625" bestFit="1" customWidth="1"/>
    <col min="13095" max="13095" width="9.7109375" bestFit="1" customWidth="1"/>
    <col min="13314" max="13314" width="33.7109375" customWidth="1"/>
    <col min="13315" max="13315" width="14.42578125" customWidth="1"/>
    <col min="13316" max="13316" width="9.85546875" bestFit="1" customWidth="1"/>
    <col min="13317" max="13317" width="10.5703125" bestFit="1" customWidth="1"/>
    <col min="13318" max="13318" width="11.28515625" bestFit="1" customWidth="1"/>
    <col min="13319" max="13323" width="9.5703125" bestFit="1" customWidth="1"/>
    <col min="13324" max="13324" width="10.42578125" bestFit="1" customWidth="1"/>
    <col min="13325" max="13325" width="9.5703125" bestFit="1" customWidth="1"/>
    <col min="13326" max="13326" width="10.28515625" bestFit="1" customWidth="1"/>
    <col min="13327" max="13327" width="9.7109375" bestFit="1" customWidth="1"/>
    <col min="13328" max="13335" width="9.5703125" bestFit="1" customWidth="1"/>
    <col min="13336" max="13336" width="10.42578125" bestFit="1" customWidth="1"/>
    <col min="13337" max="13337" width="9.5703125" bestFit="1" customWidth="1"/>
    <col min="13338" max="13338" width="10.28515625" bestFit="1" customWidth="1"/>
    <col min="13339" max="13339" width="9.7109375" bestFit="1" customWidth="1"/>
    <col min="13340" max="13347" width="9.5703125" bestFit="1" customWidth="1"/>
    <col min="13348" max="13348" width="10.42578125" bestFit="1" customWidth="1"/>
    <col min="13349" max="13349" width="9.5703125" bestFit="1" customWidth="1"/>
    <col min="13350" max="13350" width="10.28515625" bestFit="1" customWidth="1"/>
    <col min="13351" max="13351" width="9.7109375" bestFit="1" customWidth="1"/>
    <col min="13570" max="13570" width="33.7109375" customWidth="1"/>
    <col min="13571" max="13571" width="14.42578125" customWidth="1"/>
    <col min="13572" max="13572" width="9.85546875" bestFit="1" customWidth="1"/>
    <col min="13573" max="13573" width="10.5703125" bestFit="1" customWidth="1"/>
    <col min="13574" max="13574" width="11.28515625" bestFit="1" customWidth="1"/>
    <col min="13575" max="13579" width="9.5703125" bestFit="1" customWidth="1"/>
    <col min="13580" max="13580" width="10.42578125" bestFit="1" customWidth="1"/>
    <col min="13581" max="13581" width="9.5703125" bestFit="1" customWidth="1"/>
    <col min="13582" max="13582" width="10.28515625" bestFit="1" customWidth="1"/>
    <col min="13583" max="13583" width="9.7109375" bestFit="1" customWidth="1"/>
    <col min="13584" max="13591" width="9.5703125" bestFit="1" customWidth="1"/>
    <col min="13592" max="13592" width="10.42578125" bestFit="1" customWidth="1"/>
    <col min="13593" max="13593" width="9.5703125" bestFit="1" customWidth="1"/>
    <col min="13594" max="13594" width="10.28515625" bestFit="1" customWidth="1"/>
    <col min="13595" max="13595" width="9.7109375" bestFit="1" customWidth="1"/>
    <col min="13596" max="13603" width="9.5703125" bestFit="1" customWidth="1"/>
    <col min="13604" max="13604" width="10.42578125" bestFit="1" customWidth="1"/>
    <col min="13605" max="13605" width="9.5703125" bestFit="1" customWidth="1"/>
    <col min="13606" max="13606" width="10.28515625" bestFit="1" customWidth="1"/>
    <col min="13607" max="13607" width="9.7109375" bestFit="1" customWidth="1"/>
    <col min="13826" max="13826" width="33.7109375" customWidth="1"/>
    <col min="13827" max="13827" width="14.42578125" customWidth="1"/>
    <col min="13828" max="13828" width="9.85546875" bestFit="1" customWidth="1"/>
    <col min="13829" max="13829" width="10.5703125" bestFit="1" customWidth="1"/>
    <col min="13830" max="13830" width="11.28515625" bestFit="1" customWidth="1"/>
    <col min="13831" max="13835" width="9.5703125" bestFit="1" customWidth="1"/>
    <col min="13836" max="13836" width="10.42578125" bestFit="1" customWidth="1"/>
    <col min="13837" max="13837" width="9.5703125" bestFit="1" customWidth="1"/>
    <col min="13838" max="13838" width="10.28515625" bestFit="1" customWidth="1"/>
    <col min="13839" max="13839" width="9.7109375" bestFit="1" customWidth="1"/>
    <col min="13840" max="13847" width="9.5703125" bestFit="1" customWidth="1"/>
    <col min="13848" max="13848" width="10.42578125" bestFit="1" customWidth="1"/>
    <col min="13849" max="13849" width="9.5703125" bestFit="1" customWidth="1"/>
    <col min="13850" max="13850" width="10.28515625" bestFit="1" customWidth="1"/>
    <col min="13851" max="13851" width="9.7109375" bestFit="1" customWidth="1"/>
    <col min="13852" max="13859" width="9.5703125" bestFit="1" customWidth="1"/>
    <col min="13860" max="13860" width="10.42578125" bestFit="1" customWidth="1"/>
    <col min="13861" max="13861" width="9.5703125" bestFit="1" customWidth="1"/>
    <col min="13862" max="13862" width="10.28515625" bestFit="1" customWidth="1"/>
    <col min="13863" max="13863" width="9.7109375" bestFit="1" customWidth="1"/>
    <col min="14082" max="14082" width="33.7109375" customWidth="1"/>
    <col min="14083" max="14083" width="14.42578125" customWidth="1"/>
    <col min="14084" max="14084" width="9.85546875" bestFit="1" customWidth="1"/>
    <col min="14085" max="14085" width="10.5703125" bestFit="1" customWidth="1"/>
    <col min="14086" max="14086" width="11.28515625" bestFit="1" customWidth="1"/>
    <col min="14087" max="14091" width="9.5703125" bestFit="1" customWidth="1"/>
    <col min="14092" max="14092" width="10.42578125" bestFit="1" customWidth="1"/>
    <col min="14093" max="14093" width="9.5703125" bestFit="1" customWidth="1"/>
    <col min="14094" max="14094" width="10.28515625" bestFit="1" customWidth="1"/>
    <col min="14095" max="14095" width="9.7109375" bestFit="1" customWidth="1"/>
    <col min="14096" max="14103" width="9.5703125" bestFit="1" customWidth="1"/>
    <col min="14104" max="14104" width="10.42578125" bestFit="1" customWidth="1"/>
    <col min="14105" max="14105" width="9.5703125" bestFit="1" customWidth="1"/>
    <col min="14106" max="14106" width="10.28515625" bestFit="1" customWidth="1"/>
    <col min="14107" max="14107" width="9.7109375" bestFit="1" customWidth="1"/>
    <col min="14108" max="14115" width="9.5703125" bestFit="1" customWidth="1"/>
    <col min="14116" max="14116" width="10.42578125" bestFit="1" customWidth="1"/>
    <col min="14117" max="14117" width="9.5703125" bestFit="1" customWidth="1"/>
    <col min="14118" max="14118" width="10.28515625" bestFit="1" customWidth="1"/>
    <col min="14119" max="14119" width="9.7109375" bestFit="1" customWidth="1"/>
    <col min="14338" max="14338" width="33.7109375" customWidth="1"/>
    <col min="14339" max="14339" width="14.42578125" customWidth="1"/>
    <col min="14340" max="14340" width="9.85546875" bestFit="1" customWidth="1"/>
    <col min="14341" max="14341" width="10.5703125" bestFit="1" customWidth="1"/>
    <col min="14342" max="14342" width="11.28515625" bestFit="1" customWidth="1"/>
    <col min="14343" max="14347" width="9.5703125" bestFit="1" customWidth="1"/>
    <col min="14348" max="14348" width="10.42578125" bestFit="1" customWidth="1"/>
    <col min="14349" max="14349" width="9.5703125" bestFit="1" customWidth="1"/>
    <col min="14350" max="14350" width="10.28515625" bestFit="1" customWidth="1"/>
    <col min="14351" max="14351" width="9.7109375" bestFit="1" customWidth="1"/>
    <col min="14352" max="14359" width="9.5703125" bestFit="1" customWidth="1"/>
    <col min="14360" max="14360" width="10.42578125" bestFit="1" customWidth="1"/>
    <col min="14361" max="14361" width="9.5703125" bestFit="1" customWidth="1"/>
    <col min="14362" max="14362" width="10.28515625" bestFit="1" customWidth="1"/>
    <col min="14363" max="14363" width="9.7109375" bestFit="1" customWidth="1"/>
    <col min="14364" max="14371" width="9.5703125" bestFit="1" customWidth="1"/>
    <col min="14372" max="14372" width="10.42578125" bestFit="1" customWidth="1"/>
    <col min="14373" max="14373" width="9.5703125" bestFit="1" customWidth="1"/>
    <col min="14374" max="14374" width="10.28515625" bestFit="1" customWidth="1"/>
    <col min="14375" max="14375" width="9.7109375" bestFit="1" customWidth="1"/>
    <col min="14594" max="14594" width="33.7109375" customWidth="1"/>
    <col min="14595" max="14595" width="14.42578125" customWidth="1"/>
    <col min="14596" max="14596" width="9.85546875" bestFit="1" customWidth="1"/>
    <col min="14597" max="14597" width="10.5703125" bestFit="1" customWidth="1"/>
    <col min="14598" max="14598" width="11.28515625" bestFit="1" customWidth="1"/>
    <col min="14599" max="14603" width="9.5703125" bestFit="1" customWidth="1"/>
    <col min="14604" max="14604" width="10.42578125" bestFit="1" customWidth="1"/>
    <col min="14605" max="14605" width="9.5703125" bestFit="1" customWidth="1"/>
    <col min="14606" max="14606" width="10.28515625" bestFit="1" customWidth="1"/>
    <col min="14607" max="14607" width="9.7109375" bestFit="1" customWidth="1"/>
    <col min="14608" max="14615" width="9.5703125" bestFit="1" customWidth="1"/>
    <col min="14616" max="14616" width="10.42578125" bestFit="1" customWidth="1"/>
    <col min="14617" max="14617" width="9.5703125" bestFit="1" customWidth="1"/>
    <col min="14618" max="14618" width="10.28515625" bestFit="1" customWidth="1"/>
    <col min="14619" max="14619" width="9.7109375" bestFit="1" customWidth="1"/>
    <col min="14620" max="14627" width="9.5703125" bestFit="1" customWidth="1"/>
    <col min="14628" max="14628" width="10.42578125" bestFit="1" customWidth="1"/>
    <col min="14629" max="14629" width="9.5703125" bestFit="1" customWidth="1"/>
    <col min="14630" max="14630" width="10.28515625" bestFit="1" customWidth="1"/>
    <col min="14631" max="14631" width="9.7109375" bestFit="1" customWidth="1"/>
    <col min="14850" max="14850" width="33.7109375" customWidth="1"/>
    <col min="14851" max="14851" width="14.42578125" customWidth="1"/>
    <col min="14852" max="14852" width="9.85546875" bestFit="1" customWidth="1"/>
    <col min="14853" max="14853" width="10.5703125" bestFit="1" customWidth="1"/>
    <col min="14854" max="14854" width="11.28515625" bestFit="1" customWidth="1"/>
    <col min="14855" max="14859" width="9.5703125" bestFit="1" customWidth="1"/>
    <col min="14860" max="14860" width="10.42578125" bestFit="1" customWidth="1"/>
    <col min="14861" max="14861" width="9.5703125" bestFit="1" customWidth="1"/>
    <col min="14862" max="14862" width="10.28515625" bestFit="1" customWidth="1"/>
    <col min="14863" max="14863" width="9.7109375" bestFit="1" customWidth="1"/>
    <col min="14864" max="14871" width="9.5703125" bestFit="1" customWidth="1"/>
    <col min="14872" max="14872" width="10.42578125" bestFit="1" customWidth="1"/>
    <col min="14873" max="14873" width="9.5703125" bestFit="1" customWidth="1"/>
    <col min="14874" max="14874" width="10.28515625" bestFit="1" customWidth="1"/>
    <col min="14875" max="14875" width="9.7109375" bestFit="1" customWidth="1"/>
    <col min="14876" max="14883" width="9.5703125" bestFit="1" customWidth="1"/>
    <col min="14884" max="14884" width="10.42578125" bestFit="1" customWidth="1"/>
    <col min="14885" max="14885" width="9.5703125" bestFit="1" customWidth="1"/>
    <col min="14886" max="14886" width="10.28515625" bestFit="1" customWidth="1"/>
    <col min="14887" max="14887" width="9.7109375" bestFit="1" customWidth="1"/>
    <col min="15106" max="15106" width="33.7109375" customWidth="1"/>
    <col min="15107" max="15107" width="14.42578125" customWidth="1"/>
    <col min="15108" max="15108" width="9.85546875" bestFit="1" customWidth="1"/>
    <col min="15109" max="15109" width="10.5703125" bestFit="1" customWidth="1"/>
    <col min="15110" max="15110" width="11.28515625" bestFit="1" customWidth="1"/>
    <col min="15111" max="15115" width="9.5703125" bestFit="1" customWidth="1"/>
    <col min="15116" max="15116" width="10.42578125" bestFit="1" customWidth="1"/>
    <col min="15117" max="15117" width="9.5703125" bestFit="1" customWidth="1"/>
    <col min="15118" max="15118" width="10.28515625" bestFit="1" customWidth="1"/>
    <col min="15119" max="15119" width="9.7109375" bestFit="1" customWidth="1"/>
    <col min="15120" max="15127" width="9.5703125" bestFit="1" customWidth="1"/>
    <col min="15128" max="15128" width="10.42578125" bestFit="1" customWidth="1"/>
    <col min="15129" max="15129" width="9.5703125" bestFit="1" customWidth="1"/>
    <col min="15130" max="15130" width="10.28515625" bestFit="1" customWidth="1"/>
    <col min="15131" max="15131" width="9.7109375" bestFit="1" customWidth="1"/>
    <col min="15132" max="15139" width="9.5703125" bestFit="1" customWidth="1"/>
    <col min="15140" max="15140" width="10.42578125" bestFit="1" customWidth="1"/>
    <col min="15141" max="15141" width="9.5703125" bestFit="1" customWidth="1"/>
    <col min="15142" max="15142" width="10.28515625" bestFit="1" customWidth="1"/>
    <col min="15143" max="15143" width="9.7109375" bestFit="1" customWidth="1"/>
    <col min="15362" max="15362" width="33.7109375" customWidth="1"/>
    <col min="15363" max="15363" width="14.42578125" customWidth="1"/>
    <col min="15364" max="15364" width="9.85546875" bestFit="1" customWidth="1"/>
    <col min="15365" max="15365" width="10.5703125" bestFit="1" customWidth="1"/>
    <col min="15366" max="15366" width="11.28515625" bestFit="1" customWidth="1"/>
    <col min="15367" max="15371" width="9.5703125" bestFit="1" customWidth="1"/>
    <col min="15372" max="15372" width="10.42578125" bestFit="1" customWidth="1"/>
    <col min="15373" max="15373" width="9.5703125" bestFit="1" customWidth="1"/>
    <col min="15374" max="15374" width="10.28515625" bestFit="1" customWidth="1"/>
    <col min="15375" max="15375" width="9.7109375" bestFit="1" customWidth="1"/>
    <col min="15376" max="15383" width="9.5703125" bestFit="1" customWidth="1"/>
    <col min="15384" max="15384" width="10.42578125" bestFit="1" customWidth="1"/>
    <col min="15385" max="15385" width="9.5703125" bestFit="1" customWidth="1"/>
    <col min="15386" max="15386" width="10.28515625" bestFit="1" customWidth="1"/>
    <col min="15387" max="15387" width="9.7109375" bestFit="1" customWidth="1"/>
    <col min="15388" max="15395" width="9.5703125" bestFit="1" customWidth="1"/>
    <col min="15396" max="15396" width="10.42578125" bestFit="1" customWidth="1"/>
    <col min="15397" max="15397" width="9.5703125" bestFit="1" customWidth="1"/>
    <col min="15398" max="15398" width="10.28515625" bestFit="1" customWidth="1"/>
    <col min="15399" max="15399" width="9.7109375" bestFit="1" customWidth="1"/>
    <col min="15618" max="15618" width="33.7109375" customWidth="1"/>
    <col min="15619" max="15619" width="14.42578125" customWidth="1"/>
    <col min="15620" max="15620" width="9.85546875" bestFit="1" customWidth="1"/>
    <col min="15621" max="15621" width="10.5703125" bestFit="1" customWidth="1"/>
    <col min="15622" max="15622" width="11.28515625" bestFit="1" customWidth="1"/>
    <col min="15623" max="15627" width="9.5703125" bestFit="1" customWidth="1"/>
    <col min="15628" max="15628" width="10.42578125" bestFit="1" customWidth="1"/>
    <col min="15629" max="15629" width="9.5703125" bestFit="1" customWidth="1"/>
    <col min="15630" max="15630" width="10.28515625" bestFit="1" customWidth="1"/>
    <col min="15631" max="15631" width="9.7109375" bestFit="1" customWidth="1"/>
    <col min="15632" max="15639" width="9.5703125" bestFit="1" customWidth="1"/>
    <col min="15640" max="15640" width="10.42578125" bestFit="1" customWidth="1"/>
    <col min="15641" max="15641" width="9.5703125" bestFit="1" customWidth="1"/>
    <col min="15642" max="15642" width="10.28515625" bestFit="1" customWidth="1"/>
    <col min="15643" max="15643" width="9.7109375" bestFit="1" customWidth="1"/>
    <col min="15644" max="15651" width="9.5703125" bestFit="1" customWidth="1"/>
    <col min="15652" max="15652" width="10.42578125" bestFit="1" customWidth="1"/>
    <col min="15653" max="15653" width="9.5703125" bestFit="1" customWidth="1"/>
    <col min="15654" max="15654" width="10.28515625" bestFit="1" customWidth="1"/>
    <col min="15655" max="15655" width="9.7109375" bestFit="1" customWidth="1"/>
    <col min="15874" max="15874" width="33.7109375" customWidth="1"/>
    <col min="15875" max="15875" width="14.42578125" customWidth="1"/>
    <col min="15876" max="15876" width="9.85546875" bestFit="1" customWidth="1"/>
    <col min="15877" max="15877" width="10.5703125" bestFit="1" customWidth="1"/>
    <col min="15878" max="15878" width="11.28515625" bestFit="1" customWidth="1"/>
    <col min="15879" max="15883" width="9.5703125" bestFit="1" customWidth="1"/>
    <col min="15884" max="15884" width="10.42578125" bestFit="1" customWidth="1"/>
    <col min="15885" max="15885" width="9.5703125" bestFit="1" customWidth="1"/>
    <col min="15886" max="15886" width="10.28515625" bestFit="1" customWidth="1"/>
    <col min="15887" max="15887" width="9.7109375" bestFit="1" customWidth="1"/>
    <col min="15888" max="15895" width="9.5703125" bestFit="1" customWidth="1"/>
    <col min="15896" max="15896" width="10.42578125" bestFit="1" customWidth="1"/>
    <col min="15897" max="15897" width="9.5703125" bestFit="1" customWidth="1"/>
    <col min="15898" max="15898" width="10.28515625" bestFit="1" customWidth="1"/>
    <col min="15899" max="15899" width="9.7109375" bestFit="1" customWidth="1"/>
    <col min="15900" max="15907" width="9.5703125" bestFit="1" customWidth="1"/>
    <col min="15908" max="15908" width="10.42578125" bestFit="1" customWidth="1"/>
    <col min="15909" max="15909" width="9.5703125" bestFit="1" customWidth="1"/>
    <col min="15910" max="15910" width="10.28515625" bestFit="1" customWidth="1"/>
    <col min="15911" max="15911" width="9.7109375" bestFit="1" customWidth="1"/>
    <col min="16130" max="16130" width="33.7109375" customWidth="1"/>
    <col min="16131" max="16131" width="14.42578125" customWidth="1"/>
    <col min="16132" max="16132" width="9.85546875" bestFit="1" customWidth="1"/>
    <col min="16133" max="16133" width="10.5703125" bestFit="1" customWidth="1"/>
    <col min="16134" max="16134" width="11.28515625" bestFit="1" customWidth="1"/>
    <col min="16135" max="16139" width="9.5703125" bestFit="1" customWidth="1"/>
    <col min="16140" max="16140" width="10.42578125" bestFit="1" customWidth="1"/>
    <col min="16141" max="16141" width="9.5703125" bestFit="1" customWidth="1"/>
    <col min="16142" max="16142" width="10.28515625" bestFit="1" customWidth="1"/>
    <col min="16143" max="16143" width="9.7109375" bestFit="1" customWidth="1"/>
    <col min="16144" max="16151" width="9.5703125" bestFit="1" customWidth="1"/>
    <col min="16152" max="16152" width="10.42578125" bestFit="1" customWidth="1"/>
    <col min="16153" max="16153" width="9.5703125" bestFit="1" customWidth="1"/>
    <col min="16154" max="16154" width="10.28515625" bestFit="1" customWidth="1"/>
    <col min="16155" max="16155" width="9.7109375" bestFit="1" customWidth="1"/>
    <col min="16156" max="16163" width="9.5703125" bestFit="1" customWidth="1"/>
    <col min="16164" max="16164" width="10.42578125" bestFit="1" customWidth="1"/>
    <col min="16165" max="16165" width="9.5703125" bestFit="1" customWidth="1"/>
    <col min="16166" max="16166" width="10.28515625" bestFit="1" customWidth="1"/>
    <col min="16167" max="16167" width="9.7109375" bestFit="1" customWidth="1"/>
  </cols>
  <sheetData>
    <row r="1" spans="1:212" x14ac:dyDescent="0.25">
      <c r="A1" s="41"/>
      <c r="B1" s="42" t="s">
        <v>118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  <c r="BT1" s="41"/>
      <c r="BU1" s="41"/>
      <c r="BV1" s="41"/>
      <c r="BW1" s="41"/>
      <c r="BX1" s="41"/>
      <c r="BY1" s="41"/>
      <c r="BZ1" s="41"/>
      <c r="CA1" s="41"/>
      <c r="CB1" s="41"/>
      <c r="CC1" s="41"/>
      <c r="CD1" s="41"/>
      <c r="CE1" s="41"/>
      <c r="CF1" s="41"/>
      <c r="CG1" s="41"/>
      <c r="CH1" s="41"/>
      <c r="CI1" s="41"/>
      <c r="CJ1" s="41"/>
      <c r="CK1" s="41"/>
      <c r="CL1" s="41"/>
      <c r="CM1" s="41"/>
      <c r="CN1" s="41"/>
      <c r="CO1" s="41"/>
      <c r="CP1" s="41"/>
      <c r="CQ1" s="41"/>
      <c r="CR1" s="41"/>
      <c r="CS1" s="41"/>
      <c r="CT1" s="41"/>
      <c r="CU1" s="41"/>
      <c r="CV1" s="41"/>
      <c r="CW1" s="41"/>
      <c r="CX1" s="41"/>
      <c r="CY1" s="41"/>
      <c r="CZ1" s="41"/>
      <c r="DA1" s="41"/>
      <c r="DB1" s="41"/>
      <c r="DC1" s="41"/>
      <c r="DD1" s="41"/>
      <c r="DE1" s="41"/>
      <c r="DF1" s="41"/>
      <c r="DG1" s="41"/>
      <c r="DH1" s="41"/>
      <c r="DI1" s="41"/>
      <c r="DJ1" s="41"/>
      <c r="DK1" s="41"/>
      <c r="DL1" s="41"/>
      <c r="DM1" s="41"/>
      <c r="DN1" s="41"/>
      <c r="DO1" s="41"/>
      <c r="DP1" s="41"/>
      <c r="DQ1" s="41"/>
      <c r="DR1" s="41"/>
      <c r="DS1" s="41"/>
      <c r="FY1" s="43"/>
      <c r="FZ1" s="43"/>
      <c r="GA1" s="43"/>
      <c r="GB1" s="43"/>
      <c r="GC1" s="43"/>
      <c r="GD1" s="43"/>
      <c r="GE1" s="43"/>
      <c r="GF1" s="43"/>
      <c r="GG1" s="43"/>
      <c r="GH1" s="43"/>
      <c r="GI1" s="43"/>
      <c r="GJ1" s="43"/>
      <c r="GK1" s="43"/>
      <c r="GL1" s="43"/>
      <c r="GM1" s="43">
        <v>1</v>
      </c>
      <c r="GN1" s="43">
        <v>2</v>
      </c>
      <c r="GO1" s="43">
        <v>3</v>
      </c>
      <c r="GP1" s="43">
        <v>4</v>
      </c>
      <c r="GQ1" s="43"/>
      <c r="GR1" s="43"/>
      <c r="GS1" s="43"/>
      <c r="GT1" s="43"/>
      <c r="GU1" s="43"/>
      <c r="GV1" s="43"/>
      <c r="GW1" s="43"/>
      <c r="GX1" s="43"/>
      <c r="GY1" s="43"/>
      <c r="GZ1" s="43"/>
      <c r="HA1" s="43"/>
      <c r="HB1" s="43"/>
      <c r="HC1" s="43"/>
      <c r="HD1" s="43"/>
    </row>
    <row r="2" spans="1:212" x14ac:dyDescent="0.25">
      <c r="A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  <c r="CA2" s="41"/>
      <c r="CB2" s="41"/>
      <c r="CC2" s="41"/>
      <c r="CD2" s="41"/>
      <c r="CE2" s="41"/>
      <c r="CF2" s="41"/>
      <c r="CG2" s="41"/>
      <c r="CH2" s="41"/>
      <c r="CI2" s="41"/>
      <c r="CJ2" s="41"/>
      <c r="CK2" s="41"/>
      <c r="CL2" s="41"/>
      <c r="CM2" s="41"/>
      <c r="CN2" s="41"/>
      <c r="CO2" s="41"/>
      <c r="CP2" s="41"/>
      <c r="CQ2" s="41"/>
      <c r="CR2" s="41"/>
      <c r="CS2" s="41"/>
      <c r="CT2" s="41"/>
      <c r="CU2" s="41"/>
      <c r="CV2" s="41"/>
      <c r="CW2" s="41"/>
      <c r="CX2" s="41"/>
      <c r="CY2" s="41"/>
      <c r="CZ2" s="41"/>
      <c r="DA2" s="41"/>
      <c r="DB2" s="41"/>
      <c r="DC2" s="41"/>
      <c r="DD2" s="41"/>
      <c r="DE2" s="41"/>
      <c r="DF2" s="41"/>
      <c r="DG2" s="41"/>
      <c r="DH2" s="41"/>
      <c r="DI2" s="41"/>
      <c r="DJ2" s="41"/>
      <c r="DK2" s="41"/>
      <c r="DL2" s="41"/>
      <c r="DM2" s="41"/>
      <c r="DN2" s="41"/>
      <c r="DO2" s="41"/>
      <c r="DP2" s="41"/>
      <c r="DQ2" s="41"/>
      <c r="DR2" s="41"/>
      <c r="DS2" s="41"/>
      <c r="FY2" s="44" t="s">
        <v>45</v>
      </c>
      <c r="FZ2" s="43">
        <v>1</v>
      </c>
      <c r="GA2" s="43"/>
      <c r="GB2" s="43"/>
      <c r="GC2" s="43" t="s">
        <v>119</v>
      </c>
      <c r="GD2" s="43">
        <f>VLOOKUP(C4,$FY$2:$FZ$38,2,FALSE)</f>
        <v>1</v>
      </c>
      <c r="GE2" s="43" t="s">
        <v>120</v>
      </c>
      <c r="GF2" s="43"/>
      <c r="GG2" s="43"/>
      <c r="GH2" s="43"/>
      <c r="GI2" s="43"/>
      <c r="GJ2" s="43">
        <v>1</v>
      </c>
      <c r="GK2" s="43">
        <f>+IF($C$8=$GM$1,GM2,IF($C$8=$GN$1,GN2,IF($C$8=$GO$1,GO2,IF($C$8=$GP$1,GP2,0))))</f>
        <v>0</v>
      </c>
      <c r="GL2" s="43"/>
      <c r="GM2" s="43">
        <v>1</v>
      </c>
      <c r="GN2" s="43">
        <v>1</v>
      </c>
      <c r="GO2" s="43">
        <v>1</v>
      </c>
      <c r="GP2" s="43">
        <v>1</v>
      </c>
      <c r="GQ2" s="43"/>
      <c r="GR2" s="43"/>
      <c r="GS2" s="43"/>
      <c r="GT2" s="43">
        <v>1</v>
      </c>
      <c r="GU2" s="43"/>
      <c r="GV2" s="43">
        <v>1</v>
      </c>
      <c r="GW2" s="43"/>
      <c r="GX2" s="43"/>
      <c r="GY2" s="43"/>
      <c r="GZ2" s="43"/>
      <c r="HA2" s="43"/>
      <c r="HB2" s="43"/>
      <c r="HC2" s="43"/>
      <c r="HD2" s="43"/>
    </row>
    <row r="3" spans="1:212" ht="15.75" x14ac:dyDescent="0.3">
      <c r="A3" s="41"/>
      <c r="B3" s="42" t="s">
        <v>121</v>
      </c>
      <c r="C3" s="45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  <c r="CA3" s="41"/>
      <c r="CB3" s="41"/>
      <c r="CC3" s="41"/>
      <c r="CD3" s="41"/>
      <c r="CE3" s="41"/>
      <c r="CF3" s="41"/>
      <c r="CG3" s="41"/>
      <c r="CH3" s="41"/>
      <c r="CI3" s="41"/>
      <c r="CJ3" s="41"/>
      <c r="CK3" s="41"/>
      <c r="CL3" s="41"/>
      <c r="CM3" s="41"/>
      <c r="CN3" s="41"/>
      <c r="CO3" s="41"/>
      <c r="CP3" s="41"/>
      <c r="CQ3" s="41"/>
      <c r="CR3" s="41"/>
      <c r="CS3" s="41"/>
      <c r="CT3" s="41"/>
      <c r="CU3" s="41"/>
      <c r="CV3" s="41"/>
      <c r="CW3" s="41"/>
      <c r="CX3" s="41"/>
      <c r="CY3" s="41"/>
      <c r="CZ3" s="41"/>
      <c r="DA3" s="41"/>
      <c r="DB3" s="41"/>
      <c r="DC3" s="41"/>
      <c r="DD3" s="41"/>
      <c r="DE3" s="41"/>
      <c r="DF3" s="41"/>
      <c r="DG3" s="41"/>
      <c r="DH3" s="41"/>
      <c r="DI3" s="41"/>
      <c r="DJ3" s="41"/>
      <c r="DK3" s="41"/>
      <c r="DL3" s="41"/>
      <c r="DM3" s="41"/>
      <c r="DN3" s="41"/>
      <c r="DO3" s="41"/>
      <c r="DP3" s="41"/>
      <c r="DQ3" s="41"/>
      <c r="DR3" s="41"/>
      <c r="DS3" s="41"/>
      <c r="FY3" s="44" t="s">
        <v>46</v>
      </c>
      <c r="FZ3" s="43">
        <f>1+FZ2</f>
        <v>2</v>
      </c>
      <c r="GA3" s="43"/>
      <c r="GB3" s="43"/>
      <c r="GC3" s="43"/>
      <c r="GD3" s="43">
        <f>VLOOKUP(C6,$FY$2:$FZ$38,2,FALSE)</f>
        <v>1</v>
      </c>
      <c r="GE3" s="43" t="s">
        <v>122</v>
      </c>
      <c r="GF3" s="43"/>
      <c r="GG3" s="43"/>
      <c r="GH3" s="43"/>
      <c r="GI3" s="43"/>
      <c r="GJ3" s="43">
        <f>+GJ2+1</f>
        <v>2</v>
      </c>
      <c r="GK3" s="43">
        <f>+IF($C$8=$GM$1,GM3,IF($C$8=$GN$1,GN3,IF($C$8=$GO$1,GO3,IF($C$8=$GP$1,GP3,0))))</f>
        <v>0</v>
      </c>
      <c r="GL3" s="43"/>
      <c r="GM3" s="43"/>
      <c r="GN3" s="43"/>
      <c r="GO3" s="43"/>
      <c r="GP3" s="43"/>
      <c r="GQ3" s="43"/>
      <c r="GR3" s="43"/>
      <c r="GS3" s="43"/>
      <c r="GT3" s="43">
        <v>2</v>
      </c>
      <c r="GU3" s="43"/>
      <c r="GV3" s="43">
        <v>2</v>
      </c>
      <c r="GW3" s="43"/>
      <c r="GX3" s="43"/>
      <c r="GY3" s="43"/>
      <c r="GZ3" s="43"/>
      <c r="HA3" s="43"/>
      <c r="HB3" s="43"/>
      <c r="HC3" s="43"/>
      <c r="HD3" s="43"/>
    </row>
    <row r="4" spans="1:212" x14ac:dyDescent="0.25">
      <c r="B4" s="46" t="s">
        <v>123</v>
      </c>
      <c r="C4" s="47" t="s">
        <v>264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  <c r="CA4" s="41"/>
      <c r="CB4" s="41"/>
      <c r="CC4" s="41"/>
      <c r="CD4" s="41"/>
      <c r="CE4" s="41"/>
      <c r="CF4" s="41"/>
      <c r="CG4" s="41"/>
      <c r="CH4" s="41"/>
      <c r="CI4" s="41"/>
      <c r="CJ4" s="41"/>
      <c r="CK4" s="41"/>
      <c r="CL4" s="41"/>
      <c r="CM4" s="41"/>
      <c r="CN4" s="41"/>
      <c r="CO4" s="41"/>
      <c r="CP4" s="41"/>
      <c r="CQ4" s="41"/>
      <c r="CR4" s="41"/>
      <c r="CS4" s="41"/>
      <c r="CT4" s="41"/>
      <c r="CU4" s="41"/>
      <c r="CV4" s="41"/>
      <c r="CW4" s="41"/>
      <c r="CX4" s="41"/>
      <c r="CY4" s="41"/>
      <c r="CZ4" s="41"/>
      <c r="DA4" s="41"/>
      <c r="DB4" s="41"/>
      <c r="DC4" s="41"/>
      <c r="DD4" s="41"/>
      <c r="DE4" s="41"/>
      <c r="DF4" s="41"/>
      <c r="DG4" s="41"/>
      <c r="DH4" s="41"/>
      <c r="DI4" s="41"/>
      <c r="DJ4" s="41"/>
      <c r="DK4" s="41"/>
      <c r="DL4" s="41"/>
      <c r="DM4" s="41"/>
      <c r="DN4" s="41"/>
      <c r="DO4" s="41"/>
      <c r="DP4" s="41"/>
      <c r="DQ4" s="41"/>
      <c r="DR4" s="41"/>
      <c r="DS4" s="41"/>
      <c r="FY4" s="44" t="s">
        <v>124</v>
      </c>
      <c r="FZ4" s="43">
        <f t="shared" ref="FZ4:FZ67" si="0">1+FZ3</f>
        <v>3</v>
      </c>
      <c r="GA4" s="43"/>
      <c r="GB4" s="43"/>
      <c r="GC4" s="43"/>
      <c r="GD4" s="43"/>
      <c r="GE4" s="43"/>
      <c r="GF4" s="43"/>
      <c r="GG4" s="43"/>
      <c r="GH4" s="43"/>
      <c r="GI4" s="43"/>
      <c r="GJ4" s="43">
        <f t="shared" ref="GJ4:GJ67" si="1">+GJ3+1</f>
        <v>3</v>
      </c>
      <c r="GK4" s="43">
        <f t="shared" ref="GK4:GK68" si="2">+IF($C$8=$GM$1,GM4,IF($C$8=$GN$1,GN4,IF($C$8=$GO$1,GO4,IF($C$8=$GP$1,GP4,0))))</f>
        <v>0</v>
      </c>
      <c r="GL4" s="43"/>
      <c r="GM4" s="43"/>
      <c r="GN4" s="43"/>
      <c r="GO4" s="43"/>
      <c r="GP4" s="43"/>
      <c r="GQ4" s="43"/>
      <c r="GR4" s="43"/>
      <c r="GS4" s="43"/>
      <c r="GT4" s="43">
        <v>3</v>
      </c>
      <c r="GU4" s="43"/>
      <c r="GV4" s="43">
        <v>3</v>
      </c>
      <c r="GW4" s="43"/>
      <c r="GX4" s="43"/>
      <c r="GY4" s="43"/>
      <c r="GZ4" s="43"/>
      <c r="HA4" s="43"/>
      <c r="HB4" s="43"/>
      <c r="HC4" s="43"/>
      <c r="HD4" s="43"/>
    </row>
    <row r="5" spans="1:212" x14ac:dyDescent="0.25">
      <c r="A5" s="41" t="s">
        <v>125</v>
      </c>
      <c r="B5" s="46" t="s">
        <v>126</v>
      </c>
      <c r="C5" s="48">
        <f>+'Gestione Fin Lungo termine'!D43</f>
        <v>7.0000000000000007E-2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1"/>
      <c r="FY5" s="44" t="s">
        <v>127</v>
      </c>
      <c r="FZ5" s="43">
        <f t="shared" si="0"/>
        <v>4</v>
      </c>
      <c r="GA5" s="43"/>
      <c r="GB5" s="43"/>
      <c r="GC5" s="43"/>
      <c r="GD5" s="43"/>
      <c r="GE5" s="43"/>
      <c r="GF5" s="43"/>
      <c r="GG5" s="43"/>
      <c r="GH5" s="43"/>
      <c r="GI5" s="43"/>
      <c r="GJ5" s="43">
        <f t="shared" si="1"/>
        <v>4</v>
      </c>
      <c r="GK5" s="43">
        <f t="shared" si="2"/>
        <v>0</v>
      </c>
      <c r="GL5" s="43"/>
      <c r="GM5" s="43"/>
      <c r="GN5" s="43"/>
      <c r="GO5" s="43"/>
      <c r="GP5" s="43">
        <v>1</v>
      </c>
      <c r="GQ5" s="43"/>
      <c r="GR5" s="43"/>
      <c r="GS5" s="43"/>
      <c r="GT5" s="43">
        <v>4</v>
      </c>
      <c r="GU5" s="43"/>
      <c r="GV5" s="43">
        <v>4</v>
      </c>
      <c r="GW5" s="43"/>
      <c r="GX5" s="43"/>
      <c r="GY5" s="43"/>
      <c r="GZ5" s="43"/>
      <c r="HA5" s="43"/>
      <c r="HB5" s="43"/>
      <c r="HC5" s="43"/>
      <c r="HD5" s="43"/>
    </row>
    <row r="6" spans="1:212" x14ac:dyDescent="0.25">
      <c r="A6" s="41"/>
      <c r="B6" s="46" t="s">
        <v>128</v>
      </c>
      <c r="C6" s="49" t="str">
        <f>+C4</f>
        <v>a1</v>
      </c>
      <c r="D6" s="41" t="str">
        <f>+IF(GD3&lt;GD2,"non puoi inserire una data antecedente a quella di stipule del finanziamento","")</f>
        <v/>
      </c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41"/>
      <c r="BX6" s="41"/>
      <c r="BY6" s="41"/>
      <c r="BZ6" s="41"/>
      <c r="CA6" s="41"/>
      <c r="CB6" s="41"/>
      <c r="CC6" s="41"/>
      <c r="CD6" s="41"/>
      <c r="CE6" s="41"/>
      <c r="CF6" s="41"/>
      <c r="CG6" s="41"/>
      <c r="CH6" s="41"/>
      <c r="CI6" s="41"/>
      <c r="CJ6" s="41"/>
      <c r="CK6" s="41"/>
      <c r="CL6" s="41"/>
      <c r="CM6" s="41"/>
      <c r="CN6" s="41"/>
      <c r="CO6" s="41"/>
      <c r="CP6" s="41"/>
      <c r="CQ6" s="41"/>
      <c r="CR6" s="41"/>
      <c r="CS6" s="41"/>
      <c r="CT6" s="41"/>
      <c r="CU6" s="41"/>
      <c r="CV6" s="41"/>
      <c r="CW6" s="41"/>
      <c r="CX6" s="41"/>
      <c r="CY6" s="41"/>
      <c r="CZ6" s="41"/>
      <c r="DA6" s="41"/>
      <c r="DB6" s="41"/>
      <c r="DC6" s="41"/>
      <c r="DD6" s="41"/>
      <c r="DE6" s="41"/>
      <c r="DF6" s="41"/>
      <c r="DG6" s="41"/>
      <c r="DH6" s="41"/>
      <c r="DI6" s="41"/>
      <c r="DJ6" s="41"/>
      <c r="DK6" s="41"/>
      <c r="DL6" s="41"/>
      <c r="DM6" s="41"/>
      <c r="DN6" s="41"/>
      <c r="DO6" s="41"/>
      <c r="DP6" s="41"/>
      <c r="DQ6" s="41"/>
      <c r="DR6" s="41"/>
      <c r="DS6" s="41"/>
      <c r="FY6" s="44" t="s">
        <v>129</v>
      </c>
      <c r="FZ6" s="43">
        <f t="shared" si="0"/>
        <v>5</v>
      </c>
      <c r="GA6" s="43"/>
      <c r="GB6" s="43"/>
      <c r="GC6" s="43"/>
      <c r="GD6" s="43"/>
      <c r="GE6" s="43"/>
      <c r="GF6" s="43"/>
      <c r="GG6" s="43"/>
      <c r="GH6" s="43"/>
      <c r="GI6" s="43"/>
      <c r="GJ6" s="43">
        <f t="shared" si="1"/>
        <v>5</v>
      </c>
      <c r="GK6" s="43">
        <f t="shared" si="2"/>
        <v>0</v>
      </c>
      <c r="GL6" s="43"/>
      <c r="GM6" s="43"/>
      <c r="GN6" s="43"/>
      <c r="GO6" s="43">
        <v>1</v>
      </c>
      <c r="GP6" s="43"/>
      <c r="GQ6" s="43"/>
      <c r="GR6" s="43"/>
      <c r="GS6" s="43"/>
      <c r="GT6" s="43"/>
      <c r="GU6" s="43"/>
      <c r="GV6" s="43">
        <v>5</v>
      </c>
      <c r="GW6" s="43"/>
      <c r="GX6" s="43"/>
      <c r="GY6" s="43"/>
      <c r="GZ6" s="43"/>
      <c r="HA6" s="43"/>
      <c r="HB6" s="43"/>
      <c r="HC6" s="43"/>
      <c r="HD6" s="43"/>
    </row>
    <row r="7" spans="1:212" x14ac:dyDescent="0.25">
      <c r="A7" s="41"/>
      <c r="B7" s="50" t="s">
        <v>130</v>
      </c>
      <c r="C7" s="51">
        <f>+'Gestione Fin Lungo termine'!D41</f>
        <v>60000</v>
      </c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FY7" s="44" t="s">
        <v>131</v>
      </c>
      <c r="FZ7" s="43">
        <f t="shared" si="0"/>
        <v>6</v>
      </c>
      <c r="GA7" s="43"/>
      <c r="GB7" s="43"/>
      <c r="GC7" s="43"/>
      <c r="GD7" s="43"/>
      <c r="GE7" s="43"/>
      <c r="GF7" s="43"/>
      <c r="GG7" s="43"/>
      <c r="GH7" s="43"/>
      <c r="GI7" s="43"/>
      <c r="GJ7" s="43">
        <f t="shared" si="1"/>
        <v>6</v>
      </c>
      <c r="GK7" s="43">
        <f t="shared" si="2"/>
        <v>0</v>
      </c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>
        <v>6</v>
      </c>
      <c r="GW7" s="43"/>
      <c r="GX7" s="43"/>
      <c r="GY7" s="43"/>
      <c r="GZ7" s="43"/>
      <c r="HA7" s="43"/>
      <c r="HB7" s="43"/>
      <c r="HC7" s="43"/>
      <c r="HD7" s="43"/>
    </row>
    <row r="8" spans="1:212" x14ac:dyDescent="0.25">
      <c r="A8" s="41"/>
      <c r="B8" s="50" t="s">
        <v>132</v>
      </c>
      <c r="C8" s="52">
        <f>+C9</f>
        <v>10</v>
      </c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1"/>
      <c r="DS8" s="41"/>
      <c r="FY8" s="44" t="s">
        <v>133</v>
      </c>
      <c r="FZ8" s="43">
        <f t="shared" si="0"/>
        <v>7</v>
      </c>
      <c r="GA8" s="43"/>
      <c r="GB8" s="43"/>
      <c r="GC8" s="43"/>
      <c r="GD8" s="43"/>
      <c r="GE8" s="43"/>
      <c r="GF8" s="43"/>
      <c r="GG8" s="43"/>
      <c r="GH8" s="43"/>
      <c r="GI8" s="43"/>
      <c r="GJ8" s="43">
        <f t="shared" si="1"/>
        <v>7</v>
      </c>
      <c r="GK8" s="43">
        <f t="shared" si="2"/>
        <v>0</v>
      </c>
      <c r="GL8" s="43"/>
      <c r="GM8" s="43"/>
      <c r="GN8" s="43">
        <v>1</v>
      </c>
      <c r="GO8" s="43"/>
      <c r="GP8" s="43">
        <v>1</v>
      </c>
      <c r="GQ8" s="43"/>
      <c r="GR8" s="43"/>
      <c r="GS8" s="43"/>
      <c r="GT8" s="43"/>
      <c r="GU8" s="43"/>
      <c r="GV8" s="43">
        <v>7</v>
      </c>
      <c r="GW8" s="43"/>
      <c r="GX8" s="43"/>
      <c r="GY8" s="43"/>
      <c r="GZ8" s="43"/>
      <c r="HA8" s="43"/>
      <c r="HB8" s="43"/>
      <c r="HC8" s="43"/>
      <c r="HD8" s="43"/>
    </row>
    <row r="9" spans="1:212" x14ac:dyDescent="0.25">
      <c r="A9" s="41"/>
      <c r="B9" s="50" t="s">
        <v>134</v>
      </c>
      <c r="C9" s="52">
        <f>+'Gestione Fin Lungo termine'!D45</f>
        <v>10</v>
      </c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FY9" s="44" t="s">
        <v>135</v>
      </c>
      <c r="FZ9" s="43">
        <f t="shared" si="0"/>
        <v>8</v>
      </c>
      <c r="GA9" s="43"/>
      <c r="GB9" s="43"/>
      <c r="GC9" s="43"/>
      <c r="GD9" s="43"/>
      <c r="GE9" s="43"/>
      <c r="GF9" s="43"/>
      <c r="GG9" s="43"/>
      <c r="GH9" s="43"/>
      <c r="GI9" s="43"/>
      <c r="GJ9" s="43">
        <f t="shared" si="1"/>
        <v>8</v>
      </c>
      <c r="GK9" s="43">
        <f t="shared" si="2"/>
        <v>0</v>
      </c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>
        <v>8</v>
      </c>
      <c r="GW9" s="43"/>
      <c r="GX9" s="43"/>
      <c r="GY9" s="43"/>
      <c r="GZ9" s="43"/>
      <c r="HA9" s="43"/>
      <c r="HB9" s="43"/>
      <c r="HC9" s="43"/>
      <c r="HD9" s="43"/>
    </row>
    <row r="10" spans="1:212" x14ac:dyDescent="0.25">
      <c r="A10" s="41"/>
      <c r="B10" s="53" t="s">
        <v>136</v>
      </c>
      <c r="C10" s="54">
        <f>+C9</f>
        <v>10</v>
      </c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FY10" s="44" t="s">
        <v>137</v>
      </c>
      <c r="FZ10" s="43">
        <f t="shared" si="0"/>
        <v>9</v>
      </c>
      <c r="GA10" s="43"/>
      <c r="GB10" s="43"/>
      <c r="GC10" s="43"/>
      <c r="GD10" s="43"/>
      <c r="GE10" s="43"/>
      <c r="GF10" s="43"/>
      <c r="GG10" s="43"/>
      <c r="GH10" s="43"/>
      <c r="GI10" s="43"/>
      <c r="GJ10" s="43">
        <f t="shared" si="1"/>
        <v>9</v>
      </c>
      <c r="GK10" s="43">
        <f t="shared" si="2"/>
        <v>0</v>
      </c>
      <c r="GL10" s="43"/>
      <c r="GM10" s="43"/>
      <c r="GN10" s="43"/>
      <c r="GO10" s="43">
        <v>1</v>
      </c>
      <c r="GP10" s="43"/>
      <c r="GQ10" s="43"/>
      <c r="GR10" s="43"/>
      <c r="GS10" s="43"/>
      <c r="GT10" s="43"/>
      <c r="GU10" s="43"/>
      <c r="GV10" s="43">
        <v>9</v>
      </c>
      <c r="GW10" s="43"/>
      <c r="GX10" s="43"/>
      <c r="GY10" s="43"/>
      <c r="GZ10" s="43"/>
      <c r="HA10" s="43"/>
      <c r="HB10" s="43"/>
      <c r="HC10" s="43"/>
      <c r="HD10" s="43"/>
    </row>
    <row r="11" spans="1:212" x14ac:dyDescent="0.25">
      <c r="A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  <c r="DG11" s="41"/>
      <c r="DH11" s="41"/>
      <c r="DI11" s="41"/>
      <c r="DJ11" s="41"/>
      <c r="DK11" s="41"/>
      <c r="DL11" s="41"/>
      <c r="DM11" s="41"/>
      <c r="DN11" s="41"/>
      <c r="DO11" s="41"/>
      <c r="DP11" s="41"/>
      <c r="DQ11" s="41"/>
      <c r="DR11" s="41"/>
      <c r="DS11" s="41"/>
      <c r="FY11" s="44" t="s">
        <v>138</v>
      </c>
      <c r="FZ11" s="43">
        <f t="shared" si="0"/>
        <v>10</v>
      </c>
      <c r="GA11" s="43"/>
      <c r="GB11" s="43"/>
      <c r="GC11" s="43"/>
      <c r="GD11" s="43"/>
      <c r="GE11" s="43"/>
      <c r="GF11" s="43"/>
      <c r="GG11" s="43"/>
      <c r="GH11" s="43"/>
      <c r="GI11" s="43"/>
      <c r="GJ11" s="43">
        <f t="shared" si="1"/>
        <v>10</v>
      </c>
      <c r="GK11" s="43">
        <f t="shared" si="2"/>
        <v>0</v>
      </c>
      <c r="GL11" s="43"/>
      <c r="GM11" s="43"/>
      <c r="GN11" s="43"/>
      <c r="GO11" s="43"/>
      <c r="GP11" s="43">
        <v>1</v>
      </c>
      <c r="GQ11" s="43"/>
      <c r="GR11" s="43"/>
      <c r="GS11" s="43"/>
      <c r="GT11" s="43"/>
      <c r="GU11" s="43"/>
      <c r="GV11" s="43">
        <v>10</v>
      </c>
      <c r="GW11" s="43"/>
      <c r="GX11" s="43"/>
      <c r="GY11" s="43"/>
      <c r="GZ11" s="43"/>
      <c r="HA11" s="43"/>
      <c r="HB11" s="43"/>
      <c r="HC11" s="43"/>
      <c r="HD11" s="43"/>
    </row>
    <row r="12" spans="1:212" x14ac:dyDescent="0.25">
      <c r="A12" s="41"/>
      <c r="B12" s="55" t="s">
        <v>139</v>
      </c>
      <c r="C12" s="56" t="b">
        <f>IF(C8=1,"annuale",IF(C8=2,"semestrale",IF(C8=3,"quadrimestrale",IF(C8=4,"trimestrale"))))</f>
        <v>0</v>
      </c>
      <c r="D12" s="57">
        <f>+'Gestione Fin Lungo termine'!D43</f>
        <v>7.0000000000000007E-2</v>
      </c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1"/>
      <c r="BO12" s="41"/>
      <c r="BP12" s="41"/>
      <c r="BQ12" s="41"/>
      <c r="BR12" s="41"/>
      <c r="BS12" s="41"/>
      <c r="BT12" s="41"/>
      <c r="BU12" s="41"/>
      <c r="BV12" s="41"/>
      <c r="BW12" s="41"/>
      <c r="BX12" s="41"/>
      <c r="BY12" s="41"/>
      <c r="BZ12" s="41"/>
      <c r="CA12" s="41"/>
      <c r="CB12" s="41"/>
      <c r="CC12" s="41"/>
      <c r="CD12" s="41"/>
      <c r="CE12" s="41"/>
      <c r="CF12" s="41"/>
      <c r="CG12" s="41"/>
      <c r="CH12" s="41"/>
      <c r="CI12" s="41"/>
      <c r="CJ12" s="41"/>
      <c r="CK12" s="41"/>
      <c r="CL12" s="41"/>
      <c r="CM12" s="41"/>
      <c r="CN12" s="41"/>
      <c r="CO12" s="41"/>
      <c r="CP12" s="41"/>
      <c r="CQ12" s="41"/>
      <c r="CR12" s="41"/>
      <c r="CS12" s="41"/>
      <c r="CT12" s="41"/>
      <c r="CU12" s="41"/>
      <c r="CV12" s="41"/>
      <c r="CW12" s="41"/>
      <c r="CX12" s="41"/>
      <c r="CY12" s="41"/>
      <c r="CZ12" s="41"/>
      <c r="DA12" s="41"/>
      <c r="DB12" s="41"/>
      <c r="DC12" s="41"/>
      <c r="DD12" s="41"/>
      <c r="DE12" s="41"/>
      <c r="DF12" s="41"/>
      <c r="DG12" s="41"/>
      <c r="DH12" s="41"/>
      <c r="DI12" s="41"/>
      <c r="DJ12" s="41"/>
      <c r="DK12" s="41"/>
      <c r="DL12" s="41"/>
      <c r="DM12" s="41"/>
      <c r="DN12" s="41"/>
      <c r="DO12" s="41"/>
      <c r="DP12" s="41"/>
      <c r="DQ12" s="41"/>
      <c r="DR12" s="41"/>
      <c r="DS12" s="41"/>
      <c r="FY12" s="44" t="s">
        <v>140</v>
      </c>
      <c r="FZ12" s="43">
        <f t="shared" si="0"/>
        <v>11</v>
      </c>
      <c r="GA12" s="43"/>
      <c r="GB12" s="43"/>
      <c r="GC12" s="43"/>
      <c r="GD12" s="43"/>
      <c r="GE12" s="43"/>
      <c r="GF12" s="43"/>
      <c r="GG12" s="43"/>
      <c r="GH12" s="43"/>
      <c r="GI12" s="43"/>
      <c r="GJ12" s="43">
        <f t="shared" si="1"/>
        <v>11</v>
      </c>
      <c r="GK12" s="43">
        <f t="shared" si="2"/>
        <v>0</v>
      </c>
      <c r="GL12" s="43"/>
      <c r="GM12" s="43"/>
      <c r="GN12" s="43"/>
      <c r="GO12" s="43"/>
      <c r="GP12" s="43"/>
      <c r="GQ12" s="43"/>
      <c r="GR12" s="43"/>
      <c r="GS12" s="43"/>
      <c r="GT12" s="43"/>
      <c r="GU12" s="43"/>
      <c r="GV12" s="43"/>
      <c r="GW12" s="43"/>
      <c r="GX12" s="43"/>
      <c r="GY12" s="43"/>
      <c r="GZ12" s="43"/>
      <c r="HA12" s="43"/>
      <c r="HB12" s="43"/>
      <c r="HC12" s="43"/>
      <c r="HD12" s="43"/>
    </row>
    <row r="13" spans="1:212" x14ac:dyDescent="0.25">
      <c r="A13" s="41"/>
      <c r="C13" s="41"/>
      <c r="D13" s="41"/>
      <c r="E13" s="41"/>
      <c r="F13" s="41"/>
      <c r="G13" s="41"/>
      <c r="H13" s="41"/>
      <c r="I13" s="41"/>
      <c r="J13" s="41"/>
      <c r="K13" s="41"/>
      <c r="L13" s="41">
        <v>1</v>
      </c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  <c r="BZ13" s="41"/>
      <c r="CA13" s="41"/>
      <c r="CB13" s="41"/>
      <c r="CC13" s="41"/>
      <c r="CD13" s="41"/>
      <c r="CE13" s="41"/>
      <c r="CF13" s="41"/>
      <c r="CG13" s="41"/>
      <c r="CH13" s="41"/>
      <c r="CI13" s="41"/>
      <c r="CJ13" s="41"/>
      <c r="CK13" s="41"/>
      <c r="CL13" s="41"/>
      <c r="CM13" s="41"/>
      <c r="CN13" s="41"/>
      <c r="CO13" s="41"/>
      <c r="CP13" s="41"/>
      <c r="CQ13" s="41"/>
      <c r="CR13" s="41"/>
      <c r="CS13" s="41"/>
      <c r="CT13" s="41"/>
      <c r="CU13" s="41"/>
      <c r="CV13" s="41"/>
      <c r="CW13" s="41"/>
      <c r="CX13" s="41"/>
      <c r="CY13" s="41"/>
      <c r="CZ13" s="41"/>
      <c r="DA13" s="41"/>
      <c r="DB13" s="41"/>
      <c r="DC13" s="41"/>
      <c r="DD13" s="41"/>
      <c r="DE13" s="41"/>
      <c r="DF13" s="41"/>
      <c r="DG13" s="41"/>
      <c r="DH13" s="41"/>
      <c r="DI13" s="41"/>
      <c r="DJ13" s="41"/>
      <c r="DK13" s="41"/>
      <c r="DL13" s="41"/>
      <c r="DM13" s="41"/>
      <c r="DN13" s="41"/>
      <c r="DO13" s="41"/>
      <c r="DP13" s="41"/>
      <c r="DQ13" s="41"/>
      <c r="DR13" s="41"/>
      <c r="DS13" s="41"/>
      <c r="FY13" s="44" t="s">
        <v>141</v>
      </c>
      <c r="FZ13" s="43">
        <f t="shared" si="0"/>
        <v>12</v>
      </c>
      <c r="GA13" s="43"/>
      <c r="GB13" s="43"/>
      <c r="GC13" s="43"/>
      <c r="GD13" s="43"/>
      <c r="GE13" s="43"/>
      <c r="GF13" s="43"/>
      <c r="GG13" s="43"/>
      <c r="GH13" s="43"/>
      <c r="GI13" s="43"/>
      <c r="GJ13" s="43">
        <f t="shared" si="1"/>
        <v>12</v>
      </c>
      <c r="GK13" s="43">
        <f t="shared" si="2"/>
        <v>0</v>
      </c>
      <c r="GL13" s="43"/>
      <c r="GM13" s="43"/>
      <c r="GN13" s="43"/>
      <c r="GO13" s="43"/>
      <c r="GP13" s="43"/>
      <c r="GQ13" s="43"/>
      <c r="GR13" s="43"/>
      <c r="GS13" s="43"/>
      <c r="GT13" s="43"/>
      <c r="GU13" s="43"/>
      <c r="GV13" s="43"/>
      <c r="GW13" s="43"/>
      <c r="GX13" s="43"/>
      <c r="GY13" s="43"/>
      <c r="GZ13" s="43"/>
      <c r="HA13" s="43"/>
      <c r="HB13" s="43"/>
      <c r="HC13" s="43"/>
      <c r="HD13" s="43"/>
    </row>
    <row r="14" spans="1:212" x14ac:dyDescent="0.25">
      <c r="A14" s="41"/>
      <c r="B14" s="55" t="s">
        <v>142</v>
      </c>
      <c r="C14" s="56" t="b">
        <f>C12</f>
        <v>0</v>
      </c>
      <c r="D14" s="58">
        <f>C7/((1-(1+D12)^(-C10))/D12)</f>
        <v>8542.6501636418834</v>
      </c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  <c r="CJ14" s="41"/>
      <c r="CK14" s="41"/>
      <c r="CL14" s="41"/>
      <c r="CM14" s="41"/>
      <c r="CN14" s="41"/>
      <c r="CO14" s="41"/>
      <c r="CP14" s="41"/>
      <c r="CQ14" s="41"/>
      <c r="CR14" s="41"/>
      <c r="CS14" s="41"/>
      <c r="CT14" s="41"/>
      <c r="CU14" s="41"/>
      <c r="CV14" s="41"/>
      <c r="CW14" s="41"/>
      <c r="CX14" s="41"/>
      <c r="CY14" s="41"/>
      <c r="CZ14" s="41"/>
      <c r="DA14" s="41"/>
      <c r="DB14" s="41"/>
      <c r="DC14" s="41"/>
      <c r="DD14" s="41"/>
      <c r="DE14" s="41"/>
      <c r="DF14" s="41"/>
      <c r="DG14" s="41"/>
      <c r="DH14" s="41"/>
      <c r="DI14" s="41"/>
      <c r="DJ14" s="41"/>
      <c r="DK14" s="41"/>
      <c r="DL14" s="41"/>
      <c r="DM14" s="41"/>
      <c r="DN14" s="41"/>
      <c r="DO14" s="41"/>
      <c r="DP14" s="41"/>
      <c r="DQ14" s="41"/>
      <c r="DR14" s="41"/>
      <c r="DS14" s="41"/>
      <c r="FY14" s="44" t="s">
        <v>143</v>
      </c>
      <c r="FZ14" s="43">
        <f t="shared" si="0"/>
        <v>13</v>
      </c>
      <c r="GA14" s="43"/>
      <c r="GB14" s="43"/>
      <c r="GC14" s="43"/>
      <c r="GD14" s="43"/>
      <c r="GE14" s="43"/>
      <c r="GF14" s="43"/>
      <c r="GG14" s="43"/>
      <c r="GH14" s="43"/>
      <c r="GI14" s="43"/>
      <c r="GJ14" s="43">
        <f t="shared" si="1"/>
        <v>13</v>
      </c>
      <c r="GK14" s="43">
        <f t="shared" si="2"/>
        <v>0</v>
      </c>
      <c r="GL14" s="43"/>
      <c r="GM14" s="43">
        <v>1</v>
      </c>
      <c r="GN14" s="43">
        <v>1</v>
      </c>
      <c r="GO14" s="43">
        <v>1</v>
      </c>
      <c r="GP14" s="43">
        <v>1</v>
      </c>
      <c r="GQ14" s="43"/>
      <c r="GR14" s="43"/>
      <c r="GS14" s="43"/>
      <c r="GT14" s="43"/>
      <c r="GU14" s="43"/>
      <c r="GV14" s="43"/>
      <c r="GW14" s="43"/>
      <c r="GX14" s="43"/>
      <c r="GY14" s="43"/>
      <c r="GZ14" s="43"/>
      <c r="HA14" s="43"/>
      <c r="HB14" s="43"/>
      <c r="HC14" s="43"/>
      <c r="HD14" s="43"/>
    </row>
    <row r="15" spans="1:212" s="61" customFormat="1" x14ac:dyDescent="0.25">
      <c r="A15" s="59"/>
      <c r="B15" s="59"/>
      <c r="C15" s="59"/>
      <c r="D15" s="59">
        <f>+IFERROR((VLOOKUP(D16,$GJ:$GK,2,FALSE)),0)</f>
        <v>0</v>
      </c>
      <c r="E15" s="60">
        <v>1</v>
      </c>
      <c r="F15" s="60">
        <v>1</v>
      </c>
      <c r="G15" s="60">
        <v>1</v>
      </c>
      <c r="H15" s="60">
        <v>1</v>
      </c>
      <c r="I15" s="60">
        <v>1</v>
      </c>
      <c r="J15" s="60">
        <v>1</v>
      </c>
      <c r="K15" s="60">
        <v>1</v>
      </c>
      <c r="L15" s="60">
        <v>1</v>
      </c>
      <c r="M15" s="60">
        <v>1</v>
      </c>
      <c r="N15" s="60">
        <v>1</v>
      </c>
      <c r="O15" s="60">
        <v>1</v>
      </c>
      <c r="P15" s="60">
        <v>1</v>
      </c>
      <c r="Q15" s="60">
        <v>1</v>
      </c>
      <c r="R15" s="60">
        <v>1</v>
      </c>
      <c r="S15" s="60">
        <v>1</v>
      </c>
      <c r="T15" s="60">
        <v>1</v>
      </c>
      <c r="U15" s="60">
        <v>1</v>
      </c>
      <c r="V15" s="60">
        <v>1</v>
      </c>
      <c r="W15" s="60">
        <v>1</v>
      </c>
      <c r="X15" s="60">
        <v>1</v>
      </c>
      <c r="Y15" s="60">
        <v>1</v>
      </c>
      <c r="Z15" s="60">
        <v>1</v>
      </c>
      <c r="AA15" s="60">
        <v>1</v>
      </c>
      <c r="AB15" s="60">
        <v>1</v>
      </c>
      <c r="AC15" s="60">
        <v>1</v>
      </c>
      <c r="AD15" s="60">
        <v>1</v>
      </c>
      <c r="AE15" s="60">
        <v>1</v>
      </c>
      <c r="AF15" s="60">
        <v>1</v>
      </c>
      <c r="AG15" s="60">
        <v>1</v>
      </c>
      <c r="AH15" s="60">
        <v>1</v>
      </c>
      <c r="AI15" s="60">
        <v>1</v>
      </c>
      <c r="AJ15" s="60">
        <v>1</v>
      </c>
      <c r="AK15" s="60">
        <v>1</v>
      </c>
      <c r="AL15" s="60">
        <v>1</v>
      </c>
      <c r="AM15" s="60">
        <v>1</v>
      </c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FY15" s="44" t="s">
        <v>144</v>
      </c>
      <c r="FZ15" s="62">
        <f t="shared" si="0"/>
        <v>14</v>
      </c>
      <c r="GA15" s="62"/>
      <c r="GB15" s="62"/>
      <c r="GC15" s="62"/>
      <c r="GD15" s="62"/>
      <c r="GE15" s="62"/>
      <c r="GF15" s="62"/>
      <c r="GG15" s="62"/>
      <c r="GH15" s="62"/>
      <c r="GI15" s="62"/>
      <c r="GJ15" s="62">
        <f t="shared" si="1"/>
        <v>14</v>
      </c>
      <c r="GK15" s="62">
        <f t="shared" si="2"/>
        <v>0</v>
      </c>
      <c r="GL15" s="62"/>
      <c r="GM15" s="62"/>
      <c r="GN15" s="62"/>
      <c r="GO15" s="62"/>
      <c r="GP15" s="62"/>
      <c r="GQ15" s="62"/>
      <c r="GR15" s="62"/>
      <c r="GS15" s="62"/>
      <c r="GT15" s="62"/>
      <c r="GU15" s="62"/>
      <c r="GV15" s="62"/>
      <c r="GW15" s="62"/>
      <c r="GX15" s="62"/>
      <c r="GY15" s="62"/>
      <c r="GZ15" s="62"/>
      <c r="HA15" s="62"/>
      <c r="HB15" s="62"/>
      <c r="HC15" s="62"/>
      <c r="HD15" s="62"/>
    </row>
    <row r="16" spans="1:212" s="61" customFormat="1" x14ac:dyDescent="0.25">
      <c r="A16" s="59"/>
      <c r="B16" s="59"/>
      <c r="C16" s="59" t="s">
        <v>145</v>
      </c>
      <c r="D16" s="59">
        <f>+IF(D17=$C$6,1,0)</f>
        <v>0</v>
      </c>
      <c r="E16" s="60">
        <f t="shared" ref="E16:AM16" si="3">+IF(E17=$C$6,1,+IF(D16=0,0,D16+1))</f>
        <v>1</v>
      </c>
      <c r="F16" s="60">
        <f t="shared" si="3"/>
        <v>2</v>
      </c>
      <c r="G16" s="60">
        <f t="shared" si="3"/>
        <v>3</v>
      </c>
      <c r="H16" s="60">
        <f t="shared" si="3"/>
        <v>4</v>
      </c>
      <c r="I16" s="60">
        <f t="shared" si="3"/>
        <v>5</v>
      </c>
      <c r="J16" s="60">
        <f t="shared" si="3"/>
        <v>6</v>
      </c>
      <c r="K16" s="60">
        <f t="shared" si="3"/>
        <v>7</v>
      </c>
      <c r="L16" s="60">
        <f t="shared" si="3"/>
        <v>8</v>
      </c>
      <c r="M16" s="60">
        <f t="shared" si="3"/>
        <v>9</v>
      </c>
      <c r="N16" s="60">
        <f t="shared" si="3"/>
        <v>10</v>
      </c>
      <c r="O16" s="60">
        <f t="shared" si="3"/>
        <v>11</v>
      </c>
      <c r="P16" s="60">
        <f t="shared" si="3"/>
        <v>12</v>
      </c>
      <c r="Q16" s="60">
        <f t="shared" si="3"/>
        <v>13</v>
      </c>
      <c r="R16" s="60">
        <f t="shared" si="3"/>
        <v>14</v>
      </c>
      <c r="S16" s="60">
        <f t="shared" si="3"/>
        <v>15</v>
      </c>
      <c r="T16" s="60">
        <f t="shared" si="3"/>
        <v>16</v>
      </c>
      <c r="U16" s="60">
        <f t="shared" si="3"/>
        <v>17</v>
      </c>
      <c r="V16" s="60">
        <f t="shared" si="3"/>
        <v>18</v>
      </c>
      <c r="W16" s="60">
        <f t="shared" si="3"/>
        <v>19</v>
      </c>
      <c r="X16" s="60">
        <f t="shared" si="3"/>
        <v>20</v>
      </c>
      <c r="Y16" s="60">
        <f t="shared" si="3"/>
        <v>21</v>
      </c>
      <c r="Z16" s="60">
        <f t="shared" si="3"/>
        <v>22</v>
      </c>
      <c r="AA16" s="60">
        <f t="shared" si="3"/>
        <v>23</v>
      </c>
      <c r="AB16" s="60">
        <f t="shared" si="3"/>
        <v>24</v>
      </c>
      <c r="AC16" s="60">
        <f t="shared" si="3"/>
        <v>25</v>
      </c>
      <c r="AD16" s="60">
        <f t="shared" si="3"/>
        <v>26</v>
      </c>
      <c r="AE16" s="60">
        <f t="shared" si="3"/>
        <v>27</v>
      </c>
      <c r="AF16" s="60">
        <f t="shared" si="3"/>
        <v>28</v>
      </c>
      <c r="AG16" s="60">
        <f t="shared" si="3"/>
        <v>29</v>
      </c>
      <c r="AH16" s="60">
        <f t="shared" si="3"/>
        <v>30</v>
      </c>
      <c r="AI16" s="60">
        <f t="shared" si="3"/>
        <v>31</v>
      </c>
      <c r="AJ16" s="60">
        <f t="shared" si="3"/>
        <v>32</v>
      </c>
      <c r="AK16" s="60">
        <f t="shared" si="3"/>
        <v>33</v>
      </c>
      <c r="AL16" s="60">
        <f t="shared" si="3"/>
        <v>34</v>
      </c>
      <c r="AM16" s="60">
        <f t="shared" si="3"/>
        <v>35</v>
      </c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FY16" s="44" t="s">
        <v>146</v>
      </c>
      <c r="FZ16" s="62">
        <f t="shared" si="0"/>
        <v>15</v>
      </c>
      <c r="GA16" s="62"/>
      <c r="GB16" s="62"/>
      <c r="GC16" s="62"/>
      <c r="GD16" s="62"/>
      <c r="GE16" s="62"/>
      <c r="GF16" s="62"/>
      <c r="GG16" s="62"/>
      <c r="GH16" s="62"/>
      <c r="GI16" s="62"/>
      <c r="GJ16" s="62">
        <f t="shared" si="1"/>
        <v>15</v>
      </c>
      <c r="GK16" s="62">
        <f t="shared" si="2"/>
        <v>0</v>
      </c>
      <c r="GL16" s="62"/>
      <c r="GM16" s="62"/>
      <c r="GN16" s="62"/>
      <c r="GO16" s="62"/>
      <c r="GP16" s="62"/>
      <c r="GQ16" s="62"/>
      <c r="GR16" s="62"/>
      <c r="GS16" s="62"/>
      <c r="GT16" s="62"/>
      <c r="GU16" s="62"/>
      <c r="GV16" s="62"/>
      <c r="GW16" s="62"/>
      <c r="GX16" s="62"/>
      <c r="GY16" s="62"/>
      <c r="GZ16" s="62"/>
      <c r="HA16" s="62"/>
      <c r="HB16" s="62"/>
      <c r="HC16" s="62"/>
      <c r="HD16" s="62"/>
    </row>
    <row r="17" spans="1:212" x14ac:dyDescent="0.25">
      <c r="A17" s="41"/>
      <c r="B17" s="63" t="s">
        <v>147</v>
      </c>
      <c r="C17" s="64"/>
      <c r="D17" s="64"/>
      <c r="E17" s="64" t="s">
        <v>45</v>
      </c>
      <c r="F17" s="64" t="s">
        <v>46</v>
      </c>
      <c r="G17" s="64" t="s">
        <v>124</v>
      </c>
      <c r="H17" s="64" t="s">
        <v>127</v>
      </c>
      <c r="I17" s="64" t="s">
        <v>129</v>
      </c>
      <c r="J17" s="64" t="s">
        <v>131</v>
      </c>
      <c r="K17" s="64" t="s">
        <v>133</v>
      </c>
      <c r="L17" s="64" t="s">
        <v>135</v>
      </c>
      <c r="M17" s="64" t="s">
        <v>137</v>
      </c>
      <c r="N17" s="64" t="s">
        <v>138</v>
      </c>
      <c r="O17" s="64" t="s">
        <v>140</v>
      </c>
      <c r="P17" s="64" t="s">
        <v>141</v>
      </c>
      <c r="Q17" s="64" t="s">
        <v>143</v>
      </c>
      <c r="R17" s="64" t="s">
        <v>144</v>
      </c>
      <c r="S17" s="64" t="s">
        <v>146</v>
      </c>
      <c r="T17" s="64" t="s">
        <v>148</v>
      </c>
      <c r="U17" s="64" t="s">
        <v>149</v>
      </c>
      <c r="V17" s="64" t="s">
        <v>150</v>
      </c>
      <c r="W17" s="64" t="s">
        <v>151</v>
      </c>
      <c r="X17" s="64" t="s">
        <v>152</v>
      </c>
      <c r="Y17" s="64" t="s">
        <v>153</v>
      </c>
      <c r="Z17" s="64" t="s">
        <v>154</v>
      </c>
      <c r="AA17" s="64" t="s">
        <v>155</v>
      </c>
      <c r="AB17" s="64" t="s">
        <v>156</v>
      </c>
      <c r="AC17" s="64" t="s">
        <v>157</v>
      </c>
      <c r="AD17" s="64" t="s">
        <v>158</v>
      </c>
      <c r="AE17" s="64" t="s">
        <v>159</v>
      </c>
      <c r="AF17" s="64" t="s">
        <v>160</v>
      </c>
      <c r="AG17" s="64" t="s">
        <v>161</v>
      </c>
      <c r="AH17" s="64" t="s">
        <v>162</v>
      </c>
      <c r="AI17" s="64" t="s">
        <v>163</v>
      </c>
      <c r="AJ17" s="64" t="s">
        <v>164</v>
      </c>
      <c r="AK17" s="64" t="s">
        <v>165</v>
      </c>
      <c r="AL17" s="64" t="s">
        <v>166</v>
      </c>
      <c r="AM17" s="64" t="s">
        <v>167</v>
      </c>
      <c r="AN17" s="64"/>
      <c r="AO17" s="64"/>
      <c r="AP17" s="64"/>
      <c r="AQ17" s="64"/>
      <c r="AR17" s="64"/>
      <c r="AS17" s="64"/>
      <c r="AT17" s="64"/>
      <c r="AU17" s="64"/>
      <c r="AV17" s="64"/>
      <c r="AW17" s="64"/>
      <c r="AX17" s="64"/>
      <c r="AY17" s="64"/>
      <c r="AZ17" s="64"/>
      <c r="BA17" s="64"/>
      <c r="BB17" s="64"/>
      <c r="BC17" s="64"/>
      <c r="BD17" s="64"/>
      <c r="BE17" s="64"/>
      <c r="BF17" s="64"/>
      <c r="BG17" s="64"/>
      <c r="BH17" s="64"/>
      <c r="BI17" s="64"/>
      <c r="BJ17" s="64"/>
      <c r="BK17" s="64"/>
      <c r="BL17" s="64"/>
      <c r="BM17" s="64"/>
      <c r="BN17" s="64"/>
      <c r="BO17" s="64"/>
      <c r="BP17" s="64"/>
      <c r="BQ17" s="64"/>
      <c r="BR17" s="64"/>
      <c r="BS17" s="64"/>
      <c r="BT17" s="64"/>
      <c r="BU17" s="64"/>
      <c r="BV17" s="64"/>
      <c r="BW17" s="64"/>
      <c r="BX17" s="64"/>
      <c r="BY17" s="64"/>
      <c r="BZ17" s="64"/>
      <c r="CA17" s="64"/>
      <c r="CB17" s="64"/>
      <c r="CC17" s="64"/>
      <c r="CD17" s="64"/>
      <c r="CE17" s="64"/>
      <c r="CF17" s="64"/>
      <c r="CG17" s="64"/>
      <c r="CH17" s="64"/>
      <c r="CI17" s="64"/>
      <c r="CJ17" s="64"/>
      <c r="CK17" s="64"/>
      <c r="CL17" s="64"/>
      <c r="CM17" s="64"/>
      <c r="CN17" s="64"/>
      <c r="CO17" s="64"/>
      <c r="CP17" s="64"/>
      <c r="CQ17" s="64"/>
      <c r="CR17" s="64"/>
      <c r="CS17" s="64"/>
      <c r="CT17" s="64"/>
      <c r="CU17" s="64"/>
      <c r="CV17" s="64"/>
      <c r="CW17" s="64"/>
      <c r="CX17" s="64"/>
      <c r="CY17" s="64"/>
      <c r="CZ17" s="64"/>
      <c r="DA17" s="64"/>
      <c r="DB17" s="64"/>
      <c r="DC17" s="64"/>
      <c r="DD17" s="64"/>
      <c r="DE17" s="64"/>
      <c r="DF17" s="64"/>
      <c r="DG17" s="64"/>
      <c r="DH17" s="64"/>
      <c r="DI17" s="64"/>
      <c r="DJ17" s="64"/>
      <c r="DK17" s="64"/>
      <c r="DL17" s="64"/>
      <c r="DM17" s="64"/>
      <c r="DN17" s="64"/>
      <c r="DO17" s="64"/>
      <c r="DP17" s="64"/>
      <c r="DQ17" s="64"/>
      <c r="DR17" s="64"/>
      <c r="DS17" s="64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65"/>
      <c r="ES17" s="65"/>
      <c r="ET17" s="65"/>
      <c r="EU17" s="65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65"/>
      <c r="FG17" s="65"/>
      <c r="FH17" s="65"/>
      <c r="FI17" s="65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65"/>
      <c r="FU17" s="65"/>
      <c r="FV17" s="65"/>
      <c r="FY17" s="44" t="s">
        <v>148</v>
      </c>
      <c r="FZ17" s="43">
        <f t="shared" si="0"/>
        <v>16</v>
      </c>
      <c r="GA17" s="43"/>
      <c r="GB17" s="43"/>
      <c r="GC17" s="43"/>
      <c r="GD17" s="43"/>
      <c r="GE17" s="43"/>
      <c r="GF17" s="43"/>
      <c r="GG17" s="43"/>
      <c r="GH17" s="43"/>
      <c r="GI17" s="43"/>
      <c r="GJ17" s="43">
        <f t="shared" si="1"/>
        <v>16</v>
      </c>
      <c r="GK17" s="43">
        <f t="shared" si="2"/>
        <v>0</v>
      </c>
      <c r="GL17" s="43"/>
      <c r="GM17" s="43"/>
      <c r="GN17" s="43"/>
      <c r="GO17" s="43"/>
      <c r="GP17" s="43">
        <v>1</v>
      </c>
      <c r="GQ17" s="43"/>
      <c r="GR17" s="43"/>
      <c r="GS17" s="43"/>
      <c r="GT17" s="43"/>
      <c r="GU17" s="43"/>
      <c r="GV17" s="43"/>
      <c r="GW17" s="43"/>
      <c r="GX17" s="43"/>
      <c r="GY17" s="43"/>
      <c r="GZ17" s="43"/>
      <c r="HA17" s="43"/>
      <c r="HB17" s="43"/>
      <c r="HC17" s="43"/>
      <c r="HD17" s="43"/>
    </row>
    <row r="18" spans="1:212" x14ac:dyDescent="0.25">
      <c r="A18" s="41"/>
      <c r="B18" s="50" t="s">
        <v>168</v>
      </c>
      <c r="C18" s="58"/>
      <c r="D18" s="58">
        <f t="shared" ref="D18:AM18" si="4">IF(D16&gt;=1,IF(D15=1,$D$14,0))*IF(C22&lt;1,0,1)</f>
        <v>0</v>
      </c>
      <c r="E18" s="58">
        <f t="shared" si="4"/>
        <v>8542.6501636418834</v>
      </c>
      <c r="F18" s="58">
        <f t="shared" si="4"/>
        <v>8542.6501636418834</v>
      </c>
      <c r="G18" s="58">
        <f t="shared" si="4"/>
        <v>8542.6501636418834</v>
      </c>
      <c r="H18" s="58">
        <f t="shared" si="4"/>
        <v>8542.6501636418834</v>
      </c>
      <c r="I18" s="58">
        <f t="shared" si="4"/>
        <v>8542.6501636418834</v>
      </c>
      <c r="J18" s="58">
        <f t="shared" si="4"/>
        <v>8542.6501636418834</v>
      </c>
      <c r="K18" s="58">
        <f t="shared" si="4"/>
        <v>8542.6501636418834</v>
      </c>
      <c r="L18" s="58">
        <f t="shared" si="4"/>
        <v>8542.6501636418834</v>
      </c>
      <c r="M18" s="58">
        <f t="shared" si="4"/>
        <v>8542.6501636418834</v>
      </c>
      <c r="N18" s="58">
        <f t="shared" si="4"/>
        <v>8542.6501636418834</v>
      </c>
      <c r="O18" s="58">
        <f t="shared" si="4"/>
        <v>0</v>
      </c>
      <c r="P18" s="58">
        <f t="shared" si="4"/>
        <v>0</v>
      </c>
      <c r="Q18" s="58">
        <f t="shared" si="4"/>
        <v>0</v>
      </c>
      <c r="R18" s="58">
        <f t="shared" si="4"/>
        <v>0</v>
      </c>
      <c r="S18" s="58">
        <f t="shared" si="4"/>
        <v>0</v>
      </c>
      <c r="T18" s="58">
        <f t="shared" si="4"/>
        <v>0</v>
      </c>
      <c r="U18" s="58">
        <f t="shared" si="4"/>
        <v>0</v>
      </c>
      <c r="V18" s="58">
        <f t="shared" si="4"/>
        <v>0</v>
      </c>
      <c r="W18" s="58">
        <f t="shared" si="4"/>
        <v>0</v>
      </c>
      <c r="X18" s="58">
        <f t="shared" si="4"/>
        <v>0</v>
      </c>
      <c r="Y18" s="58">
        <f t="shared" si="4"/>
        <v>0</v>
      </c>
      <c r="Z18" s="58">
        <f t="shared" si="4"/>
        <v>0</v>
      </c>
      <c r="AA18" s="58">
        <f t="shared" si="4"/>
        <v>0</v>
      </c>
      <c r="AB18" s="58">
        <f t="shared" si="4"/>
        <v>0</v>
      </c>
      <c r="AC18" s="58">
        <f t="shared" si="4"/>
        <v>0</v>
      </c>
      <c r="AD18" s="58">
        <f t="shared" si="4"/>
        <v>0</v>
      </c>
      <c r="AE18" s="58">
        <f t="shared" si="4"/>
        <v>0</v>
      </c>
      <c r="AF18" s="58">
        <f t="shared" si="4"/>
        <v>0</v>
      </c>
      <c r="AG18" s="58">
        <f t="shared" si="4"/>
        <v>0</v>
      </c>
      <c r="AH18" s="58">
        <f t="shared" si="4"/>
        <v>0</v>
      </c>
      <c r="AI18" s="58">
        <f t="shared" si="4"/>
        <v>0</v>
      </c>
      <c r="AJ18" s="58">
        <f t="shared" si="4"/>
        <v>0</v>
      </c>
      <c r="AK18" s="58">
        <f t="shared" si="4"/>
        <v>0</v>
      </c>
      <c r="AL18" s="58">
        <f t="shared" si="4"/>
        <v>0</v>
      </c>
      <c r="AM18" s="58">
        <f t="shared" si="4"/>
        <v>0</v>
      </c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8"/>
      <c r="BL18" s="58"/>
      <c r="BM18" s="58"/>
      <c r="BN18" s="58"/>
      <c r="BO18" s="58"/>
      <c r="BP18" s="58"/>
      <c r="BQ18" s="58"/>
      <c r="BR18" s="58"/>
      <c r="BS18" s="58"/>
      <c r="BT18" s="58"/>
      <c r="BU18" s="58"/>
      <c r="BV18" s="58"/>
      <c r="BW18" s="58"/>
      <c r="BX18" s="58"/>
      <c r="BY18" s="58"/>
      <c r="BZ18" s="58"/>
      <c r="CA18" s="58"/>
      <c r="CB18" s="58"/>
      <c r="CC18" s="58"/>
      <c r="CD18" s="58"/>
      <c r="CE18" s="58"/>
      <c r="CF18" s="58"/>
      <c r="CG18" s="58"/>
      <c r="CH18" s="58"/>
      <c r="CI18" s="58"/>
      <c r="CJ18" s="58"/>
      <c r="CK18" s="58"/>
      <c r="CL18" s="58"/>
      <c r="CM18" s="58"/>
      <c r="CN18" s="58"/>
      <c r="CO18" s="58"/>
      <c r="CP18" s="58"/>
      <c r="CQ18" s="58"/>
      <c r="CR18" s="58"/>
      <c r="CS18" s="58"/>
      <c r="CT18" s="58"/>
      <c r="CU18" s="58"/>
      <c r="CV18" s="58"/>
      <c r="CW18" s="58"/>
      <c r="CX18" s="58"/>
      <c r="CY18" s="58"/>
      <c r="CZ18" s="58"/>
      <c r="DA18" s="58"/>
      <c r="DB18" s="58"/>
      <c r="DC18" s="58"/>
      <c r="DD18" s="58"/>
      <c r="DE18" s="58"/>
      <c r="DF18" s="58"/>
      <c r="DG18" s="58"/>
      <c r="DH18" s="58"/>
      <c r="DI18" s="58"/>
      <c r="DJ18" s="58"/>
      <c r="DK18" s="58"/>
      <c r="DL18" s="58"/>
      <c r="DM18" s="58"/>
      <c r="DN18" s="58"/>
      <c r="DO18" s="58"/>
      <c r="DP18" s="58"/>
      <c r="DQ18" s="58"/>
      <c r="DR18" s="58"/>
      <c r="DS18" s="58"/>
      <c r="DT18" s="58"/>
      <c r="DU18" s="58"/>
      <c r="DV18" s="58"/>
      <c r="DW18" s="58"/>
      <c r="DX18" s="58"/>
      <c r="DY18" s="58"/>
      <c r="DZ18" s="58"/>
      <c r="EA18" s="58"/>
      <c r="EB18" s="58"/>
      <c r="EC18" s="58"/>
      <c r="ED18" s="58"/>
      <c r="EE18" s="58"/>
      <c r="EF18" s="58"/>
      <c r="EG18" s="58"/>
      <c r="EH18" s="58"/>
      <c r="EI18" s="58"/>
      <c r="EJ18" s="58"/>
      <c r="EK18" s="58"/>
      <c r="EL18" s="58"/>
      <c r="EM18" s="58"/>
      <c r="EN18" s="58"/>
      <c r="EO18" s="58"/>
      <c r="EP18" s="58"/>
      <c r="EQ18" s="58"/>
      <c r="ER18" s="58"/>
      <c r="ES18" s="58"/>
      <c r="ET18" s="58"/>
      <c r="EU18" s="58"/>
      <c r="EV18" s="58"/>
      <c r="EW18" s="58"/>
      <c r="EX18" s="58"/>
      <c r="EY18" s="58"/>
      <c r="EZ18" s="58"/>
      <c r="FA18" s="58"/>
      <c r="FB18" s="58"/>
      <c r="FC18" s="58"/>
      <c r="FD18" s="58"/>
      <c r="FE18" s="58"/>
      <c r="FF18" s="58"/>
      <c r="FG18" s="58"/>
      <c r="FH18" s="58"/>
      <c r="FI18" s="58"/>
      <c r="FJ18" s="58"/>
      <c r="FK18" s="58"/>
      <c r="FL18" s="58"/>
      <c r="FM18" s="58"/>
      <c r="FN18" s="58"/>
      <c r="FO18" s="58"/>
      <c r="FP18" s="58"/>
      <c r="FQ18" s="58"/>
      <c r="FR18" s="58"/>
      <c r="FS18" s="58"/>
      <c r="FT18" s="58"/>
      <c r="FU18" s="58"/>
      <c r="FV18" s="58"/>
      <c r="FY18" s="44" t="s">
        <v>149</v>
      </c>
      <c r="FZ18" s="43">
        <f t="shared" si="0"/>
        <v>17</v>
      </c>
      <c r="GA18" s="43"/>
      <c r="GB18" s="43"/>
      <c r="GC18" s="43"/>
      <c r="GD18" s="43"/>
      <c r="GE18" s="43"/>
      <c r="GF18" s="43"/>
      <c r="GG18" s="43"/>
      <c r="GH18" s="43"/>
      <c r="GI18" s="43"/>
      <c r="GJ18" s="43">
        <f t="shared" si="1"/>
        <v>17</v>
      </c>
      <c r="GK18" s="43">
        <f t="shared" si="2"/>
        <v>0</v>
      </c>
      <c r="GL18" s="43"/>
      <c r="GM18" s="43"/>
      <c r="GN18" s="43"/>
      <c r="GO18" s="43">
        <v>1</v>
      </c>
      <c r="GP18" s="43"/>
      <c r="GQ18" s="43"/>
      <c r="GR18" s="43"/>
      <c r="GS18" s="43"/>
      <c r="GT18" s="43"/>
      <c r="GU18" s="43"/>
      <c r="GV18" s="43"/>
      <c r="GW18" s="43"/>
      <c r="GX18" s="43"/>
      <c r="GY18" s="43"/>
      <c r="GZ18" s="43"/>
      <c r="HA18" s="43"/>
      <c r="HB18" s="43"/>
      <c r="HC18" s="43"/>
      <c r="HD18" s="43"/>
    </row>
    <row r="19" spans="1:212" x14ac:dyDescent="0.25">
      <c r="A19" s="41"/>
      <c r="B19" s="50" t="s">
        <v>169</v>
      </c>
      <c r="C19" s="58"/>
      <c r="D19" s="58">
        <f t="shared" ref="D19:I19" si="5">D18-D21</f>
        <v>0</v>
      </c>
      <c r="E19" s="58">
        <f t="shared" si="5"/>
        <v>4342.6501636418834</v>
      </c>
      <c r="F19" s="58">
        <f t="shared" si="5"/>
        <v>4646.6356750968152</v>
      </c>
      <c r="G19" s="58">
        <f t="shared" si="5"/>
        <v>4971.9001723535912</v>
      </c>
      <c r="H19" s="58">
        <f t="shared" si="5"/>
        <v>5319.9331844183434</v>
      </c>
      <c r="I19" s="58">
        <f t="shared" si="5"/>
        <v>5692.3285073276274</v>
      </c>
      <c r="J19" s="58">
        <f>J18-J21</f>
        <v>6090.7915028405614</v>
      </c>
      <c r="K19" s="58">
        <f t="shared" ref="K19:AM19" si="6">K18-K21</f>
        <v>6517.1469080394008</v>
      </c>
      <c r="L19" s="58">
        <f t="shared" si="6"/>
        <v>6973.347191602159</v>
      </c>
      <c r="M19" s="58">
        <f t="shared" si="6"/>
        <v>7461.48149501431</v>
      </c>
      <c r="N19" s="58">
        <f t="shared" si="6"/>
        <v>7983.7851996653117</v>
      </c>
      <c r="O19" s="58">
        <f t="shared" si="6"/>
        <v>0</v>
      </c>
      <c r="P19" s="58">
        <f t="shared" si="6"/>
        <v>0</v>
      </c>
      <c r="Q19" s="58">
        <f t="shared" si="6"/>
        <v>0</v>
      </c>
      <c r="R19" s="58">
        <f t="shared" si="6"/>
        <v>0</v>
      </c>
      <c r="S19" s="58">
        <f t="shared" si="6"/>
        <v>0</v>
      </c>
      <c r="T19" s="58">
        <f t="shared" si="6"/>
        <v>0</v>
      </c>
      <c r="U19" s="58">
        <f t="shared" si="6"/>
        <v>0</v>
      </c>
      <c r="V19" s="58">
        <f t="shared" si="6"/>
        <v>0</v>
      </c>
      <c r="W19" s="58">
        <f t="shared" si="6"/>
        <v>0</v>
      </c>
      <c r="X19" s="58">
        <f t="shared" si="6"/>
        <v>0</v>
      </c>
      <c r="Y19" s="58">
        <f t="shared" si="6"/>
        <v>0</v>
      </c>
      <c r="Z19" s="58">
        <f t="shared" si="6"/>
        <v>0</v>
      </c>
      <c r="AA19" s="58">
        <f t="shared" si="6"/>
        <v>0</v>
      </c>
      <c r="AB19" s="58">
        <f t="shared" si="6"/>
        <v>0</v>
      </c>
      <c r="AC19" s="58">
        <f t="shared" si="6"/>
        <v>0</v>
      </c>
      <c r="AD19" s="58">
        <f t="shared" si="6"/>
        <v>0</v>
      </c>
      <c r="AE19" s="58">
        <f t="shared" si="6"/>
        <v>0</v>
      </c>
      <c r="AF19" s="58">
        <f t="shared" si="6"/>
        <v>0</v>
      </c>
      <c r="AG19" s="58">
        <f t="shared" si="6"/>
        <v>0</v>
      </c>
      <c r="AH19" s="58">
        <f t="shared" si="6"/>
        <v>0</v>
      </c>
      <c r="AI19" s="58">
        <f t="shared" si="6"/>
        <v>0</v>
      </c>
      <c r="AJ19" s="58">
        <f t="shared" si="6"/>
        <v>0</v>
      </c>
      <c r="AK19" s="58">
        <f t="shared" si="6"/>
        <v>0</v>
      </c>
      <c r="AL19" s="58">
        <f t="shared" si="6"/>
        <v>0</v>
      </c>
      <c r="AM19" s="58">
        <f t="shared" si="6"/>
        <v>0</v>
      </c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8"/>
      <c r="BL19" s="58"/>
      <c r="BM19" s="58"/>
      <c r="BN19" s="58"/>
      <c r="BO19" s="58"/>
      <c r="BP19" s="58"/>
      <c r="BQ19" s="58"/>
      <c r="BR19" s="58"/>
      <c r="BS19" s="58"/>
      <c r="BT19" s="58"/>
      <c r="BU19" s="58"/>
      <c r="BV19" s="58"/>
      <c r="BW19" s="58"/>
      <c r="BX19" s="58"/>
      <c r="BY19" s="58"/>
      <c r="BZ19" s="58"/>
      <c r="CA19" s="58"/>
      <c r="CB19" s="58"/>
      <c r="CC19" s="58"/>
      <c r="CD19" s="58"/>
      <c r="CE19" s="58"/>
      <c r="CF19" s="58"/>
      <c r="CG19" s="58"/>
      <c r="CH19" s="58"/>
      <c r="CI19" s="58"/>
      <c r="CJ19" s="58"/>
      <c r="CK19" s="58"/>
      <c r="CL19" s="58"/>
      <c r="CM19" s="58"/>
      <c r="CN19" s="58"/>
      <c r="CO19" s="58"/>
      <c r="CP19" s="58"/>
      <c r="CQ19" s="58"/>
      <c r="CR19" s="58"/>
      <c r="CS19" s="58"/>
      <c r="CT19" s="58"/>
      <c r="CU19" s="58"/>
      <c r="CV19" s="58"/>
      <c r="CW19" s="58"/>
      <c r="CX19" s="58"/>
      <c r="CY19" s="58"/>
      <c r="CZ19" s="58"/>
      <c r="DA19" s="58"/>
      <c r="DB19" s="58"/>
      <c r="DC19" s="58"/>
      <c r="DD19" s="58"/>
      <c r="DE19" s="58"/>
      <c r="DF19" s="58"/>
      <c r="DG19" s="58"/>
      <c r="DH19" s="58"/>
      <c r="DI19" s="58"/>
      <c r="DJ19" s="58"/>
      <c r="DK19" s="58"/>
      <c r="DL19" s="58"/>
      <c r="DM19" s="58"/>
      <c r="DN19" s="58"/>
      <c r="DO19" s="58"/>
      <c r="DP19" s="58"/>
      <c r="DQ19" s="58"/>
      <c r="DR19" s="58"/>
      <c r="DS19" s="58"/>
      <c r="DT19" s="58"/>
      <c r="DU19" s="58"/>
      <c r="DV19" s="58"/>
      <c r="DW19" s="58"/>
      <c r="DX19" s="58"/>
      <c r="DY19" s="58"/>
      <c r="DZ19" s="58"/>
      <c r="EA19" s="58"/>
      <c r="EB19" s="58"/>
      <c r="EC19" s="58"/>
      <c r="ED19" s="58"/>
      <c r="EE19" s="58"/>
      <c r="EF19" s="58"/>
      <c r="EG19" s="58"/>
      <c r="EH19" s="58"/>
      <c r="EI19" s="58"/>
      <c r="EJ19" s="58"/>
      <c r="EK19" s="58"/>
      <c r="EL19" s="58"/>
      <c r="EM19" s="58"/>
      <c r="EN19" s="58"/>
      <c r="EO19" s="58"/>
      <c r="EP19" s="58"/>
      <c r="EQ19" s="58"/>
      <c r="ER19" s="58"/>
      <c r="ES19" s="58"/>
      <c r="ET19" s="58"/>
      <c r="EU19" s="58"/>
      <c r="EV19" s="58"/>
      <c r="EW19" s="58"/>
      <c r="EX19" s="58"/>
      <c r="EY19" s="58"/>
      <c r="EZ19" s="58"/>
      <c r="FA19" s="58"/>
      <c r="FB19" s="58"/>
      <c r="FC19" s="58"/>
      <c r="FD19" s="58"/>
      <c r="FE19" s="58"/>
      <c r="FF19" s="58"/>
      <c r="FG19" s="58"/>
      <c r="FH19" s="58"/>
      <c r="FI19" s="58"/>
      <c r="FJ19" s="58"/>
      <c r="FK19" s="58"/>
      <c r="FL19" s="58"/>
      <c r="FM19" s="58"/>
      <c r="FN19" s="58"/>
      <c r="FO19" s="58"/>
      <c r="FP19" s="58"/>
      <c r="FQ19" s="58"/>
      <c r="FR19" s="58"/>
      <c r="FS19" s="58"/>
      <c r="FT19" s="58"/>
      <c r="FU19" s="58"/>
      <c r="FV19" s="58"/>
      <c r="FY19" s="44" t="s">
        <v>150</v>
      </c>
      <c r="FZ19" s="43">
        <f t="shared" si="0"/>
        <v>18</v>
      </c>
      <c r="GA19" s="43"/>
      <c r="GB19" s="43"/>
      <c r="GC19" s="43"/>
      <c r="GD19" s="43"/>
      <c r="GE19" s="43"/>
      <c r="GF19" s="43"/>
      <c r="GG19" s="43"/>
      <c r="GH19" s="43"/>
      <c r="GI19" s="43"/>
      <c r="GJ19" s="43">
        <f t="shared" si="1"/>
        <v>18</v>
      </c>
      <c r="GK19" s="43">
        <f t="shared" si="2"/>
        <v>0</v>
      </c>
      <c r="GL19" s="43"/>
      <c r="GM19" s="43"/>
      <c r="GN19" s="43"/>
      <c r="GO19" s="43"/>
      <c r="GP19" s="43"/>
      <c r="GQ19" s="43"/>
      <c r="GR19" s="43"/>
      <c r="GS19" s="43"/>
      <c r="GT19" s="43"/>
      <c r="GU19" s="43"/>
      <c r="GV19" s="43"/>
      <c r="GW19" s="43"/>
      <c r="GX19" s="43"/>
      <c r="GY19" s="43"/>
      <c r="GZ19" s="43"/>
      <c r="HA19" s="43"/>
      <c r="HB19" s="43"/>
      <c r="HC19" s="43"/>
      <c r="HD19" s="43"/>
    </row>
    <row r="20" spans="1:212" x14ac:dyDescent="0.25">
      <c r="A20" s="41"/>
      <c r="B20" s="50" t="s">
        <v>170</v>
      </c>
      <c r="C20" s="58"/>
      <c r="D20" s="58">
        <f t="shared" ref="D20:AM20" si="7">D19+C20*(IF(C22&lt;1,0,1))</f>
        <v>0</v>
      </c>
      <c r="E20" s="58">
        <f t="shared" si="7"/>
        <v>4342.6501636418834</v>
      </c>
      <c r="F20" s="58">
        <f t="shared" si="7"/>
        <v>8989.2858387386987</v>
      </c>
      <c r="G20" s="58">
        <f t="shared" si="7"/>
        <v>13961.18601109229</v>
      </c>
      <c r="H20" s="58">
        <f t="shared" si="7"/>
        <v>19281.119195510633</v>
      </c>
      <c r="I20" s="58">
        <f t="shared" si="7"/>
        <v>24973.447702838261</v>
      </c>
      <c r="J20" s="58">
        <f t="shared" si="7"/>
        <v>31064.239205678823</v>
      </c>
      <c r="K20" s="58">
        <f t="shared" si="7"/>
        <v>37581.386113718225</v>
      </c>
      <c r="L20" s="58">
        <f t="shared" si="7"/>
        <v>44554.733305320384</v>
      </c>
      <c r="M20" s="58">
        <f t="shared" si="7"/>
        <v>52016.214800334696</v>
      </c>
      <c r="N20" s="58">
        <f t="shared" si="7"/>
        <v>60000.000000000007</v>
      </c>
      <c r="O20" s="58">
        <f t="shared" si="7"/>
        <v>0</v>
      </c>
      <c r="P20" s="58">
        <f t="shared" si="7"/>
        <v>0</v>
      </c>
      <c r="Q20" s="58">
        <f t="shared" si="7"/>
        <v>0</v>
      </c>
      <c r="R20" s="58">
        <f t="shared" si="7"/>
        <v>0</v>
      </c>
      <c r="S20" s="58">
        <f t="shared" si="7"/>
        <v>0</v>
      </c>
      <c r="T20" s="58">
        <f t="shared" si="7"/>
        <v>0</v>
      </c>
      <c r="U20" s="58">
        <f t="shared" si="7"/>
        <v>0</v>
      </c>
      <c r="V20" s="58">
        <f t="shared" si="7"/>
        <v>0</v>
      </c>
      <c r="W20" s="58">
        <f t="shared" si="7"/>
        <v>0</v>
      </c>
      <c r="X20" s="58">
        <f t="shared" si="7"/>
        <v>0</v>
      </c>
      <c r="Y20" s="58">
        <f t="shared" si="7"/>
        <v>0</v>
      </c>
      <c r="Z20" s="58">
        <f t="shared" si="7"/>
        <v>0</v>
      </c>
      <c r="AA20" s="58">
        <f t="shared" si="7"/>
        <v>0</v>
      </c>
      <c r="AB20" s="58">
        <f t="shared" si="7"/>
        <v>0</v>
      </c>
      <c r="AC20" s="58">
        <f t="shared" si="7"/>
        <v>0</v>
      </c>
      <c r="AD20" s="58">
        <f t="shared" si="7"/>
        <v>0</v>
      </c>
      <c r="AE20" s="58">
        <f t="shared" si="7"/>
        <v>0</v>
      </c>
      <c r="AF20" s="58">
        <f t="shared" si="7"/>
        <v>0</v>
      </c>
      <c r="AG20" s="58">
        <f t="shared" si="7"/>
        <v>0</v>
      </c>
      <c r="AH20" s="58">
        <f t="shared" si="7"/>
        <v>0</v>
      </c>
      <c r="AI20" s="58">
        <f t="shared" si="7"/>
        <v>0</v>
      </c>
      <c r="AJ20" s="58">
        <f t="shared" si="7"/>
        <v>0</v>
      </c>
      <c r="AK20" s="58">
        <f t="shared" si="7"/>
        <v>0</v>
      </c>
      <c r="AL20" s="58">
        <f t="shared" si="7"/>
        <v>0</v>
      </c>
      <c r="AM20" s="58">
        <f t="shared" si="7"/>
        <v>0</v>
      </c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8"/>
      <c r="CA20" s="58"/>
      <c r="CB20" s="58"/>
      <c r="CC20" s="58"/>
      <c r="CD20" s="58"/>
      <c r="CE20" s="58"/>
      <c r="CF20" s="58"/>
      <c r="CG20" s="58"/>
      <c r="CH20" s="58"/>
      <c r="CI20" s="58"/>
      <c r="CJ20" s="58"/>
      <c r="CK20" s="58"/>
      <c r="CL20" s="58"/>
      <c r="CM20" s="58"/>
      <c r="CN20" s="58"/>
      <c r="CO20" s="58"/>
      <c r="CP20" s="58"/>
      <c r="CQ20" s="58"/>
      <c r="CR20" s="58"/>
      <c r="CS20" s="58"/>
      <c r="CT20" s="58"/>
      <c r="CU20" s="58"/>
      <c r="CV20" s="58"/>
      <c r="CW20" s="58"/>
      <c r="CX20" s="58"/>
      <c r="CY20" s="58"/>
      <c r="CZ20" s="58"/>
      <c r="DA20" s="58"/>
      <c r="DB20" s="58"/>
      <c r="DC20" s="58"/>
      <c r="DD20" s="58"/>
      <c r="DE20" s="58"/>
      <c r="DF20" s="58"/>
      <c r="DG20" s="58"/>
      <c r="DH20" s="58"/>
      <c r="DI20" s="58"/>
      <c r="DJ20" s="58"/>
      <c r="DK20" s="58"/>
      <c r="DL20" s="58"/>
      <c r="DM20" s="58"/>
      <c r="DN20" s="58"/>
      <c r="DO20" s="58"/>
      <c r="DP20" s="58"/>
      <c r="DQ20" s="58"/>
      <c r="DR20" s="58"/>
      <c r="DS20" s="58"/>
      <c r="DT20" s="58"/>
      <c r="DU20" s="58"/>
      <c r="DV20" s="58"/>
      <c r="DW20" s="58"/>
      <c r="DX20" s="58"/>
      <c r="DY20" s="58"/>
      <c r="DZ20" s="58"/>
      <c r="EA20" s="58"/>
      <c r="EB20" s="58"/>
      <c r="EC20" s="58"/>
      <c r="ED20" s="58"/>
      <c r="EE20" s="58"/>
      <c r="EF20" s="58"/>
      <c r="EG20" s="58"/>
      <c r="EH20" s="58"/>
      <c r="EI20" s="58"/>
      <c r="EJ20" s="58"/>
      <c r="EK20" s="58"/>
      <c r="EL20" s="58"/>
      <c r="EM20" s="58"/>
      <c r="EN20" s="58"/>
      <c r="EO20" s="58"/>
      <c r="EP20" s="58"/>
      <c r="EQ20" s="58"/>
      <c r="ER20" s="58"/>
      <c r="ES20" s="58"/>
      <c r="ET20" s="58"/>
      <c r="EU20" s="58"/>
      <c r="EV20" s="58"/>
      <c r="EW20" s="58"/>
      <c r="EX20" s="58"/>
      <c r="EY20" s="58"/>
      <c r="EZ20" s="58"/>
      <c r="FA20" s="58"/>
      <c r="FB20" s="58"/>
      <c r="FC20" s="58"/>
      <c r="FD20" s="58"/>
      <c r="FE20" s="58"/>
      <c r="FF20" s="58"/>
      <c r="FG20" s="58"/>
      <c r="FH20" s="58"/>
      <c r="FI20" s="58"/>
      <c r="FJ20" s="58"/>
      <c r="FK20" s="58"/>
      <c r="FL20" s="58"/>
      <c r="FM20" s="58"/>
      <c r="FN20" s="58"/>
      <c r="FO20" s="58"/>
      <c r="FP20" s="58"/>
      <c r="FQ20" s="58"/>
      <c r="FR20" s="58"/>
      <c r="FS20" s="58"/>
      <c r="FT20" s="58"/>
      <c r="FU20" s="58"/>
      <c r="FV20" s="58"/>
      <c r="FY20" s="44" t="s">
        <v>151</v>
      </c>
      <c r="FZ20" s="43">
        <f t="shared" si="0"/>
        <v>19</v>
      </c>
      <c r="GA20" s="43"/>
      <c r="GB20" s="43"/>
      <c r="GC20" s="43"/>
      <c r="GD20" s="43"/>
      <c r="GE20" s="43"/>
      <c r="GF20" s="43"/>
      <c r="GG20" s="43"/>
      <c r="GH20" s="43"/>
      <c r="GI20" s="43"/>
      <c r="GJ20" s="43">
        <f t="shared" si="1"/>
        <v>19</v>
      </c>
      <c r="GK20" s="43">
        <f t="shared" si="2"/>
        <v>0</v>
      </c>
      <c r="GL20" s="43"/>
      <c r="GM20" s="43"/>
      <c r="GN20" s="43">
        <v>1</v>
      </c>
      <c r="GO20" s="43"/>
      <c r="GP20" s="43">
        <v>1</v>
      </c>
      <c r="GQ20" s="43"/>
      <c r="GR20" s="43"/>
      <c r="GS20" s="43"/>
      <c r="GT20" s="43"/>
      <c r="GU20" s="43"/>
      <c r="GV20" s="43"/>
      <c r="GW20" s="43"/>
      <c r="GX20" s="43"/>
      <c r="GY20" s="43"/>
      <c r="GZ20" s="43"/>
      <c r="HA20" s="43"/>
      <c r="HB20" s="43"/>
      <c r="HC20" s="43"/>
      <c r="HD20" s="43"/>
    </row>
    <row r="21" spans="1:212" x14ac:dyDescent="0.25">
      <c r="A21" s="41"/>
      <c r="B21" s="50" t="s">
        <v>171</v>
      </c>
      <c r="C21" s="58">
        <f t="shared" ref="C21:AM21" si="8">IF(C18&gt;0,B22*$D$12,0)</f>
        <v>0</v>
      </c>
      <c r="D21" s="58">
        <f t="shared" si="8"/>
        <v>0</v>
      </c>
      <c r="E21" s="58">
        <f t="shared" si="8"/>
        <v>4200</v>
      </c>
      <c r="F21" s="58">
        <f t="shared" si="8"/>
        <v>3896.0144885450686</v>
      </c>
      <c r="G21" s="58">
        <f t="shared" si="8"/>
        <v>3570.7499912882918</v>
      </c>
      <c r="H21" s="58">
        <f t="shared" si="8"/>
        <v>3222.7169792235404</v>
      </c>
      <c r="I21" s="58">
        <f t="shared" si="8"/>
        <v>2850.321656314256</v>
      </c>
      <c r="J21" s="58">
        <f t="shared" si="8"/>
        <v>2451.858660801322</v>
      </c>
      <c r="K21" s="58">
        <f t="shared" si="8"/>
        <v>2025.5032556024826</v>
      </c>
      <c r="L21" s="58">
        <f t="shared" si="8"/>
        <v>1569.3029720397244</v>
      </c>
      <c r="M21" s="58">
        <f t="shared" si="8"/>
        <v>1081.1686686275732</v>
      </c>
      <c r="N21" s="58">
        <f t="shared" si="8"/>
        <v>558.8649639765714</v>
      </c>
      <c r="O21" s="58">
        <f t="shared" si="8"/>
        <v>0</v>
      </c>
      <c r="P21" s="58">
        <f t="shared" si="8"/>
        <v>0</v>
      </c>
      <c r="Q21" s="58">
        <f t="shared" si="8"/>
        <v>0</v>
      </c>
      <c r="R21" s="58">
        <f t="shared" si="8"/>
        <v>0</v>
      </c>
      <c r="S21" s="58">
        <f t="shared" si="8"/>
        <v>0</v>
      </c>
      <c r="T21" s="58">
        <f t="shared" si="8"/>
        <v>0</v>
      </c>
      <c r="U21" s="58">
        <f t="shared" si="8"/>
        <v>0</v>
      </c>
      <c r="V21" s="58">
        <f t="shared" si="8"/>
        <v>0</v>
      </c>
      <c r="W21" s="58">
        <f t="shared" si="8"/>
        <v>0</v>
      </c>
      <c r="X21" s="58">
        <f t="shared" si="8"/>
        <v>0</v>
      </c>
      <c r="Y21" s="58">
        <f t="shared" si="8"/>
        <v>0</v>
      </c>
      <c r="Z21" s="58">
        <f t="shared" si="8"/>
        <v>0</v>
      </c>
      <c r="AA21" s="58">
        <f t="shared" si="8"/>
        <v>0</v>
      </c>
      <c r="AB21" s="58">
        <f t="shared" si="8"/>
        <v>0</v>
      </c>
      <c r="AC21" s="58">
        <f t="shared" si="8"/>
        <v>0</v>
      </c>
      <c r="AD21" s="58">
        <f t="shared" si="8"/>
        <v>0</v>
      </c>
      <c r="AE21" s="58">
        <f t="shared" si="8"/>
        <v>0</v>
      </c>
      <c r="AF21" s="58">
        <f t="shared" si="8"/>
        <v>0</v>
      </c>
      <c r="AG21" s="58">
        <f t="shared" si="8"/>
        <v>0</v>
      </c>
      <c r="AH21" s="58">
        <f t="shared" si="8"/>
        <v>0</v>
      </c>
      <c r="AI21" s="58">
        <f t="shared" si="8"/>
        <v>0</v>
      </c>
      <c r="AJ21" s="58">
        <f t="shared" si="8"/>
        <v>0</v>
      </c>
      <c r="AK21" s="58">
        <f t="shared" si="8"/>
        <v>0</v>
      </c>
      <c r="AL21" s="58">
        <f t="shared" si="8"/>
        <v>0</v>
      </c>
      <c r="AM21" s="58">
        <f t="shared" si="8"/>
        <v>0</v>
      </c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58"/>
      <c r="BE21" s="58"/>
      <c r="BF21" s="58"/>
      <c r="BG21" s="58"/>
      <c r="BH21" s="58"/>
      <c r="BI21" s="58"/>
      <c r="BJ21" s="58"/>
      <c r="BK21" s="58"/>
      <c r="BL21" s="58"/>
      <c r="BM21" s="58"/>
      <c r="BN21" s="58"/>
      <c r="BO21" s="58"/>
      <c r="BP21" s="58"/>
      <c r="BQ21" s="58"/>
      <c r="BR21" s="58"/>
      <c r="BS21" s="58"/>
      <c r="BT21" s="58"/>
      <c r="BU21" s="58"/>
      <c r="BV21" s="58"/>
      <c r="BW21" s="58"/>
      <c r="BX21" s="58"/>
      <c r="BY21" s="58"/>
      <c r="BZ21" s="58"/>
      <c r="CA21" s="58"/>
      <c r="CB21" s="58"/>
      <c r="CC21" s="58"/>
      <c r="CD21" s="58"/>
      <c r="CE21" s="58"/>
      <c r="CF21" s="58"/>
      <c r="CG21" s="58"/>
      <c r="CH21" s="58"/>
      <c r="CI21" s="58"/>
      <c r="CJ21" s="58"/>
      <c r="CK21" s="58"/>
      <c r="CL21" s="58"/>
      <c r="CM21" s="58"/>
      <c r="CN21" s="58"/>
      <c r="CO21" s="58"/>
      <c r="CP21" s="58"/>
      <c r="CQ21" s="58"/>
      <c r="CR21" s="58"/>
      <c r="CS21" s="58"/>
      <c r="CT21" s="58"/>
      <c r="CU21" s="58"/>
      <c r="CV21" s="58"/>
      <c r="CW21" s="58"/>
      <c r="CX21" s="58"/>
      <c r="CY21" s="58"/>
      <c r="CZ21" s="58"/>
      <c r="DA21" s="58"/>
      <c r="DB21" s="58"/>
      <c r="DC21" s="58"/>
      <c r="DD21" s="58"/>
      <c r="DE21" s="58"/>
      <c r="DF21" s="58"/>
      <c r="DG21" s="58"/>
      <c r="DH21" s="58"/>
      <c r="DI21" s="58"/>
      <c r="DJ21" s="58"/>
      <c r="DK21" s="58"/>
      <c r="DL21" s="58"/>
      <c r="DM21" s="58"/>
      <c r="DN21" s="58"/>
      <c r="DO21" s="58"/>
      <c r="DP21" s="58"/>
      <c r="DQ21" s="58"/>
      <c r="DR21" s="58"/>
      <c r="DS21" s="58"/>
      <c r="DT21" s="58"/>
      <c r="DU21" s="58"/>
      <c r="DV21" s="58"/>
      <c r="DW21" s="58"/>
      <c r="DX21" s="58"/>
      <c r="DY21" s="58"/>
      <c r="DZ21" s="58"/>
      <c r="EA21" s="58"/>
      <c r="EB21" s="58"/>
      <c r="EC21" s="58"/>
      <c r="ED21" s="58"/>
      <c r="EE21" s="58"/>
      <c r="EF21" s="58"/>
      <c r="EG21" s="58"/>
      <c r="EH21" s="58"/>
      <c r="EI21" s="58"/>
      <c r="EJ21" s="58"/>
      <c r="EK21" s="58"/>
      <c r="EL21" s="58"/>
      <c r="EM21" s="58"/>
      <c r="EN21" s="58"/>
      <c r="EO21" s="58"/>
      <c r="EP21" s="58"/>
      <c r="EQ21" s="58"/>
      <c r="ER21" s="58"/>
      <c r="ES21" s="58"/>
      <c r="ET21" s="58"/>
      <c r="EU21" s="58"/>
      <c r="EV21" s="58"/>
      <c r="EW21" s="58"/>
      <c r="EX21" s="58"/>
      <c r="EY21" s="58"/>
      <c r="EZ21" s="58"/>
      <c r="FA21" s="58"/>
      <c r="FB21" s="58"/>
      <c r="FC21" s="58"/>
      <c r="FD21" s="58"/>
      <c r="FE21" s="58"/>
      <c r="FF21" s="58"/>
      <c r="FG21" s="58"/>
      <c r="FH21" s="58"/>
      <c r="FI21" s="58"/>
      <c r="FJ21" s="58"/>
      <c r="FK21" s="58"/>
      <c r="FL21" s="58"/>
      <c r="FM21" s="58"/>
      <c r="FN21" s="58"/>
      <c r="FO21" s="58"/>
      <c r="FP21" s="58"/>
      <c r="FQ21" s="58"/>
      <c r="FR21" s="58"/>
      <c r="FS21" s="58"/>
      <c r="FT21" s="58"/>
      <c r="FU21" s="58"/>
      <c r="FV21" s="58"/>
      <c r="FY21" s="44" t="s">
        <v>152</v>
      </c>
      <c r="FZ21" s="43">
        <f t="shared" si="0"/>
        <v>20</v>
      </c>
      <c r="GA21" s="43"/>
      <c r="GB21" s="43"/>
      <c r="GC21" s="43"/>
      <c r="GD21" s="43"/>
      <c r="GE21" s="43"/>
      <c r="GF21" s="43"/>
      <c r="GG21" s="43"/>
      <c r="GH21" s="43"/>
      <c r="GI21" s="43"/>
      <c r="GJ21" s="43">
        <f t="shared" si="1"/>
        <v>20</v>
      </c>
      <c r="GK21" s="43">
        <f t="shared" si="2"/>
        <v>0</v>
      </c>
      <c r="GL21" s="43"/>
      <c r="GM21" s="43"/>
      <c r="GN21" s="43"/>
      <c r="GO21" s="43"/>
      <c r="GP21" s="43"/>
      <c r="GQ21" s="43"/>
      <c r="GR21" s="43"/>
      <c r="GS21" s="43"/>
      <c r="GT21" s="43"/>
      <c r="GU21" s="43"/>
      <c r="GV21" s="43"/>
      <c r="GW21" s="43"/>
      <c r="GX21" s="43"/>
      <c r="GY21" s="43"/>
      <c r="GZ21" s="43"/>
      <c r="HA21" s="43"/>
      <c r="HB21" s="43"/>
      <c r="HC21" s="43"/>
      <c r="HD21" s="43"/>
    </row>
    <row r="22" spans="1:212" x14ac:dyDescent="0.25">
      <c r="A22" s="41"/>
      <c r="B22" s="66" t="s">
        <v>172</v>
      </c>
      <c r="C22" s="58">
        <f>IF(D17=$C$4,$C$7,IF(C20=0,0,$C$7-C20))</f>
        <v>0</v>
      </c>
      <c r="D22" s="58">
        <f t="shared" ref="D22:AM22" si="9">IF(E17=$C$4,$C$7,IF(D20=0,0,$C$7-D20))</f>
        <v>60000</v>
      </c>
      <c r="E22" s="58">
        <f t="shared" si="9"/>
        <v>55657.349836358117</v>
      </c>
      <c r="F22" s="58">
        <f t="shared" si="9"/>
        <v>51010.714161261305</v>
      </c>
      <c r="G22" s="58">
        <f t="shared" si="9"/>
        <v>46038.813988907714</v>
      </c>
      <c r="H22" s="58">
        <f t="shared" si="9"/>
        <v>40718.880804489367</v>
      </c>
      <c r="I22" s="58">
        <f t="shared" si="9"/>
        <v>35026.552297161739</v>
      </c>
      <c r="J22" s="58">
        <f t="shared" si="9"/>
        <v>28935.760794321177</v>
      </c>
      <c r="K22" s="58">
        <f t="shared" si="9"/>
        <v>22418.613886281775</v>
      </c>
      <c r="L22" s="58">
        <f t="shared" si="9"/>
        <v>15445.266694679616</v>
      </c>
      <c r="M22" s="58">
        <f t="shared" si="9"/>
        <v>7983.7851996653044</v>
      </c>
      <c r="N22" s="58">
        <f t="shared" si="9"/>
        <v>-7.2759576141834259E-12</v>
      </c>
      <c r="O22" s="58">
        <f t="shared" si="9"/>
        <v>0</v>
      </c>
      <c r="P22" s="58">
        <f t="shared" si="9"/>
        <v>0</v>
      </c>
      <c r="Q22" s="58">
        <f t="shared" si="9"/>
        <v>0</v>
      </c>
      <c r="R22" s="58">
        <f t="shared" si="9"/>
        <v>0</v>
      </c>
      <c r="S22" s="58">
        <f t="shared" si="9"/>
        <v>0</v>
      </c>
      <c r="T22" s="58">
        <f t="shared" si="9"/>
        <v>0</v>
      </c>
      <c r="U22" s="58">
        <f t="shared" si="9"/>
        <v>0</v>
      </c>
      <c r="V22" s="58">
        <f t="shared" si="9"/>
        <v>0</v>
      </c>
      <c r="W22" s="58">
        <f t="shared" si="9"/>
        <v>0</v>
      </c>
      <c r="X22" s="58">
        <f t="shared" si="9"/>
        <v>0</v>
      </c>
      <c r="Y22" s="58">
        <f t="shared" si="9"/>
        <v>0</v>
      </c>
      <c r="Z22" s="58">
        <f t="shared" si="9"/>
        <v>0</v>
      </c>
      <c r="AA22" s="58">
        <f t="shared" si="9"/>
        <v>0</v>
      </c>
      <c r="AB22" s="58">
        <f t="shared" si="9"/>
        <v>0</v>
      </c>
      <c r="AC22" s="58">
        <f t="shared" si="9"/>
        <v>0</v>
      </c>
      <c r="AD22" s="58">
        <f t="shared" si="9"/>
        <v>0</v>
      </c>
      <c r="AE22" s="58">
        <f t="shared" si="9"/>
        <v>0</v>
      </c>
      <c r="AF22" s="58">
        <f t="shared" si="9"/>
        <v>0</v>
      </c>
      <c r="AG22" s="58">
        <f t="shared" si="9"/>
        <v>0</v>
      </c>
      <c r="AH22" s="58">
        <f t="shared" si="9"/>
        <v>0</v>
      </c>
      <c r="AI22" s="58">
        <f t="shared" si="9"/>
        <v>0</v>
      </c>
      <c r="AJ22" s="58">
        <f t="shared" si="9"/>
        <v>0</v>
      </c>
      <c r="AK22" s="58">
        <f t="shared" si="9"/>
        <v>0</v>
      </c>
      <c r="AL22" s="58">
        <f t="shared" si="9"/>
        <v>0</v>
      </c>
      <c r="AM22" s="58">
        <f t="shared" si="9"/>
        <v>0</v>
      </c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8"/>
      <c r="BE22" s="58"/>
      <c r="BF22" s="58"/>
      <c r="BG22" s="58"/>
      <c r="BH22" s="58"/>
      <c r="BI22" s="58"/>
      <c r="BJ22" s="58"/>
      <c r="BK22" s="58"/>
      <c r="BL22" s="58"/>
      <c r="BM22" s="58"/>
      <c r="BN22" s="58"/>
      <c r="BO22" s="58"/>
      <c r="BP22" s="58"/>
      <c r="BQ22" s="58"/>
      <c r="BR22" s="58"/>
      <c r="BS22" s="58"/>
      <c r="BT22" s="58"/>
      <c r="BU22" s="58"/>
      <c r="BV22" s="58"/>
      <c r="BW22" s="58"/>
      <c r="BX22" s="58"/>
      <c r="BY22" s="58"/>
      <c r="BZ22" s="58"/>
      <c r="CA22" s="58"/>
      <c r="CB22" s="58"/>
      <c r="CC22" s="58"/>
      <c r="CD22" s="58"/>
      <c r="CE22" s="58"/>
      <c r="CF22" s="58"/>
      <c r="CG22" s="58"/>
      <c r="CH22" s="58"/>
      <c r="CI22" s="58"/>
      <c r="CJ22" s="58"/>
      <c r="CK22" s="58"/>
      <c r="CL22" s="58"/>
      <c r="CM22" s="58"/>
      <c r="CN22" s="58"/>
      <c r="CO22" s="58"/>
      <c r="CP22" s="58"/>
      <c r="CQ22" s="58"/>
      <c r="CR22" s="58"/>
      <c r="CS22" s="58"/>
      <c r="CT22" s="58"/>
      <c r="CU22" s="58"/>
      <c r="CV22" s="58"/>
      <c r="CW22" s="58"/>
      <c r="CX22" s="58"/>
      <c r="CY22" s="58"/>
      <c r="CZ22" s="58"/>
      <c r="DA22" s="58"/>
      <c r="DB22" s="58"/>
      <c r="DC22" s="58"/>
      <c r="DD22" s="58"/>
      <c r="DE22" s="58"/>
      <c r="DF22" s="58"/>
      <c r="DG22" s="58"/>
      <c r="DH22" s="58"/>
      <c r="DI22" s="58"/>
      <c r="DJ22" s="58"/>
      <c r="DK22" s="58"/>
      <c r="DL22" s="58"/>
      <c r="DM22" s="58"/>
      <c r="DN22" s="58"/>
      <c r="DO22" s="58"/>
      <c r="DP22" s="58"/>
      <c r="DQ22" s="58"/>
      <c r="DR22" s="58"/>
      <c r="DS22" s="58"/>
      <c r="DT22" s="58"/>
      <c r="DU22" s="58"/>
      <c r="DV22" s="58"/>
      <c r="DW22" s="58"/>
      <c r="DX22" s="58"/>
      <c r="DY22" s="58"/>
      <c r="DZ22" s="58"/>
      <c r="EA22" s="58"/>
      <c r="EB22" s="58"/>
      <c r="EC22" s="58"/>
      <c r="ED22" s="58"/>
      <c r="EE22" s="58"/>
      <c r="EF22" s="58"/>
      <c r="EG22" s="58"/>
      <c r="EH22" s="58"/>
      <c r="EI22" s="58"/>
      <c r="EJ22" s="58"/>
      <c r="EK22" s="58"/>
      <c r="EL22" s="58"/>
      <c r="EM22" s="58"/>
      <c r="EN22" s="58"/>
      <c r="EO22" s="58"/>
      <c r="EP22" s="58"/>
      <c r="EQ22" s="58"/>
      <c r="ER22" s="58"/>
      <c r="ES22" s="58"/>
      <c r="ET22" s="58"/>
      <c r="EU22" s="58"/>
      <c r="EV22" s="58"/>
      <c r="EW22" s="58"/>
      <c r="EX22" s="58"/>
      <c r="EY22" s="58"/>
      <c r="EZ22" s="58"/>
      <c r="FA22" s="58"/>
      <c r="FB22" s="58"/>
      <c r="FC22" s="58"/>
      <c r="FD22" s="58"/>
      <c r="FE22" s="58"/>
      <c r="FF22" s="58"/>
      <c r="FG22" s="58"/>
      <c r="FH22" s="58"/>
      <c r="FI22" s="58"/>
      <c r="FJ22" s="58"/>
      <c r="FK22" s="58"/>
      <c r="FL22" s="58"/>
      <c r="FM22" s="58"/>
      <c r="FN22" s="58"/>
      <c r="FO22" s="58"/>
      <c r="FP22" s="58"/>
      <c r="FQ22" s="58"/>
      <c r="FR22" s="58"/>
      <c r="FS22" s="58"/>
      <c r="FT22" s="58"/>
      <c r="FU22" s="58"/>
      <c r="FV22" s="58"/>
      <c r="FY22" s="44" t="s">
        <v>153</v>
      </c>
      <c r="FZ22" s="43">
        <f t="shared" si="0"/>
        <v>21</v>
      </c>
      <c r="GA22" s="43"/>
      <c r="GB22" s="43"/>
      <c r="GC22" s="43"/>
      <c r="GD22" s="43"/>
      <c r="GE22" s="43"/>
      <c r="GF22" s="43"/>
      <c r="GG22" s="43"/>
      <c r="GH22" s="43"/>
      <c r="GI22" s="43"/>
      <c r="GJ22" s="43">
        <f t="shared" si="1"/>
        <v>21</v>
      </c>
      <c r="GK22" s="43">
        <f t="shared" si="2"/>
        <v>0</v>
      </c>
      <c r="GL22" s="43"/>
      <c r="GM22" s="43"/>
      <c r="GN22" s="43"/>
      <c r="GO22" s="43">
        <v>1</v>
      </c>
      <c r="GP22" s="43"/>
      <c r="GQ22" s="43"/>
      <c r="GR22" s="43"/>
      <c r="GS22" s="43"/>
      <c r="GT22" s="43"/>
      <c r="GU22" s="43"/>
      <c r="GV22" s="43"/>
      <c r="GW22" s="43"/>
      <c r="GX22" s="43"/>
      <c r="GY22" s="43"/>
      <c r="GZ22" s="43"/>
      <c r="HA22" s="43"/>
      <c r="HB22" s="43"/>
      <c r="HC22" s="43"/>
      <c r="HD22" s="43"/>
    </row>
    <row r="23" spans="1:212" x14ac:dyDescent="0.25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41"/>
      <c r="BV23" s="41"/>
      <c r="BW23" s="41"/>
      <c r="BX23" s="41"/>
      <c r="BY23" s="41"/>
      <c r="BZ23" s="41"/>
      <c r="CA23" s="41"/>
      <c r="CB23" s="41"/>
      <c r="CC23" s="41"/>
      <c r="CD23" s="41"/>
      <c r="CE23" s="41"/>
      <c r="CF23" s="41"/>
      <c r="CG23" s="41"/>
      <c r="CH23" s="41"/>
      <c r="CI23" s="41"/>
      <c r="CJ23" s="41"/>
      <c r="CK23" s="41"/>
      <c r="CL23" s="41"/>
      <c r="CM23" s="41"/>
      <c r="CN23" s="41"/>
      <c r="CO23" s="41"/>
      <c r="CP23" s="41"/>
      <c r="CQ23" s="41"/>
      <c r="CR23" s="41"/>
      <c r="CS23" s="41"/>
      <c r="CT23" s="41"/>
      <c r="CU23" s="41"/>
      <c r="CV23" s="41"/>
      <c r="CW23" s="41"/>
      <c r="CX23" s="41"/>
      <c r="CY23" s="41"/>
      <c r="CZ23" s="41"/>
      <c r="DA23" s="41"/>
      <c r="DB23" s="41"/>
      <c r="DC23" s="41"/>
      <c r="DD23" s="41"/>
      <c r="DE23" s="41"/>
      <c r="DF23" s="41"/>
      <c r="DG23" s="41"/>
      <c r="DH23" s="41"/>
      <c r="DI23" s="41"/>
      <c r="DJ23" s="41"/>
      <c r="DK23" s="41"/>
      <c r="DL23" s="41"/>
      <c r="DM23" s="41"/>
      <c r="DN23" s="41"/>
      <c r="DO23" s="41"/>
      <c r="DP23" s="41"/>
      <c r="DQ23" s="41"/>
      <c r="DR23" s="41"/>
      <c r="DS23" s="41"/>
      <c r="FY23" s="44" t="s">
        <v>154</v>
      </c>
      <c r="FZ23" s="43">
        <f t="shared" si="0"/>
        <v>22</v>
      </c>
      <c r="GA23" s="43"/>
      <c r="GB23" s="43"/>
      <c r="GC23" s="43"/>
      <c r="GD23" s="43"/>
      <c r="GE23" s="43"/>
      <c r="GF23" s="43"/>
      <c r="GG23" s="43"/>
      <c r="GH23" s="43"/>
      <c r="GI23" s="43"/>
      <c r="GJ23" s="43">
        <f t="shared" si="1"/>
        <v>22</v>
      </c>
      <c r="GK23" s="43">
        <f t="shared" si="2"/>
        <v>0</v>
      </c>
      <c r="GL23" s="43"/>
      <c r="GM23" s="43"/>
      <c r="GN23" s="43"/>
      <c r="GO23" s="43"/>
      <c r="GP23" s="43">
        <v>1</v>
      </c>
      <c r="GQ23" s="43"/>
      <c r="GR23" s="43"/>
      <c r="GS23" s="43"/>
      <c r="GT23" s="43"/>
      <c r="GU23" s="43"/>
      <c r="GV23" s="43"/>
      <c r="GW23" s="43"/>
      <c r="GX23" s="43"/>
      <c r="GY23" s="43"/>
      <c r="GZ23" s="43"/>
      <c r="HA23" s="43"/>
      <c r="HB23" s="43"/>
      <c r="HC23" s="43"/>
      <c r="HD23" s="43"/>
    </row>
    <row r="24" spans="1:212" x14ac:dyDescent="0.25">
      <c r="A24" s="41"/>
      <c r="B24" s="41"/>
      <c r="C24" s="41"/>
      <c r="D24" s="41"/>
      <c r="E24" s="41"/>
      <c r="F24" s="67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  <c r="BO24" s="41"/>
      <c r="BP24" s="41"/>
      <c r="BQ24" s="41"/>
      <c r="BR24" s="41"/>
      <c r="BS24" s="41"/>
      <c r="BT24" s="41"/>
      <c r="BU24" s="41"/>
      <c r="BV24" s="41"/>
      <c r="BW24" s="41"/>
      <c r="BX24" s="41"/>
      <c r="BY24" s="41"/>
      <c r="BZ24" s="41"/>
      <c r="CA24" s="41"/>
      <c r="CB24" s="41"/>
      <c r="CC24" s="41"/>
      <c r="CD24" s="41"/>
      <c r="CE24" s="41"/>
      <c r="CF24" s="41"/>
      <c r="CG24" s="41"/>
      <c r="CH24" s="41"/>
      <c r="CI24" s="41"/>
      <c r="CJ24" s="41"/>
      <c r="CK24" s="41"/>
      <c r="CL24" s="41"/>
      <c r="CM24" s="41"/>
      <c r="CN24" s="41"/>
      <c r="CO24" s="41"/>
      <c r="CP24" s="41"/>
      <c r="CQ24" s="41"/>
      <c r="CR24" s="41"/>
      <c r="CS24" s="41"/>
      <c r="CT24" s="41"/>
      <c r="CU24" s="41"/>
      <c r="CV24" s="41"/>
      <c r="CW24" s="41"/>
      <c r="CX24" s="41"/>
      <c r="CY24" s="41"/>
      <c r="CZ24" s="41"/>
      <c r="DA24" s="41"/>
      <c r="DB24" s="41"/>
      <c r="DC24" s="41"/>
      <c r="DD24" s="41"/>
      <c r="DE24" s="41"/>
      <c r="DF24" s="41"/>
      <c r="DG24" s="41"/>
      <c r="DH24" s="41"/>
      <c r="DI24" s="41"/>
      <c r="DJ24" s="41"/>
      <c r="DK24" s="41"/>
      <c r="DL24" s="41"/>
      <c r="DM24" s="41"/>
      <c r="DN24" s="41"/>
      <c r="DO24" s="41"/>
      <c r="DP24" s="41"/>
      <c r="DQ24" s="41"/>
      <c r="DR24" s="41"/>
      <c r="DS24" s="41"/>
      <c r="FY24" s="44" t="s">
        <v>155</v>
      </c>
      <c r="FZ24" s="43">
        <f t="shared" si="0"/>
        <v>23</v>
      </c>
      <c r="GA24" s="43"/>
      <c r="GB24" s="43"/>
      <c r="GC24" s="43"/>
      <c r="GD24" s="43"/>
      <c r="GE24" s="43"/>
      <c r="GF24" s="43"/>
      <c r="GG24" s="43"/>
      <c r="GH24" s="43"/>
      <c r="GI24" s="43"/>
      <c r="GJ24" s="43">
        <f t="shared" si="1"/>
        <v>23</v>
      </c>
      <c r="GK24" s="43">
        <f t="shared" si="2"/>
        <v>0</v>
      </c>
      <c r="GL24" s="43"/>
      <c r="GM24" s="43"/>
      <c r="GN24" s="43"/>
      <c r="GO24" s="43"/>
      <c r="GP24" s="43"/>
      <c r="GQ24" s="43"/>
      <c r="GR24" s="43"/>
      <c r="GS24" s="43"/>
      <c r="GT24" s="43"/>
      <c r="GU24" s="43"/>
      <c r="GV24" s="43"/>
      <c r="GW24" s="43"/>
      <c r="GX24" s="43"/>
      <c r="GY24" s="43"/>
      <c r="GZ24" s="43"/>
      <c r="HA24" s="43"/>
      <c r="HB24" s="43"/>
      <c r="HC24" s="43"/>
      <c r="HD24" s="43"/>
    </row>
    <row r="25" spans="1:212" x14ac:dyDescent="0.25">
      <c r="A25" s="41"/>
      <c r="C25" s="41"/>
      <c r="D25" s="68">
        <f>+D17</f>
        <v>0</v>
      </c>
      <c r="E25" s="68" t="str">
        <f t="shared" ref="E25:AM25" si="10">+E17</f>
        <v>A1</v>
      </c>
      <c r="F25" s="68" t="str">
        <f t="shared" si="10"/>
        <v>A2</v>
      </c>
      <c r="G25" s="68" t="str">
        <f t="shared" si="10"/>
        <v>A3</v>
      </c>
      <c r="H25" s="68" t="str">
        <f t="shared" si="10"/>
        <v>A4</v>
      </c>
      <c r="I25" s="68" t="str">
        <f t="shared" si="10"/>
        <v>A5</v>
      </c>
      <c r="J25" s="68" t="str">
        <f t="shared" si="10"/>
        <v>A6</v>
      </c>
      <c r="K25" s="68" t="str">
        <f t="shared" si="10"/>
        <v>A7</v>
      </c>
      <c r="L25" s="68" t="str">
        <f t="shared" si="10"/>
        <v>A8</v>
      </c>
      <c r="M25" s="68" t="str">
        <f t="shared" si="10"/>
        <v>A9</v>
      </c>
      <c r="N25" s="68" t="str">
        <f t="shared" si="10"/>
        <v>A10</v>
      </c>
      <c r="O25" s="68" t="str">
        <f t="shared" si="10"/>
        <v>A11</v>
      </c>
      <c r="P25" s="68" t="str">
        <f t="shared" si="10"/>
        <v>A12</v>
      </c>
      <c r="Q25" s="68" t="str">
        <f t="shared" si="10"/>
        <v>A13</v>
      </c>
      <c r="R25" s="68" t="str">
        <f t="shared" si="10"/>
        <v>A14</v>
      </c>
      <c r="S25" s="68" t="str">
        <f t="shared" si="10"/>
        <v>A15</v>
      </c>
      <c r="T25" s="68" t="str">
        <f t="shared" si="10"/>
        <v>A16</v>
      </c>
      <c r="U25" s="68" t="str">
        <f t="shared" si="10"/>
        <v>A17</v>
      </c>
      <c r="V25" s="68" t="str">
        <f t="shared" si="10"/>
        <v>A18</v>
      </c>
      <c r="W25" s="68" t="str">
        <f t="shared" si="10"/>
        <v>A19</v>
      </c>
      <c r="X25" s="68" t="str">
        <f t="shared" si="10"/>
        <v>A20</v>
      </c>
      <c r="Y25" s="68" t="str">
        <f t="shared" si="10"/>
        <v>A21</v>
      </c>
      <c r="Z25" s="68" t="str">
        <f t="shared" si="10"/>
        <v>A22</v>
      </c>
      <c r="AA25" s="68" t="str">
        <f t="shared" si="10"/>
        <v>A23</v>
      </c>
      <c r="AB25" s="68" t="str">
        <f t="shared" si="10"/>
        <v>A24</v>
      </c>
      <c r="AC25" s="68" t="str">
        <f t="shared" si="10"/>
        <v>A25</v>
      </c>
      <c r="AD25" s="68" t="str">
        <f t="shared" si="10"/>
        <v>A26</v>
      </c>
      <c r="AE25" s="68" t="str">
        <f t="shared" si="10"/>
        <v>A27</v>
      </c>
      <c r="AF25" s="68" t="str">
        <f t="shared" si="10"/>
        <v>A28</v>
      </c>
      <c r="AG25" s="68" t="str">
        <f t="shared" si="10"/>
        <v>A29</v>
      </c>
      <c r="AH25" s="68" t="str">
        <f t="shared" si="10"/>
        <v>A30</v>
      </c>
      <c r="AI25" s="68" t="str">
        <f t="shared" si="10"/>
        <v>A31</v>
      </c>
      <c r="AJ25" s="68" t="str">
        <f t="shared" si="10"/>
        <v>A32</v>
      </c>
      <c r="AK25" s="68" t="str">
        <f t="shared" si="10"/>
        <v>A33</v>
      </c>
      <c r="AL25" s="68" t="str">
        <f t="shared" si="10"/>
        <v>A34</v>
      </c>
      <c r="AM25" s="68" t="str">
        <f t="shared" si="10"/>
        <v>A35</v>
      </c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1"/>
      <c r="BO25" s="41"/>
      <c r="BP25" s="41"/>
      <c r="BQ25" s="41"/>
      <c r="BR25" s="41"/>
      <c r="BS25" s="41"/>
      <c r="BT25" s="41"/>
      <c r="BU25" s="41"/>
      <c r="BV25" s="41"/>
      <c r="BW25" s="41"/>
      <c r="BX25" s="41"/>
      <c r="BY25" s="41"/>
      <c r="BZ25" s="41"/>
      <c r="CA25" s="41"/>
      <c r="CB25" s="41"/>
      <c r="CC25" s="41"/>
      <c r="CD25" s="41"/>
      <c r="CE25" s="41"/>
      <c r="CF25" s="41"/>
      <c r="CG25" s="41"/>
      <c r="CH25" s="41"/>
      <c r="CI25" s="41"/>
      <c r="CJ25" s="41"/>
      <c r="CK25" s="41"/>
      <c r="CL25" s="41"/>
      <c r="CM25" s="41"/>
      <c r="CN25" s="41"/>
      <c r="CO25" s="41"/>
      <c r="CP25" s="41"/>
      <c r="CQ25" s="41"/>
      <c r="CR25" s="41"/>
      <c r="CS25" s="41"/>
      <c r="CT25" s="41"/>
      <c r="CU25" s="41"/>
      <c r="CV25" s="41"/>
      <c r="CW25" s="41"/>
      <c r="CX25" s="41"/>
      <c r="CY25" s="41"/>
      <c r="CZ25" s="41"/>
      <c r="DA25" s="41"/>
      <c r="DB25" s="41"/>
      <c r="DC25" s="41"/>
      <c r="DD25" s="41"/>
      <c r="DE25" s="41"/>
      <c r="DF25" s="41"/>
      <c r="DG25" s="41"/>
      <c r="DH25" s="41"/>
      <c r="DI25" s="41"/>
      <c r="DJ25" s="41"/>
      <c r="DK25" s="41"/>
      <c r="DL25" s="41"/>
      <c r="DM25" s="41"/>
      <c r="DN25" s="41"/>
      <c r="DO25" s="41"/>
      <c r="DP25" s="41"/>
      <c r="DQ25" s="41"/>
      <c r="DR25" s="41"/>
      <c r="DS25" s="41"/>
      <c r="FY25" s="44" t="s">
        <v>156</v>
      </c>
      <c r="FZ25" s="43">
        <f t="shared" si="0"/>
        <v>24</v>
      </c>
      <c r="GA25" s="43"/>
      <c r="GB25" s="43"/>
      <c r="GC25" s="43"/>
      <c r="GD25" s="43"/>
      <c r="GE25" s="43"/>
      <c r="GF25" s="43"/>
      <c r="GG25" s="43"/>
      <c r="GH25" s="43"/>
      <c r="GI25" s="43"/>
      <c r="GJ25" s="43">
        <f t="shared" si="1"/>
        <v>24</v>
      </c>
      <c r="GK25" s="43">
        <f t="shared" si="2"/>
        <v>0</v>
      </c>
      <c r="GL25" s="43"/>
      <c r="GM25" s="43"/>
      <c r="GN25" s="43"/>
      <c r="GO25" s="43"/>
      <c r="GP25" s="43"/>
      <c r="GQ25" s="43"/>
      <c r="GR25" s="43"/>
      <c r="GS25" s="43"/>
      <c r="GT25" s="43"/>
      <c r="GU25" s="43"/>
      <c r="GV25" s="43"/>
      <c r="GW25" s="43"/>
      <c r="GX25" s="43"/>
      <c r="GY25" s="43"/>
      <c r="GZ25" s="43"/>
      <c r="HA25" s="43"/>
      <c r="HB25" s="43"/>
      <c r="HC25" s="43"/>
      <c r="HD25" s="43"/>
    </row>
    <row r="26" spans="1:212" x14ac:dyDescent="0.25">
      <c r="A26" s="41" t="s">
        <v>173</v>
      </c>
      <c r="B26" s="63" t="s">
        <v>174</v>
      </c>
      <c r="C26" s="41"/>
      <c r="D26" s="58">
        <f t="shared" ref="D26:I26" si="11">+D22-D28</f>
        <v>60000</v>
      </c>
      <c r="E26" s="58">
        <f t="shared" si="11"/>
        <v>51457.349836358117</v>
      </c>
      <c r="F26" s="58">
        <f>+F22-F28</f>
        <v>47114.699672716233</v>
      </c>
      <c r="G26" s="58">
        <f t="shared" si="11"/>
        <v>42468.063997619422</v>
      </c>
      <c r="H26" s="58">
        <f t="shared" si="11"/>
        <v>37496.163825265823</v>
      </c>
      <c r="I26" s="58">
        <f t="shared" si="11"/>
        <v>32176.230640847483</v>
      </c>
      <c r="J26" s="58">
        <f>+J22-SUM($I$28:J28)</f>
        <v>23633.5804772056</v>
      </c>
      <c r="K26" s="58">
        <f>+K22-SUM($I$28:K28)</f>
        <v>15090.930313563715</v>
      </c>
      <c r="L26" s="58">
        <f>+L22-SUM($I$28:L28)</f>
        <v>6548.2801499218313</v>
      </c>
      <c r="M26" s="58">
        <f>+M22-SUM($I$28:M28)</f>
        <v>-1994.370013720054</v>
      </c>
      <c r="N26" s="58">
        <f>+N22-SUM($I$28:N28)</f>
        <v>-10537.020177361937</v>
      </c>
      <c r="O26" s="58">
        <f>+O22-SUM($I$28:O28)</f>
        <v>-10537.02017736193</v>
      </c>
      <c r="P26" s="58">
        <f>+P22-SUM($I$28:P28)</f>
        <v>-10537.02017736193</v>
      </c>
      <c r="Q26" s="58">
        <f>+Q22-SUM($I$28:Q28)</f>
        <v>-10537.02017736193</v>
      </c>
      <c r="R26" s="58">
        <f>+R22-SUM($I$28:R28)</f>
        <v>-10537.02017736193</v>
      </c>
      <c r="S26" s="58">
        <f>+S22-SUM($I$28:S28)</f>
        <v>-10537.02017736193</v>
      </c>
      <c r="T26" s="58">
        <f>+T22-SUM($I$28:T28)</f>
        <v>-10537.02017736193</v>
      </c>
      <c r="U26" s="58">
        <f>+U22-SUM($I$28:U28)</f>
        <v>-10537.02017736193</v>
      </c>
      <c r="V26" s="58">
        <f>+V22-SUM($I$28:V28)</f>
        <v>-10537.02017736193</v>
      </c>
      <c r="W26" s="58">
        <f>+W22-SUM($I$28:W28)</f>
        <v>-10537.02017736193</v>
      </c>
      <c r="X26" s="58">
        <f>+X22-SUM($I$28:X28)</f>
        <v>-10537.02017736193</v>
      </c>
      <c r="Y26" s="58">
        <f>+Y22-SUM($I$28:Y28)</f>
        <v>-10537.02017736193</v>
      </c>
      <c r="Z26" s="58">
        <f>+Z22-SUM($I$28:Z28)</f>
        <v>-10537.02017736193</v>
      </c>
      <c r="AA26" s="58">
        <f>+AA22-SUM($I$28:AA28)</f>
        <v>-10537.02017736193</v>
      </c>
      <c r="AB26" s="58">
        <f>+AB22-SUM($I$28:AB28)</f>
        <v>-10537.02017736193</v>
      </c>
      <c r="AC26" s="58">
        <f>+AC22-SUM($I$28:AC28)</f>
        <v>-10537.02017736193</v>
      </c>
      <c r="AD26" s="58">
        <f>+AD22-SUM($I$28:AD28)</f>
        <v>-10537.02017736193</v>
      </c>
      <c r="AE26" s="58">
        <f>+AE22-SUM($I$28:AE28)</f>
        <v>-10537.02017736193</v>
      </c>
      <c r="AF26" s="58">
        <f>+AF22-SUM($I$28:AF28)</f>
        <v>-10537.02017736193</v>
      </c>
      <c r="AG26" s="58">
        <f>+AG22-SUM($I$28:AG28)</f>
        <v>-10537.02017736193</v>
      </c>
      <c r="AH26" s="58">
        <f>+AH22-SUM($I$28:AH28)</f>
        <v>-10537.02017736193</v>
      </c>
      <c r="AI26" s="58">
        <f>+AI22-SUM($I$28:AI28)</f>
        <v>-10537.02017736193</v>
      </c>
      <c r="AJ26" s="58">
        <f>+AJ22-SUM($I$28:AJ28)</f>
        <v>-10537.02017736193</v>
      </c>
      <c r="AK26" s="58">
        <f>+AK22-SUM($I$28:AK28)</f>
        <v>-10537.02017736193</v>
      </c>
      <c r="AL26" s="58">
        <f>+AL22-SUM($I$28:AL28)</f>
        <v>-10537.02017736193</v>
      </c>
      <c r="AM26" s="58">
        <f>+AM22-SUM($I$28:AM28)</f>
        <v>-10537.02017736193</v>
      </c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  <c r="BM26" s="41"/>
      <c r="BN26" s="41"/>
      <c r="BO26" s="41"/>
      <c r="BP26" s="41"/>
      <c r="BQ26" s="41"/>
      <c r="BR26" s="41"/>
      <c r="BS26" s="41"/>
      <c r="BT26" s="41"/>
      <c r="BU26" s="41"/>
      <c r="BV26" s="41"/>
      <c r="BW26" s="41"/>
      <c r="BX26" s="41"/>
      <c r="BY26" s="41"/>
      <c r="BZ26" s="41"/>
      <c r="CA26" s="41"/>
      <c r="CB26" s="41"/>
      <c r="CC26" s="41"/>
      <c r="CD26" s="41"/>
      <c r="CE26" s="41"/>
      <c r="CF26" s="41"/>
      <c r="CG26" s="41"/>
      <c r="CH26" s="41"/>
      <c r="CI26" s="41"/>
      <c r="CJ26" s="41"/>
      <c r="CK26" s="41"/>
      <c r="CL26" s="41"/>
      <c r="CM26" s="41"/>
      <c r="CN26" s="41"/>
      <c r="CO26" s="41"/>
      <c r="CP26" s="41"/>
      <c r="CQ26" s="41"/>
      <c r="CR26" s="41"/>
      <c r="CS26" s="41"/>
      <c r="CT26" s="41"/>
      <c r="CU26" s="41"/>
      <c r="CV26" s="41"/>
      <c r="CW26" s="41"/>
      <c r="CX26" s="41"/>
      <c r="CY26" s="41"/>
      <c r="CZ26" s="41"/>
      <c r="DA26" s="41"/>
      <c r="DB26" s="41"/>
      <c r="DC26" s="41"/>
      <c r="DD26" s="41"/>
      <c r="DE26" s="41"/>
      <c r="DF26" s="41"/>
      <c r="DG26" s="41"/>
      <c r="DH26" s="41"/>
      <c r="DI26" s="41"/>
      <c r="DJ26" s="41"/>
      <c r="DK26" s="41"/>
      <c r="DL26" s="41"/>
      <c r="DM26" s="41"/>
      <c r="DN26" s="41"/>
      <c r="DO26" s="41"/>
      <c r="DP26" s="41"/>
      <c r="DQ26" s="41"/>
      <c r="DR26" s="41"/>
      <c r="DS26" s="41"/>
      <c r="FY26" s="44" t="s">
        <v>157</v>
      </c>
      <c r="FZ26" s="43">
        <f t="shared" si="0"/>
        <v>25</v>
      </c>
      <c r="GA26" s="43"/>
      <c r="GB26" s="43"/>
      <c r="GC26" s="43"/>
      <c r="GD26" s="43"/>
      <c r="GE26" s="43"/>
      <c r="GF26" s="43"/>
      <c r="GG26" s="43"/>
      <c r="GH26" s="43"/>
      <c r="GI26" s="43"/>
      <c r="GJ26" s="43">
        <f t="shared" si="1"/>
        <v>25</v>
      </c>
      <c r="GK26" s="43">
        <f t="shared" si="2"/>
        <v>0</v>
      </c>
      <c r="GL26" s="43"/>
      <c r="GM26" s="43">
        <v>1</v>
      </c>
      <c r="GN26" s="43">
        <v>1</v>
      </c>
      <c r="GO26" s="43">
        <v>1</v>
      </c>
      <c r="GP26" s="43">
        <v>1</v>
      </c>
      <c r="GQ26" s="43"/>
      <c r="GR26" s="43"/>
      <c r="GS26" s="43"/>
      <c r="GT26" s="43"/>
      <c r="GU26" s="43"/>
      <c r="GV26" s="43"/>
      <c r="GW26" s="43"/>
      <c r="GX26" s="43"/>
      <c r="GY26" s="43"/>
      <c r="GZ26" s="43"/>
      <c r="HA26" s="43"/>
      <c r="HB26" s="43"/>
      <c r="HC26" s="43"/>
      <c r="HD26" s="43"/>
    </row>
    <row r="27" spans="1:212" x14ac:dyDescent="0.25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  <c r="BM27" s="41"/>
      <c r="BN27" s="41"/>
      <c r="BO27" s="41"/>
      <c r="BP27" s="41"/>
      <c r="BQ27" s="41"/>
      <c r="BR27" s="41"/>
      <c r="BS27" s="41"/>
      <c r="BT27" s="41"/>
      <c r="BU27" s="41"/>
      <c r="BV27" s="41"/>
      <c r="BW27" s="41"/>
      <c r="BX27" s="41"/>
      <c r="BY27" s="41"/>
      <c r="BZ27" s="41"/>
      <c r="CA27" s="41"/>
      <c r="CB27" s="41"/>
      <c r="CC27" s="41"/>
      <c r="CD27" s="41"/>
      <c r="CE27" s="41"/>
      <c r="CF27" s="41"/>
      <c r="CG27" s="41"/>
      <c r="CH27" s="41"/>
      <c r="CI27" s="41"/>
      <c r="CJ27" s="41"/>
      <c r="CK27" s="41"/>
      <c r="CL27" s="41"/>
      <c r="CM27" s="41"/>
      <c r="CN27" s="41"/>
      <c r="CO27" s="41"/>
      <c r="CP27" s="41"/>
      <c r="CQ27" s="41"/>
      <c r="CR27" s="41"/>
      <c r="CS27" s="41"/>
      <c r="CT27" s="41"/>
      <c r="CU27" s="41"/>
      <c r="CV27" s="41"/>
      <c r="CW27" s="41"/>
      <c r="CX27" s="41"/>
      <c r="CY27" s="41"/>
      <c r="CZ27" s="41"/>
      <c r="DA27" s="41"/>
      <c r="DB27" s="41"/>
      <c r="DC27" s="41"/>
      <c r="DD27" s="41"/>
      <c r="DE27" s="41"/>
      <c r="DF27" s="41"/>
      <c r="DG27" s="41"/>
      <c r="DH27" s="41"/>
      <c r="DI27" s="41"/>
      <c r="DJ27" s="41"/>
      <c r="DK27" s="41"/>
      <c r="DL27" s="41"/>
      <c r="DM27" s="41"/>
      <c r="DN27" s="41"/>
      <c r="DO27" s="41"/>
      <c r="DP27" s="41"/>
      <c r="DQ27" s="41"/>
      <c r="DR27" s="41"/>
      <c r="DS27" s="41"/>
      <c r="FY27" s="44" t="s">
        <v>158</v>
      </c>
      <c r="FZ27" s="43">
        <f t="shared" si="0"/>
        <v>26</v>
      </c>
      <c r="GA27" s="43"/>
      <c r="GB27" s="43"/>
      <c r="GC27" s="43"/>
      <c r="GD27" s="43"/>
      <c r="GE27" s="43"/>
      <c r="GF27" s="43"/>
      <c r="GG27" s="43"/>
      <c r="GH27" s="43"/>
      <c r="GI27" s="43"/>
      <c r="GJ27" s="43">
        <f t="shared" si="1"/>
        <v>26</v>
      </c>
      <c r="GK27" s="43">
        <f t="shared" si="2"/>
        <v>0</v>
      </c>
      <c r="GL27" s="43"/>
      <c r="GM27" s="43"/>
      <c r="GN27" s="43"/>
      <c r="GO27" s="43"/>
      <c r="GP27" s="43"/>
      <c r="GQ27" s="43"/>
      <c r="GR27" s="43"/>
      <c r="GS27" s="43"/>
      <c r="GT27" s="43"/>
      <c r="GU27" s="43"/>
      <c r="GV27" s="43"/>
      <c r="GW27" s="43"/>
      <c r="GX27" s="43"/>
      <c r="GY27" s="43"/>
      <c r="GZ27" s="43"/>
      <c r="HA27" s="43"/>
      <c r="HB27" s="43"/>
      <c r="HC27" s="43"/>
      <c r="HD27" s="43"/>
    </row>
    <row r="28" spans="1:212" x14ac:dyDescent="0.25">
      <c r="A28" s="41" t="s">
        <v>175</v>
      </c>
      <c r="B28" s="63" t="s">
        <v>176</v>
      </c>
      <c r="C28" s="41"/>
      <c r="D28" s="58">
        <f>+D21</f>
        <v>0</v>
      </c>
      <c r="E28" s="58">
        <f t="shared" ref="E28:AM28" si="12">+E21</f>
        <v>4200</v>
      </c>
      <c r="F28" s="58">
        <f t="shared" si="12"/>
        <v>3896.0144885450686</v>
      </c>
      <c r="G28" s="58">
        <f t="shared" si="12"/>
        <v>3570.7499912882918</v>
      </c>
      <c r="H28" s="58">
        <f t="shared" si="12"/>
        <v>3222.7169792235404</v>
      </c>
      <c r="I28" s="58">
        <f t="shared" si="12"/>
        <v>2850.321656314256</v>
      </c>
      <c r="J28" s="58">
        <f t="shared" si="12"/>
        <v>2451.858660801322</v>
      </c>
      <c r="K28" s="58">
        <f t="shared" si="12"/>
        <v>2025.5032556024826</v>
      </c>
      <c r="L28" s="58">
        <f t="shared" si="12"/>
        <v>1569.3029720397244</v>
      </c>
      <c r="M28" s="58">
        <f t="shared" si="12"/>
        <v>1081.1686686275732</v>
      </c>
      <c r="N28" s="58">
        <f t="shared" si="12"/>
        <v>558.8649639765714</v>
      </c>
      <c r="O28" s="58">
        <f t="shared" si="12"/>
        <v>0</v>
      </c>
      <c r="P28" s="58">
        <f t="shared" si="12"/>
        <v>0</v>
      </c>
      <c r="Q28" s="58">
        <f t="shared" si="12"/>
        <v>0</v>
      </c>
      <c r="R28" s="58">
        <f t="shared" si="12"/>
        <v>0</v>
      </c>
      <c r="S28" s="58">
        <f t="shared" si="12"/>
        <v>0</v>
      </c>
      <c r="T28" s="58">
        <f t="shared" si="12"/>
        <v>0</v>
      </c>
      <c r="U28" s="58">
        <f t="shared" si="12"/>
        <v>0</v>
      </c>
      <c r="V28" s="58">
        <f t="shared" si="12"/>
        <v>0</v>
      </c>
      <c r="W28" s="58">
        <f t="shared" si="12"/>
        <v>0</v>
      </c>
      <c r="X28" s="58">
        <f t="shared" si="12"/>
        <v>0</v>
      </c>
      <c r="Y28" s="58">
        <f t="shared" si="12"/>
        <v>0</v>
      </c>
      <c r="Z28" s="58">
        <f t="shared" si="12"/>
        <v>0</v>
      </c>
      <c r="AA28" s="58">
        <f t="shared" si="12"/>
        <v>0</v>
      </c>
      <c r="AB28" s="58">
        <f t="shared" si="12"/>
        <v>0</v>
      </c>
      <c r="AC28" s="58">
        <f t="shared" si="12"/>
        <v>0</v>
      </c>
      <c r="AD28" s="58">
        <f t="shared" si="12"/>
        <v>0</v>
      </c>
      <c r="AE28" s="58">
        <f t="shared" si="12"/>
        <v>0</v>
      </c>
      <c r="AF28" s="58">
        <f t="shared" si="12"/>
        <v>0</v>
      </c>
      <c r="AG28" s="58">
        <f t="shared" si="12"/>
        <v>0</v>
      </c>
      <c r="AH28" s="58">
        <f t="shared" si="12"/>
        <v>0</v>
      </c>
      <c r="AI28" s="58">
        <f t="shared" si="12"/>
        <v>0</v>
      </c>
      <c r="AJ28" s="58">
        <f t="shared" si="12"/>
        <v>0</v>
      </c>
      <c r="AK28" s="58">
        <f t="shared" si="12"/>
        <v>0</v>
      </c>
      <c r="AL28" s="58">
        <f t="shared" si="12"/>
        <v>0</v>
      </c>
      <c r="AM28" s="58">
        <f t="shared" si="12"/>
        <v>0</v>
      </c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  <c r="BM28" s="41"/>
      <c r="BN28" s="41"/>
      <c r="BO28" s="41"/>
      <c r="BP28" s="41"/>
      <c r="BQ28" s="41"/>
      <c r="BR28" s="41"/>
      <c r="BS28" s="41"/>
      <c r="BT28" s="41"/>
      <c r="BU28" s="41"/>
      <c r="BV28" s="41"/>
      <c r="BW28" s="41"/>
      <c r="BX28" s="41"/>
      <c r="BY28" s="41"/>
      <c r="BZ28" s="41"/>
      <c r="CA28" s="41"/>
      <c r="CB28" s="41"/>
      <c r="CC28" s="41"/>
      <c r="CD28" s="41"/>
      <c r="CE28" s="41"/>
      <c r="CF28" s="41"/>
      <c r="CG28" s="41"/>
      <c r="CH28" s="41"/>
      <c r="CI28" s="41"/>
      <c r="CJ28" s="41"/>
      <c r="CK28" s="41"/>
      <c r="CL28" s="41"/>
      <c r="CM28" s="41"/>
      <c r="CN28" s="41"/>
      <c r="CO28" s="41"/>
      <c r="CP28" s="41"/>
      <c r="CQ28" s="41"/>
      <c r="CR28" s="41"/>
      <c r="CS28" s="41"/>
      <c r="CT28" s="41"/>
      <c r="CU28" s="41"/>
      <c r="CV28" s="41"/>
      <c r="CW28" s="41"/>
      <c r="CX28" s="41"/>
      <c r="CY28" s="41"/>
      <c r="CZ28" s="41"/>
      <c r="DA28" s="41"/>
      <c r="DB28" s="41"/>
      <c r="DC28" s="41"/>
      <c r="DD28" s="41"/>
      <c r="DE28" s="41"/>
      <c r="DF28" s="41"/>
      <c r="DG28" s="41"/>
      <c r="DH28" s="41"/>
      <c r="DI28" s="41"/>
      <c r="DJ28" s="41"/>
      <c r="DK28" s="41"/>
      <c r="DL28" s="41"/>
      <c r="DM28" s="41"/>
      <c r="DN28" s="41"/>
      <c r="DO28" s="41"/>
      <c r="DP28" s="41"/>
      <c r="DQ28" s="41"/>
      <c r="DR28" s="41"/>
      <c r="DS28" s="41"/>
      <c r="FY28" s="44" t="s">
        <v>159</v>
      </c>
      <c r="FZ28" s="43">
        <f t="shared" si="0"/>
        <v>27</v>
      </c>
      <c r="GA28" s="43"/>
      <c r="GB28" s="43"/>
      <c r="GC28" s="43"/>
      <c r="GD28" s="43"/>
      <c r="GE28" s="43"/>
      <c r="GF28" s="43"/>
      <c r="GG28" s="43"/>
      <c r="GH28" s="43"/>
      <c r="GI28" s="43"/>
      <c r="GJ28" s="43">
        <f t="shared" si="1"/>
        <v>27</v>
      </c>
      <c r="GK28" s="43">
        <f t="shared" si="2"/>
        <v>0</v>
      </c>
      <c r="GL28" s="43"/>
      <c r="GM28" s="43"/>
      <c r="GN28" s="43"/>
      <c r="GO28" s="43"/>
      <c r="GP28" s="43"/>
      <c r="GQ28" s="43"/>
      <c r="GR28" s="43"/>
      <c r="GS28" s="43"/>
      <c r="GT28" s="43"/>
      <c r="GU28" s="43"/>
      <c r="GV28" s="43"/>
      <c r="GW28" s="43"/>
      <c r="GX28" s="43"/>
      <c r="GY28" s="43"/>
      <c r="GZ28" s="43"/>
      <c r="HA28" s="43"/>
      <c r="HB28" s="43"/>
      <c r="HC28" s="43"/>
      <c r="HD28" s="43"/>
    </row>
    <row r="29" spans="1:212" x14ac:dyDescent="0.25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  <c r="BZ29" s="41"/>
      <c r="CA29" s="41"/>
      <c r="CB29" s="41"/>
      <c r="CC29" s="41"/>
      <c r="CD29" s="41"/>
      <c r="CE29" s="41"/>
      <c r="CF29" s="41"/>
      <c r="CG29" s="41"/>
      <c r="CH29" s="41"/>
      <c r="CI29" s="41"/>
      <c r="CJ29" s="41"/>
      <c r="CK29" s="41"/>
      <c r="CL29" s="41"/>
      <c r="CM29" s="41"/>
      <c r="CN29" s="41"/>
      <c r="CO29" s="41"/>
      <c r="CP29" s="41"/>
      <c r="CQ29" s="41"/>
      <c r="CR29" s="41"/>
      <c r="CS29" s="41"/>
      <c r="CT29" s="41"/>
      <c r="CU29" s="41"/>
      <c r="CV29" s="41"/>
      <c r="CW29" s="41"/>
      <c r="CX29" s="41"/>
      <c r="CY29" s="41"/>
      <c r="CZ29" s="41"/>
      <c r="DA29" s="41"/>
      <c r="DB29" s="41"/>
      <c r="DC29" s="41"/>
      <c r="DD29" s="41"/>
      <c r="DE29" s="41"/>
      <c r="DF29" s="41"/>
      <c r="DG29" s="41"/>
      <c r="DH29" s="41"/>
      <c r="DI29" s="41"/>
      <c r="DJ29" s="41"/>
      <c r="DK29" s="41"/>
      <c r="DL29" s="41"/>
      <c r="DM29" s="41"/>
      <c r="DN29" s="41"/>
      <c r="DO29" s="41"/>
      <c r="DP29" s="41"/>
      <c r="DQ29" s="41"/>
      <c r="DR29" s="41"/>
      <c r="DS29" s="41"/>
      <c r="FY29" s="44" t="s">
        <v>160</v>
      </c>
      <c r="FZ29" s="43">
        <f t="shared" si="0"/>
        <v>28</v>
      </c>
      <c r="GA29" s="43"/>
      <c r="GB29" s="43"/>
      <c r="GC29" s="43"/>
      <c r="GD29" s="43"/>
      <c r="GE29" s="43"/>
      <c r="GF29" s="43"/>
      <c r="GG29" s="43"/>
      <c r="GH29" s="43"/>
      <c r="GI29" s="43"/>
      <c r="GJ29" s="43">
        <f t="shared" si="1"/>
        <v>28</v>
      </c>
      <c r="GK29" s="43">
        <f t="shared" si="2"/>
        <v>0</v>
      </c>
      <c r="GL29" s="43"/>
      <c r="GM29" s="43"/>
      <c r="GN29" s="43"/>
      <c r="GO29" s="43"/>
      <c r="GP29" s="43">
        <v>1</v>
      </c>
      <c r="GQ29" s="43"/>
      <c r="GR29" s="43"/>
      <c r="GS29" s="43"/>
      <c r="GT29" s="43"/>
      <c r="GU29" s="43"/>
      <c r="GV29" s="43"/>
      <c r="GW29" s="43"/>
      <c r="GX29" s="43"/>
      <c r="GY29" s="43"/>
      <c r="GZ29" s="43"/>
      <c r="HA29" s="43"/>
      <c r="HB29" s="43"/>
      <c r="HC29" s="43"/>
      <c r="HD29" s="43"/>
    </row>
    <row r="30" spans="1:212" x14ac:dyDescent="0.25">
      <c r="A30" s="41"/>
      <c r="B30" s="41"/>
      <c r="C30" s="41"/>
      <c r="D30" s="41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1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41"/>
      <c r="CA30" s="41"/>
      <c r="CB30" s="41"/>
      <c r="CC30" s="41"/>
      <c r="CD30" s="41"/>
      <c r="CE30" s="41"/>
      <c r="CF30" s="41"/>
      <c r="CG30" s="41"/>
      <c r="CH30" s="41"/>
      <c r="CI30" s="41"/>
      <c r="CJ30" s="41"/>
      <c r="CK30" s="41"/>
      <c r="CL30" s="41"/>
      <c r="CM30" s="41"/>
      <c r="CN30" s="41"/>
      <c r="CO30" s="41"/>
      <c r="CP30" s="41"/>
      <c r="CQ30" s="41"/>
      <c r="CR30" s="41"/>
      <c r="CS30" s="41"/>
      <c r="CT30" s="41"/>
      <c r="CU30" s="41"/>
      <c r="CV30" s="41"/>
      <c r="CW30" s="41"/>
      <c r="CX30" s="41"/>
      <c r="CY30" s="41"/>
      <c r="CZ30" s="41"/>
      <c r="DA30" s="41"/>
      <c r="DB30" s="41"/>
      <c r="DC30" s="41"/>
      <c r="DD30" s="41"/>
      <c r="DE30" s="41"/>
      <c r="DF30" s="41"/>
      <c r="DG30" s="41"/>
      <c r="DH30" s="41"/>
      <c r="DI30" s="41"/>
      <c r="DJ30" s="41"/>
      <c r="DK30" s="41"/>
      <c r="DL30" s="41"/>
      <c r="DM30" s="41"/>
      <c r="DN30" s="41"/>
      <c r="DO30" s="41"/>
      <c r="DP30" s="41"/>
      <c r="DQ30" s="41"/>
      <c r="DR30" s="41"/>
      <c r="DS30" s="41"/>
      <c r="FY30" s="44"/>
      <c r="FZ30" s="43"/>
      <c r="GA30" s="43"/>
      <c r="GB30" s="43"/>
      <c r="GC30" s="43"/>
      <c r="GD30" s="43"/>
      <c r="GE30" s="43"/>
      <c r="GF30" s="43"/>
      <c r="GG30" s="43"/>
      <c r="GH30" s="43"/>
      <c r="GI30" s="43"/>
      <c r="GJ30" s="43"/>
      <c r="GK30" s="43"/>
      <c r="GL30" s="43"/>
      <c r="GM30" s="43"/>
      <c r="GN30" s="43"/>
      <c r="GO30" s="43"/>
      <c r="GP30" s="43"/>
      <c r="GQ30" s="43"/>
      <c r="GR30" s="43"/>
      <c r="GS30" s="43"/>
      <c r="GT30" s="43"/>
      <c r="GU30" s="43"/>
      <c r="GV30" s="43"/>
      <c r="GW30" s="43"/>
      <c r="GX30" s="43"/>
      <c r="GY30" s="43"/>
      <c r="GZ30" s="43"/>
      <c r="HA30" s="43"/>
      <c r="HB30" s="43"/>
      <c r="HC30" s="43"/>
      <c r="HD30" s="43"/>
    </row>
    <row r="31" spans="1:212" x14ac:dyDescent="0.25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41"/>
      <c r="CA31" s="41"/>
      <c r="CB31" s="41"/>
      <c r="CC31" s="41"/>
      <c r="CD31" s="41"/>
      <c r="CE31" s="41"/>
      <c r="CF31" s="41"/>
      <c r="CG31" s="41"/>
      <c r="CH31" s="41"/>
      <c r="CI31" s="41"/>
      <c r="CJ31" s="41"/>
      <c r="CK31" s="41"/>
      <c r="CL31" s="41"/>
      <c r="CM31" s="41"/>
      <c r="CN31" s="41"/>
      <c r="CO31" s="41"/>
      <c r="CP31" s="41"/>
      <c r="CQ31" s="41"/>
      <c r="CR31" s="41"/>
      <c r="CS31" s="41"/>
      <c r="CT31" s="41"/>
      <c r="CU31" s="41"/>
      <c r="CV31" s="41"/>
      <c r="CW31" s="41"/>
      <c r="CX31" s="41"/>
      <c r="CY31" s="41"/>
      <c r="CZ31" s="41"/>
      <c r="DA31" s="41"/>
      <c r="DB31" s="41"/>
      <c r="DC31" s="41"/>
      <c r="DD31" s="41"/>
      <c r="DE31" s="41"/>
      <c r="DF31" s="41"/>
      <c r="DG31" s="41"/>
      <c r="DH31" s="41"/>
      <c r="DI31" s="41"/>
      <c r="DJ31" s="41"/>
      <c r="DK31" s="41"/>
      <c r="DL31" s="41"/>
      <c r="DM31" s="41"/>
      <c r="DN31" s="41"/>
      <c r="DO31" s="41"/>
      <c r="DP31" s="41"/>
      <c r="DQ31" s="41"/>
      <c r="DR31" s="41"/>
      <c r="DS31" s="41"/>
      <c r="FY31" s="44" t="s">
        <v>162</v>
      </c>
      <c r="FZ31" s="43">
        <f t="shared" si="0"/>
        <v>1</v>
      </c>
      <c r="GA31" s="43"/>
      <c r="GB31" s="43"/>
      <c r="GC31" s="43"/>
      <c r="GD31" s="43"/>
      <c r="GE31" s="43"/>
      <c r="GF31" s="43"/>
      <c r="GG31" s="43"/>
      <c r="GH31" s="43"/>
      <c r="GI31" s="43"/>
      <c r="GJ31" s="43">
        <f t="shared" si="1"/>
        <v>1</v>
      </c>
      <c r="GK31" s="43">
        <f t="shared" si="2"/>
        <v>0</v>
      </c>
      <c r="GL31" s="43"/>
      <c r="GM31" s="43"/>
      <c r="GN31" s="43"/>
      <c r="GO31" s="43"/>
      <c r="GP31" s="43"/>
      <c r="GQ31" s="43"/>
      <c r="GR31" s="43"/>
      <c r="GS31" s="43"/>
      <c r="GT31" s="43"/>
      <c r="GU31" s="43"/>
      <c r="GV31" s="43"/>
      <c r="GW31" s="43"/>
      <c r="GX31" s="43"/>
      <c r="GY31" s="43"/>
      <c r="GZ31" s="43"/>
      <c r="HA31" s="43"/>
      <c r="HB31" s="43"/>
      <c r="HC31" s="43"/>
      <c r="HD31" s="43"/>
    </row>
    <row r="32" spans="1:212" x14ac:dyDescent="0.25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  <c r="BL32" s="41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41"/>
      <c r="CA32" s="41"/>
      <c r="CB32" s="41"/>
      <c r="CC32" s="41"/>
      <c r="CD32" s="41"/>
      <c r="CE32" s="41"/>
      <c r="CF32" s="41"/>
      <c r="CG32" s="41"/>
      <c r="CH32" s="41"/>
      <c r="CI32" s="41"/>
      <c r="CJ32" s="41"/>
      <c r="CK32" s="41"/>
      <c r="CL32" s="41"/>
      <c r="CM32" s="41"/>
      <c r="CN32" s="41"/>
      <c r="CO32" s="41"/>
      <c r="CP32" s="41"/>
      <c r="CQ32" s="41"/>
      <c r="CR32" s="41"/>
      <c r="CS32" s="41"/>
      <c r="CT32" s="41"/>
      <c r="CU32" s="41"/>
      <c r="CV32" s="41"/>
      <c r="CW32" s="41"/>
      <c r="CX32" s="41"/>
      <c r="CY32" s="41"/>
      <c r="CZ32" s="41"/>
      <c r="DA32" s="41"/>
      <c r="DB32" s="41"/>
      <c r="DC32" s="41"/>
      <c r="DD32" s="41"/>
      <c r="DE32" s="41"/>
      <c r="DF32" s="41"/>
      <c r="DG32" s="41"/>
      <c r="DH32" s="41"/>
      <c r="DI32" s="41"/>
      <c r="DJ32" s="41"/>
      <c r="DK32" s="41"/>
      <c r="DL32" s="41"/>
      <c r="DM32" s="41"/>
      <c r="DN32" s="41"/>
      <c r="DO32" s="41"/>
      <c r="DP32" s="41"/>
      <c r="DQ32" s="41"/>
      <c r="DR32" s="41"/>
      <c r="DS32" s="41"/>
      <c r="FY32" s="44" t="s">
        <v>163</v>
      </c>
      <c r="FZ32" s="43">
        <f t="shared" si="0"/>
        <v>2</v>
      </c>
      <c r="GA32" s="43"/>
      <c r="GB32" s="43"/>
      <c r="GC32" s="43"/>
      <c r="GD32" s="43"/>
      <c r="GE32" s="43"/>
      <c r="GF32" s="43"/>
      <c r="GG32" s="43"/>
      <c r="GH32" s="43"/>
      <c r="GI32" s="43"/>
      <c r="GJ32" s="43">
        <f t="shared" si="1"/>
        <v>2</v>
      </c>
      <c r="GK32" s="43">
        <f t="shared" si="2"/>
        <v>0</v>
      </c>
      <c r="GL32" s="43"/>
      <c r="GM32" s="43"/>
      <c r="GN32" s="43">
        <v>1</v>
      </c>
      <c r="GO32" s="43"/>
      <c r="GP32" s="43">
        <v>1</v>
      </c>
      <c r="GQ32" s="43"/>
      <c r="GR32" s="43"/>
      <c r="GS32" s="43"/>
      <c r="GT32" s="43"/>
      <c r="GU32" s="43"/>
      <c r="GV32" s="43"/>
      <c r="GW32" s="43"/>
      <c r="GX32" s="43"/>
      <c r="GY32" s="43"/>
      <c r="GZ32" s="43"/>
      <c r="HA32" s="43"/>
      <c r="HB32" s="43"/>
      <c r="HC32" s="43"/>
      <c r="HD32" s="43"/>
    </row>
    <row r="33" spans="1:212" x14ac:dyDescent="0.25">
      <c r="A33" s="41"/>
      <c r="B33" s="41" t="s">
        <v>177</v>
      </c>
      <c r="C33" s="41"/>
      <c r="D33" s="41"/>
      <c r="E33" s="69">
        <f>+IF(E22-E21&gt;0,E22-E21,0)</f>
        <v>51457.349836358117</v>
      </c>
      <c r="F33" s="69">
        <f>+IF(F22-F21-E22&gt;0,F22-F21-E22,0)</f>
        <v>0</v>
      </c>
      <c r="G33" s="69">
        <f t="shared" ref="G33:L33" si="13">+IF(G22-G21-F22&gt;0,G22-G21-G19,0)</f>
        <v>0</v>
      </c>
      <c r="H33" s="69">
        <f t="shared" si="13"/>
        <v>0</v>
      </c>
      <c r="I33" s="69">
        <f t="shared" si="13"/>
        <v>0</v>
      </c>
      <c r="J33" s="69">
        <f t="shared" si="13"/>
        <v>0</v>
      </c>
      <c r="K33" s="69">
        <f t="shared" si="13"/>
        <v>0</v>
      </c>
      <c r="L33" s="69">
        <f t="shared" si="13"/>
        <v>0</v>
      </c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1"/>
      <c r="BL33" s="41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41"/>
      <c r="CA33" s="41"/>
      <c r="CB33" s="41"/>
      <c r="CC33" s="41"/>
      <c r="CD33" s="41"/>
      <c r="CE33" s="41"/>
      <c r="CF33" s="41"/>
      <c r="CG33" s="41"/>
      <c r="CH33" s="41"/>
      <c r="CI33" s="41"/>
      <c r="CJ33" s="41"/>
      <c r="CK33" s="41"/>
      <c r="CL33" s="41"/>
      <c r="CM33" s="41"/>
      <c r="CN33" s="41"/>
      <c r="CO33" s="41"/>
      <c r="CP33" s="41"/>
      <c r="CQ33" s="41"/>
      <c r="CR33" s="41"/>
      <c r="CS33" s="41"/>
      <c r="CT33" s="41"/>
      <c r="CU33" s="41"/>
      <c r="CV33" s="41"/>
      <c r="CW33" s="41"/>
      <c r="CX33" s="41"/>
      <c r="CY33" s="41"/>
      <c r="CZ33" s="41"/>
      <c r="DA33" s="41"/>
      <c r="DB33" s="41"/>
      <c r="DC33" s="41"/>
      <c r="DD33" s="41"/>
      <c r="DE33" s="41"/>
      <c r="DF33" s="41"/>
      <c r="DG33" s="41"/>
      <c r="DH33" s="41"/>
      <c r="DI33" s="41"/>
      <c r="DJ33" s="41"/>
      <c r="DK33" s="41"/>
      <c r="DL33" s="41"/>
      <c r="DM33" s="41"/>
      <c r="DN33" s="41"/>
      <c r="DO33" s="41"/>
      <c r="DP33" s="41"/>
      <c r="DQ33" s="41"/>
      <c r="DR33" s="41"/>
      <c r="DS33" s="41"/>
      <c r="FY33" s="44" t="s">
        <v>164</v>
      </c>
      <c r="FZ33" s="43">
        <f t="shared" si="0"/>
        <v>3</v>
      </c>
      <c r="GA33" s="43"/>
      <c r="GB33" s="43"/>
      <c r="GC33" s="43"/>
      <c r="GD33" s="43"/>
      <c r="GE33" s="43"/>
      <c r="GF33" s="43"/>
      <c r="GG33" s="43"/>
      <c r="GH33" s="43"/>
      <c r="GI33" s="43"/>
      <c r="GJ33" s="43">
        <f t="shared" si="1"/>
        <v>3</v>
      </c>
      <c r="GK33" s="43">
        <f t="shared" si="2"/>
        <v>0</v>
      </c>
      <c r="GL33" s="43"/>
      <c r="GM33" s="43"/>
      <c r="GN33" s="43"/>
      <c r="GO33" s="43"/>
      <c r="GP33" s="43"/>
      <c r="GQ33" s="43"/>
      <c r="GR33" s="43"/>
      <c r="GS33" s="43"/>
      <c r="GT33" s="43"/>
      <c r="GU33" s="43"/>
      <c r="GV33" s="43"/>
      <c r="GW33" s="43"/>
      <c r="GX33" s="43"/>
      <c r="GY33" s="43"/>
      <c r="GZ33" s="43"/>
      <c r="HA33" s="43"/>
      <c r="HB33" s="43"/>
      <c r="HC33" s="43"/>
      <c r="HD33" s="43"/>
    </row>
    <row r="34" spans="1:212" x14ac:dyDescent="0.25">
      <c r="A34" s="41"/>
      <c r="B34" s="41" t="s">
        <v>178</v>
      </c>
      <c r="C34" s="41"/>
      <c r="D34" s="41"/>
      <c r="E34" s="69">
        <f>+IF(E22-E21-E19&lt;0,E22-E21-E19,0)</f>
        <v>0</v>
      </c>
      <c r="F34" s="69">
        <f>+IF(F22-F21-E22&lt;0,-(F22-F21-E22),0)</f>
        <v>8542.6501636418834</v>
      </c>
      <c r="G34" s="69">
        <f t="shared" ref="G34:L34" si="14">+IF(G22-G21-F22&lt;0,-(G22-G21-F22),0)</f>
        <v>8542.6501636418834</v>
      </c>
      <c r="H34" s="69">
        <f t="shared" si="14"/>
        <v>8542.6501636418907</v>
      </c>
      <c r="I34" s="69">
        <f t="shared" si="14"/>
        <v>8542.6501636418834</v>
      </c>
      <c r="J34" s="69">
        <f t="shared" si="14"/>
        <v>8542.6501636418834</v>
      </c>
      <c r="K34" s="69">
        <f t="shared" si="14"/>
        <v>8542.6501636418834</v>
      </c>
      <c r="L34" s="69">
        <f t="shared" si="14"/>
        <v>8542.6501636418834</v>
      </c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41"/>
      <c r="CA34" s="41"/>
      <c r="CB34" s="41"/>
      <c r="CC34" s="41"/>
      <c r="CD34" s="41"/>
      <c r="CE34" s="41"/>
      <c r="CF34" s="41"/>
      <c r="CG34" s="41"/>
      <c r="CH34" s="41"/>
      <c r="CI34" s="41"/>
      <c r="CJ34" s="41"/>
      <c r="CK34" s="41"/>
      <c r="CL34" s="41"/>
      <c r="CM34" s="41"/>
      <c r="CN34" s="41"/>
      <c r="CO34" s="41"/>
      <c r="CP34" s="41"/>
      <c r="CQ34" s="41"/>
      <c r="CR34" s="41"/>
      <c r="CS34" s="41"/>
      <c r="CT34" s="41"/>
      <c r="CU34" s="41"/>
      <c r="CV34" s="41"/>
      <c r="CW34" s="41"/>
      <c r="CX34" s="41"/>
      <c r="CY34" s="41"/>
      <c r="CZ34" s="41"/>
      <c r="DA34" s="41"/>
      <c r="DB34" s="41"/>
      <c r="DC34" s="41"/>
      <c r="DD34" s="41"/>
      <c r="DE34" s="41"/>
      <c r="DF34" s="41"/>
      <c r="DG34" s="41"/>
      <c r="DH34" s="41"/>
      <c r="DI34" s="41"/>
      <c r="DJ34" s="41"/>
      <c r="DK34" s="41"/>
      <c r="DL34" s="41"/>
      <c r="DM34" s="41"/>
      <c r="DN34" s="41"/>
      <c r="DO34" s="41"/>
      <c r="DP34" s="41"/>
      <c r="DQ34" s="41"/>
      <c r="DR34" s="41"/>
      <c r="DS34" s="41"/>
      <c r="FY34" s="44" t="s">
        <v>165</v>
      </c>
      <c r="FZ34" s="43">
        <f t="shared" si="0"/>
        <v>4</v>
      </c>
      <c r="GA34" s="43"/>
      <c r="GB34" s="43"/>
      <c r="GC34" s="43"/>
      <c r="GD34" s="43"/>
      <c r="GE34" s="43"/>
      <c r="GF34" s="43"/>
      <c r="GG34" s="43"/>
      <c r="GH34" s="43"/>
      <c r="GI34" s="43"/>
      <c r="GJ34" s="43">
        <f t="shared" si="1"/>
        <v>4</v>
      </c>
      <c r="GK34" s="43">
        <f t="shared" si="2"/>
        <v>0</v>
      </c>
      <c r="GL34" s="43"/>
      <c r="GM34" s="43"/>
      <c r="GN34" s="43"/>
      <c r="GO34" s="43">
        <v>1</v>
      </c>
      <c r="GP34" s="43"/>
      <c r="GQ34" s="43"/>
      <c r="GR34" s="43"/>
      <c r="GS34" s="43"/>
      <c r="GT34" s="43"/>
      <c r="GU34" s="43"/>
      <c r="GV34" s="43"/>
      <c r="GW34" s="43"/>
      <c r="GX34" s="43"/>
      <c r="GY34" s="43"/>
      <c r="GZ34" s="43"/>
      <c r="HA34" s="43"/>
      <c r="HB34" s="43"/>
      <c r="HC34" s="43"/>
      <c r="HD34" s="43"/>
    </row>
    <row r="35" spans="1:212" x14ac:dyDescent="0.25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41"/>
      <c r="CA35" s="41"/>
      <c r="CB35" s="41"/>
      <c r="CC35" s="41"/>
      <c r="CD35" s="41"/>
      <c r="CE35" s="41"/>
      <c r="CF35" s="41"/>
      <c r="CG35" s="41"/>
      <c r="CH35" s="41"/>
      <c r="CI35" s="41"/>
      <c r="CJ35" s="41"/>
      <c r="CK35" s="41"/>
      <c r="CL35" s="41"/>
      <c r="CM35" s="41"/>
      <c r="CN35" s="41"/>
      <c r="CO35" s="41"/>
      <c r="CP35" s="41"/>
      <c r="CQ35" s="41"/>
      <c r="CR35" s="41"/>
      <c r="CS35" s="41"/>
      <c r="CT35" s="41"/>
      <c r="CU35" s="41"/>
      <c r="CV35" s="41"/>
      <c r="CW35" s="41"/>
      <c r="CX35" s="41"/>
      <c r="CY35" s="41"/>
      <c r="CZ35" s="41"/>
      <c r="DA35" s="41"/>
      <c r="DB35" s="41"/>
      <c r="DC35" s="41"/>
      <c r="DD35" s="41"/>
      <c r="DE35" s="41"/>
      <c r="DF35" s="41"/>
      <c r="DG35" s="41"/>
      <c r="DH35" s="41"/>
      <c r="DI35" s="41"/>
      <c r="DJ35" s="41"/>
      <c r="DK35" s="41"/>
      <c r="DL35" s="41"/>
      <c r="DM35" s="41"/>
      <c r="DN35" s="41"/>
      <c r="DO35" s="41"/>
      <c r="DP35" s="41"/>
      <c r="DQ35" s="41"/>
      <c r="DR35" s="41"/>
      <c r="DS35" s="41"/>
      <c r="FY35" s="44" t="s">
        <v>166</v>
      </c>
      <c r="FZ35" s="43">
        <f t="shared" si="0"/>
        <v>5</v>
      </c>
      <c r="GA35" s="43"/>
      <c r="GB35" s="43"/>
      <c r="GC35" s="43"/>
      <c r="GD35" s="43"/>
      <c r="GE35" s="43"/>
      <c r="GF35" s="43"/>
      <c r="GG35" s="43"/>
      <c r="GH35" s="43"/>
      <c r="GI35" s="43"/>
      <c r="GJ35" s="43">
        <f t="shared" si="1"/>
        <v>5</v>
      </c>
      <c r="GK35" s="43">
        <f t="shared" si="2"/>
        <v>0</v>
      </c>
      <c r="GL35" s="43"/>
      <c r="GM35" s="43"/>
      <c r="GN35" s="43"/>
      <c r="GO35" s="43"/>
      <c r="GP35" s="43">
        <v>1</v>
      </c>
      <c r="GQ35" s="43"/>
      <c r="GR35" s="43"/>
      <c r="GS35" s="43"/>
      <c r="GT35" s="43"/>
      <c r="GU35" s="43"/>
      <c r="GV35" s="43"/>
      <c r="GW35" s="43"/>
      <c r="GX35" s="43"/>
      <c r="GY35" s="43"/>
      <c r="GZ35" s="43"/>
      <c r="HA35" s="43"/>
      <c r="HB35" s="43"/>
      <c r="HC35" s="43"/>
      <c r="HD35" s="43"/>
    </row>
    <row r="36" spans="1:212" x14ac:dyDescent="0.25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41"/>
      <c r="CA36" s="41"/>
      <c r="CB36" s="41"/>
      <c r="CC36" s="41"/>
      <c r="CD36" s="41"/>
      <c r="CE36" s="41"/>
      <c r="CF36" s="41"/>
      <c r="CG36" s="41"/>
      <c r="CH36" s="41"/>
      <c r="CI36" s="41"/>
      <c r="CJ36" s="41"/>
      <c r="CK36" s="41"/>
      <c r="CL36" s="41"/>
      <c r="CM36" s="41"/>
      <c r="CN36" s="41"/>
      <c r="CO36" s="41"/>
      <c r="CP36" s="41"/>
      <c r="CQ36" s="41"/>
      <c r="CR36" s="41"/>
      <c r="CS36" s="41"/>
      <c r="CT36" s="41"/>
      <c r="CU36" s="41"/>
      <c r="CV36" s="41"/>
      <c r="CW36" s="41"/>
      <c r="CX36" s="41"/>
      <c r="CY36" s="41"/>
      <c r="CZ36" s="41"/>
      <c r="DA36" s="41"/>
      <c r="DB36" s="41"/>
      <c r="DC36" s="41"/>
      <c r="DD36" s="41"/>
      <c r="DE36" s="41"/>
      <c r="DF36" s="41"/>
      <c r="DG36" s="41"/>
      <c r="DH36" s="41"/>
      <c r="DI36" s="41"/>
      <c r="DJ36" s="41"/>
      <c r="DK36" s="41"/>
      <c r="DL36" s="41"/>
      <c r="DM36" s="41"/>
      <c r="DN36" s="41"/>
      <c r="DO36" s="41"/>
      <c r="DP36" s="41"/>
      <c r="DQ36" s="41"/>
      <c r="DR36" s="41"/>
      <c r="DS36" s="41"/>
      <c r="FY36" s="44" t="s">
        <v>167</v>
      </c>
      <c r="FZ36" s="43">
        <f t="shared" si="0"/>
        <v>6</v>
      </c>
      <c r="GA36" s="43"/>
      <c r="GB36" s="43"/>
      <c r="GC36" s="43"/>
      <c r="GD36" s="43"/>
      <c r="GE36" s="43"/>
      <c r="GF36" s="43"/>
      <c r="GG36" s="43"/>
      <c r="GH36" s="43"/>
      <c r="GI36" s="43"/>
      <c r="GJ36" s="43">
        <f t="shared" si="1"/>
        <v>6</v>
      </c>
      <c r="GK36" s="43">
        <f t="shared" si="2"/>
        <v>0</v>
      </c>
      <c r="GL36" s="43"/>
      <c r="GM36" s="43"/>
      <c r="GN36" s="43"/>
      <c r="GO36" s="43"/>
      <c r="GP36" s="43"/>
      <c r="GQ36" s="43"/>
      <c r="GR36" s="43"/>
      <c r="GS36" s="43"/>
      <c r="GT36" s="43"/>
      <c r="GU36" s="43"/>
      <c r="GV36" s="43"/>
      <c r="GW36" s="43"/>
      <c r="GX36" s="43"/>
      <c r="GY36" s="43"/>
      <c r="GZ36" s="43"/>
      <c r="HA36" s="43"/>
      <c r="HB36" s="43"/>
      <c r="HC36" s="43"/>
      <c r="HD36" s="43"/>
    </row>
    <row r="37" spans="1:212" x14ac:dyDescent="0.25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41"/>
      <c r="CA37" s="41"/>
      <c r="CB37" s="41"/>
      <c r="CC37" s="41"/>
      <c r="CD37" s="41"/>
      <c r="CE37" s="41"/>
      <c r="CF37" s="41"/>
      <c r="CG37" s="41"/>
      <c r="CH37" s="41"/>
      <c r="CI37" s="41"/>
      <c r="CJ37" s="41"/>
      <c r="CK37" s="41"/>
      <c r="CL37" s="41"/>
      <c r="CM37" s="41"/>
      <c r="CN37" s="41"/>
      <c r="CO37" s="41"/>
      <c r="CP37" s="41"/>
      <c r="CQ37" s="41"/>
      <c r="CR37" s="41"/>
      <c r="CS37" s="41"/>
      <c r="CT37" s="41"/>
      <c r="CU37" s="41"/>
      <c r="CV37" s="41"/>
      <c r="CW37" s="41"/>
      <c r="CX37" s="41"/>
      <c r="CY37" s="41"/>
      <c r="CZ37" s="41"/>
      <c r="DA37" s="41"/>
      <c r="DB37" s="41"/>
      <c r="DC37" s="41"/>
      <c r="DD37" s="41"/>
      <c r="DE37" s="41"/>
      <c r="DF37" s="41"/>
      <c r="DG37" s="41"/>
      <c r="DH37" s="41"/>
      <c r="DI37" s="41"/>
      <c r="DJ37" s="41"/>
      <c r="DK37" s="41"/>
      <c r="DL37" s="41"/>
      <c r="DM37" s="41"/>
      <c r="DN37" s="41"/>
      <c r="DO37" s="41"/>
      <c r="DP37" s="41"/>
      <c r="DQ37" s="41"/>
      <c r="DR37" s="41"/>
      <c r="DS37" s="41"/>
      <c r="FY37" s="44" t="s">
        <v>179</v>
      </c>
      <c r="FZ37" s="43">
        <f t="shared" si="0"/>
        <v>7</v>
      </c>
      <c r="GA37" s="43"/>
      <c r="GB37" s="43"/>
      <c r="GC37" s="43"/>
      <c r="GD37" s="43"/>
      <c r="GE37" s="43"/>
      <c r="GF37" s="43"/>
      <c r="GG37" s="43"/>
      <c r="GH37" s="43"/>
      <c r="GI37" s="43"/>
      <c r="GJ37" s="43">
        <f t="shared" si="1"/>
        <v>7</v>
      </c>
      <c r="GK37" s="43">
        <f t="shared" si="2"/>
        <v>0</v>
      </c>
      <c r="GL37" s="43"/>
      <c r="GM37" s="43"/>
      <c r="GN37" s="43"/>
      <c r="GO37" s="43"/>
      <c r="GP37" s="43"/>
      <c r="GQ37" s="43"/>
      <c r="GR37" s="43"/>
      <c r="GS37" s="43"/>
      <c r="GT37" s="43"/>
      <c r="GU37" s="43"/>
      <c r="GV37" s="43"/>
      <c r="GW37" s="43"/>
      <c r="GX37" s="43"/>
      <c r="GY37" s="43"/>
      <c r="GZ37" s="43"/>
      <c r="HA37" s="43"/>
      <c r="HB37" s="43"/>
      <c r="HC37" s="43"/>
      <c r="HD37" s="43"/>
    </row>
    <row r="38" spans="1:212" x14ac:dyDescent="0.25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41"/>
      <c r="CA38" s="41"/>
      <c r="CB38" s="41"/>
      <c r="CC38" s="41"/>
      <c r="CD38" s="41"/>
      <c r="CE38" s="41"/>
      <c r="CF38" s="41"/>
      <c r="CG38" s="41"/>
      <c r="CH38" s="41"/>
      <c r="CI38" s="41"/>
      <c r="CJ38" s="41"/>
      <c r="CK38" s="41"/>
      <c r="CL38" s="41"/>
      <c r="CM38" s="41"/>
      <c r="CN38" s="41"/>
      <c r="CO38" s="41"/>
      <c r="CP38" s="41"/>
      <c r="CQ38" s="41"/>
      <c r="CR38" s="41"/>
      <c r="CS38" s="41"/>
      <c r="CT38" s="41"/>
      <c r="CU38" s="41"/>
      <c r="CV38" s="41"/>
      <c r="CW38" s="41"/>
      <c r="CX38" s="41"/>
      <c r="CY38" s="41"/>
      <c r="CZ38" s="41"/>
      <c r="DA38" s="41"/>
      <c r="DB38" s="41"/>
      <c r="DC38" s="41"/>
      <c r="DD38" s="41"/>
      <c r="DE38" s="41"/>
      <c r="DF38" s="41"/>
      <c r="DG38" s="41"/>
      <c r="DH38" s="41"/>
      <c r="DI38" s="41"/>
      <c r="DJ38" s="41"/>
      <c r="DK38" s="41"/>
      <c r="DL38" s="41"/>
      <c r="DM38" s="41"/>
      <c r="DN38" s="41"/>
      <c r="DO38" s="41"/>
      <c r="DP38" s="41"/>
      <c r="DQ38" s="41"/>
      <c r="DR38" s="41"/>
      <c r="DS38" s="41"/>
      <c r="FY38" s="44" t="s">
        <v>180</v>
      </c>
      <c r="FZ38" s="43">
        <f t="shared" si="0"/>
        <v>8</v>
      </c>
      <c r="GA38" s="43"/>
      <c r="GB38" s="43"/>
      <c r="GC38" s="43"/>
      <c r="GD38" s="43"/>
      <c r="GE38" s="43"/>
      <c r="GF38" s="43"/>
      <c r="GG38" s="43"/>
      <c r="GH38" s="43"/>
      <c r="GI38" s="43"/>
      <c r="GJ38" s="43">
        <f t="shared" si="1"/>
        <v>8</v>
      </c>
      <c r="GK38" s="43">
        <f t="shared" si="2"/>
        <v>0</v>
      </c>
      <c r="GL38" s="43"/>
      <c r="GM38" s="43">
        <v>1</v>
      </c>
      <c r="GN38" s="43">
        <v>1</v>
      </c>
      <c r="GO38" s="43">
        <v>1</v>
      </c>
      <c r="GP38" s="43">
        <v>1</v>
      </c>
      <c r="GQ38" s="43"/>
      <c r="GR38" s="43"/>
      <c r="GS38" s="43"/>
      <c r="GT38" s="43"/>
      <c r="GU38" s="43"/>
      <c r="GV38" s="43"/>
      <c r="GW38" s="43"/>
      <c r="GX38" s="43"/>
      <c r="GY38" s="43"/>
      <c r="GZ38" s="43"/>
      <c r="HA38" s="43"/>
      <c r="HB38" s="43"/>
      <c r="HC38" s="43"/>
      <c r="HD38" s="43"/>
    </row>
    <row r="39" spans="1:212" x14ac:dyDescent="0.25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41"/>
      <c r="CA39" s="41"/>
      <c r="CB39" s="41"/>
      <c r="CC39" s="41"/>
      <c r="CD39" s="41"/>
      <c r="CE39" s="41"/>
      <c r="CF39" s="41"/>
      <c r="CG39" s="41"/>
      <c r="CH39" s="41"/>
      <c r="CI39" s="41"/>
      <c r="CJ39" s="41"/>
      <c r="CK39" s="41"/>
      <c r="CL39" s="41"/>
      <c r="CM39" s="41"/>
      <c r="CN39" s="41"/>
      <c r="CO39" s="41"/>
      <c r="CP39" s="41"/>
      <c r="CQ39" s="41"/>
      <c r="CR39" s="41"/>
      <c r="CS39" s="41"/>
      <c r="CT39" s="41"/>
      <c r="CU39" s="41"/>
      <c r="CV39" s="41"/>
      <c r="CW39" s="41"/>
      <c r="CX39" s="41"/>
      <c r="CY39" s="41"/>
      <c r="CZ39" s="41"/>
      <c r="DA39" s="41"/>
      <c r="DB39" s="41"/>
      <c r="DC39" s="41"/>
      <c r="DD39" s="41"/>
      <c r="DE39" s="41"/>
      <c r="DF39" s="41"/>
      <c r="DG39" s="41"/>
      <c r="DH39" s="41"/>
      <c r="DI39" s="41"/>
      <c r="DJ39" s="41"/>
      <c r="DK39" s="41"/>
      <c r="DL39" s="41"/>
      <c r="DM39" s="41"/>
      <c r="DN39" s="41"/>
      <c r="DO39" s="41"/>
      <c r="DP39" s="41"/>
      <c r="DQ39" s="41"/>
      <c r="DR39" s="41"/>
      <c r="DS39" s="41"/>
      <c r="FY39" s="44" t="s">
        <v>181</v>
      </c>
      <c r="FZ39" s="43">
        <f t="shared" si="0"/>
        <v>9</v>
      </c>
      <c r="GA39" s="43"/>
      <c r="GB39" s="43"/>
      <c r="GC39" s="43"/>
      <c r="GD39" s="43"/>
      <c r="GE39" s="43"/>
      <c r="GF39" s="43"/>
      <c r="GG39" s="43"/>
      <c r="GH39" s="43"/>
      <c r="GI39" s="43"/>
      <c r="GJ39" s="43">
        <f t="shared" si="1"/>
        <v>9</v>
      </c>
      <c r="GK39" s="43">
        <f t="shared" si="2"/>
        <v>0</v>
      </c>
      <c r="GL39" s="43"/>
      <c r="GM39" s="43"/>
      <c r="GN39" s="43"/>
      <c r="GO39" s="43"/>
      <c r="GP39" s="43"/>
      <c r="GQ39" s="43"/>
      <c r="GR39" s="43"/>
      <c r="GS39" s="43"/>
      <c r="GT39" s="43"/>
      <c r="GU39" s="43"/>
      <c r="GV39" s="43"/>
      <c r="GW39" s="43"/>
      <c r="GX39" s="43"/>
      <c r="GY39" s="43"/>
      <c r="GZ39" s="43"/>
      <c r="HA39" s="43"/>
      <c r="HB39" s="43"/>
      <c r="HC39" s="43"/>
      <c r="HD39" s="43"/>
    </row>
    <row r="40" spans="1:212" x14ac:dyDescent="0.25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41"/>
      <c r="BJ40" s="41"/>
      <c r="BK40" s="41"/>
      <c r="BL40" s="41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41"/>
      <c r="CA40" s="41"/>
      <c r="CB40" s="41"/>
      <c r="CC40" s="41"/>
      <c r="CD40" s="41"/>
      <c r="CE40" s="41"/>
      <c r="CF40" s="41"/>
      <c r="CG40" s="41"/>
      <c r="CH40" s="41"/>
      <c r="CI40" s="41"/>
      <c r="CJ40" s="41"/>
      <c r="CK40" s="41"/>
      <c r="CL40" s="41"/>
      <c r="CM40" s="41"/>
      <c r="CN40" s="41"/>
      <c r="CO40" s="41"/>
      <c r="CP40" s="41"/>
      <c r="CQ40" s="41"/>
      <c r="CR40" s="41"/>
      <c r="CS40" s="41"/>
      <c r="CT40" s="41"/>
      <c r="CU40" s="41"/>
      <c r="CV40" s="41"/>
      <c r="CW40" s="41"/>
      <c r="CX40" s="41"/>
      <c r="CY40" s="41"/>
      <c r="CZ40" s="41"/>
      <c r="DA40" s="41"/>
      <c r="DB40" s="41"/>
      <c r="DC40" s="41"/>
      <c r="DD40" s="41"/>
      <c r="DE40" s="41"/>
      <c r="DF40" s="41"/>
      <c r="DG40" s="41"/>
      <c r="DH40" s="41"/>
      <c r="DI40" s="41"/>
      <c r="DJ40" s="41"/>
      <c r="DK40" s="41"/>
      <c r="DL40" s="41"/>
      <c r="DM40" s="41"/>
      <c r="DN40" s="41"/>
      <c r="DO40" s="41"/>
      <c r="DP40" s="41"/>
      <c r="DQ40" s="41"/>
      <c r="DR40" s="41"/>
      <c r="DS40" s="41"/>
      <c r="FY40" s="44" t="s">
        <v>182</v>
      </c>
      <c r="FZ40" s="43">
        <f t="shared" si="0"/>
        <v>10</v>
      </c>
      <c r="GA40" s="43"/>
      <c r="GB40" s="43"/>
      <c r="GC40" s="43"/>
      <c r="GD40" s="43"/>
      <c r="GE40" s="43"/>
      <c r="GF40" s="43"/>
      <c r="GG40" s="43"/>
      <c r="GH40" s="43"/>
      <c r="GI40" s="43"/>
      <c r="GJ40" s="43">
        <f t="shared" si="1"/>
        <v>10</v>
      </c>
      <c r="GK40" s="43">
        <f t="shared" si="2"/>
        <v>0</v>
      </c>
      <c r="GL40" s="43"/>
      <c r="GM40" s="43"/>
      <c r="GN40" s="43"/>
      <c r="GO40" s="43"/>
      <c r="GP40" s="43"/>
      <c r="GQ40" s="43"/>
      <c r="GR40" s="43"/>
      <c r="GS40" s="43"/>
      <c r="GT40" s="43"/>
      <c r="GU40" s="43"/>
      <c r="GV40" s="43"/>
      <c r="GW40" s="43"/>
      <c r="GX40" s="43"/>
      <c r="GY40" s="43"/>
      <c r="GZ40" s="43"/>
      <c r="HA40" s="43"/>
      <c r="HB40" s="43"/>
      <c r="HC40" s="43"/>
      <c r="HD40" s="43"/>
    </row>
    <row r="41" spans="1:212" x14ac:dyDescent="0.25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1"/>
      <c r="BL41" s="41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41"/>
      <c r="CA41" s="41"/>
      <c r="CB41" s="41"/>
      <c r="CC41" s="41"/>
      <c r="CD41" s="41"/>
      <c r="CE41" s="41"/>
      <c r="CF41" s="41"/>
      <c r="CG41" s="41"/>
      <c r="CH41" s="41"/>
      <c r="CI41" s="41"/>
      <c r="CJ41" s="41"/>
      <c r="CK41" s="41"/>
      <c r="CL41" s="41"/>
      <c r="CM41" s="41"/>
      <c r="CN41" s="41"/>
      <c r="CO41" s="41"/>
      <c r="CP41" s="41"/>
      <c r="CQ41" s="41"/>
      <c r="CR41" s="41"/>
      <c r="CS41" s="41"/>
      <c r="CT41" s="41"/>
      <c r="CU41" s="41"/>
      <c r="CV41" s="41"/>
      <c r="CW41" s="41"/>
      <c r="CX41" s="41"/>
      <c r="CY41" s="41"/>
      <c r="CZ41" s="41"/>
      <c r="DA41" s="41"/>
      <c r="DB41" s="41"/>
      <c r="DC41" s="41"/>
      <c r="DD41" s="41"/>
      <c r="DE41" s="41"/>
      <c r="DF41" s="41"/>
      <c r="DG41" s="41"/>
      <c r="DH41" s="41"/>
      <c r="DI41" s="41"/>
      <c r="DJ41" s="41"/>
      <c r="DK41" s="41"/>
      <c r="DL41" s="41"/>
      <c r="DM41" s="41"/>
      <c r="DN41" s="41"/>
      <c r="DO41" s="41"/>
      <c r="DP41" s="41"/>
      <c r="DQ41" s="41"/>
      <c r="DR41" s="41"/>
      <c r="DS41" s="41"/>
      <c r="FY41" s="44" t="s">
        <v>183</v>
      </c>
      <c r="FZ41" s="43">
        <f t="shared" si="0"/>
        <v>11</v>
      </c>
      <c r="GA41" s="43"/>
      <c r="GB41" s="43"/>
      <c r="GC41" s="43"/>
      <c r="GD41" s="43"/>
      <c r="GE41" s="43"/>
      <c r="GF41" s="43"/>
      <c r="GG41" s="43"/>
      <c r="GH41" s="43"/>
      <c r="GI41" s="43"/>
      <c r="GJ41" s="43">
        <f t="shared" si="1"/>
        <v>11</v>
      </c>
      <c r="GK41" s="43">
        <f t="shared" si="2"/>
        <v>0</v>
      </c>
      <c r="GL41" s="43"/>
      <c r="GM41" s="43"/>
      <c r="GN41" s="43"/>
      <c r="GO41" s="43"/>
      <c r="GP41" s="43">
        <v>1</v>
      </c>
      <c r="GQ41" s="43"/>
      <c r="GR41" s="43"/>
      <c r="GS41" s="43"/>
      <c r="GT41" s="43"/>
      <c r="GU41" s="43"/>
      <c r="GV41" s="43"/>
      <c r="GW41" s="43"/>
      <c r="GX41" s="43"/>
      <c r="GY41" s="43"/>
      <c r="GZ41" s="43"/>
      <c r="HA41" s="43"/>
      <c r="HB41" s="43"/>
      <c r="HC41" s="43"/>
      <c r="HD41" s="43"/>
    </row>
    <row r="42" spans="1:212" x14ac:dyDescent="0.25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41"/>
      <c r="BJ42" s="41"/>
      <c r="BK42" s="41"/>
      <c r="BL42" s="41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41"/>
      <c r="CA42" s="41"/>
      <c r="CB42" s="41"/>
      <c r="CC42" s="41"/>
      <c r="CD42" s="41"/>
      <c r="CE42" s="41"/>
      <c r="CF42" s="41"/>
      <c r="CG42" s="41"/>
      <c r="CH42" s="41"/>
      <c r="CI42" s="41"/>
      <c r="CJ42" s="41"/>
      <c r="CK42" s="41"/>
      <c r="CL42" s="41"/>
      <c r="CM42" s="41"/>
      <c r="CN42" s="41"/>
      <c r="CO42" s="41"/>
      <c r="CP42" s="41"/>
      <c r="CQ42" s="41"/>
      <c r="CR42" s="41"/>
      <c r="CS42" s="41"/>
      <c r="CT42" s="41"/>
      <c r="CU42" s="41"/>
      <c r="CV42" s="41"/>
      <c r="CW42" s="41"/>
      <c r="CX42" s="41"/>
      <c r="CY42" s="41"/>
      <c r="CZ42" s="41"/>
      <c r="DA42" s="41"/>
      <c r="DB42" s="41"/>
      <c r="DC42" s="41"/>
      <c r="DD42" s="41"/>
      <c r="DE42" s="41"/>
      <c r="DF42" s="41"/>
      <c r="DG42" s="41"/>
      <c r="DH42" s="41"/>
      <c r="DI42" s="41"/>
      <c r="DJ42" s="41"/>
      <c r="DK42" s="41"/>
      <c r="DL42" s="41"/>
      <c r="DM42" s="41"/>
      <c r="DN42" s="41"/>
      <c r="DO42" s="41"/>
      <c r="DP42" s="41"/>
      <c r="DQ42" s="41"/>
      <c r="DR42" s="41"/>
      <c r="DS42" s="41"/>
      <c r="FY42" s="44" t="s">
        <v>184</v>
      </c>
      <c r="FZ42" s="43">
        <f t="shared" si="0"/>
        <v>12</v>
      </c>
      <c r="GA42" s="43"/>
      <c r="GB42" s="43"/>
      <c r="GC42" s="43"/>
      <c r="GD42" s="43"/>
      <c r="GE42" s="43"/>
      <c r="GF42" s="43"/>
      <c r="GG42" s="43"/>
      <c r="GH42" s="43"/>
      <c r="GI42" s="43"/>
      <c r="GJ42" s="43">
        <f t="shared" si="1"/>
        <v>12</v>
      </c>
      <c r="GK42" s="43">
        <f t="shared" si="2"/>
        <v>0</v>
      </c>
      <c r="GL42" s="43"/>
      <c r="GM42" s="43"/>
      <c r="GN42" s="43"/>
      <c r="GO42" s="43">
        <v>1</v>
      </c>
      <c r="GP42" s="43"/>
      <c r="GQ42" s="43"/>
      <c r="GR42" s="43"/>
      <c r="GS42" s="43"/>
      <c r="GT42" s="43"/>
      <c r="GU42" s="43"/>
      <c r="GV42" s="43"/>
      <c r="GW42" s="43"/>
      <c r="GX42" s="43"/>
      <c r="GY42" s="43"/>
      <c r="GZ42" s="43"/>
      <c r="HA42" s="43"/>
      <c r="HB42" s="43"/>
      <c r="HC42" s="43"/>
      <c r="HD42" s="43"/>
    </row>
    <row r="43" spans="1:212" x14ac:dyDescent="0.25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41"/>
      <c r="CA43" s="41"/>
      <c r="CB43" s="41"/>
      <c r="CC43" s="41"/>
      <c r="CD43" s="41"/>
      <c r="CE43" s="41"/>
      <c r="CF43" s="41"/>
      <c r="CG43" s="41"/>
      <c r="CH43" s="41"/>
      <c r="CI43" s="41"/>
      <c r="CJ43" s="41"/>
      <c r="CK43" s="41"/>
      <c r="CL43" s="41"/>
      <c r="CM43" s="41"/>
      <c r="CN43" s="41"/>
      <c r="CO43" s="41"/>
      <c r="CP43" s="41"/>
      <c r="CQ43" s="41"/>
      <c r="CR43" s="41"/>
      <c r="CS43" s="41"/>
      <c r="CT43" s="41"/>
      <c r="CU43" s="41"/>
      <c r="CV43" s="41"/>
      <c r="CW43" s="41"/>
      <c r="CX43" s="41"/>
      <c r="CY43" s="41"/>
      <c r="CZ43" s="41"/>
      <c r="DA43" s="41"/>
      <c r="DB43" s="41"/>
      <c r="DC43" s="41"/>
      <c r="DD43" s="41"/>
      <c r="DE43" s="41"/>
      <c r="DF43" s="41"/>
      <c r="DG43" s="41"/>
      <c r="DH43" s="41"/>
      <c r="DI43" s="41"/>
      <c r="DJ43" s="41"/>
      <c r="DK43" s="41"/>
      <c r="DL43" s="41"/>
      <c r="DM43" s="41"/>
      <c r="DN43" s="41"/>
      <c r="DO43" s="41"/>
      <c r="DP43" s="41"/>
      <c r="DQ43" s="41"/>
      <c r="DR43" s="41"/>
      <c r="DS43" s="41"/>
      <c r="FY43" s="44" t="s">
        <v>185</v>
      </c>
      <c r="FZ43" s="43">
        <f t="shared" si="0"/>
        <v>13</v>
      </c>
      <c r="GA43" s="43"/>
      <c r="GB43" s="43"/>
      <c r="GC43" s="43"/>
      <c r="GD43" s="43"/>
      <c r="GE43" s="43"/>
      <c r="GF43" s="43"/>
      <c r="GG43" s="43"/>
      <c r="GH43" s="43"/>
      <c r="GI43" s="43"/>
      <c r="GJ43" s="43">
        <f t="shared" si="1"/>
        <v>13</v>
      </c>
      <c r="GK43" s="43">
        <f t="shared" si="2"/>
        <v>0</v>
      </c>
      <c r="GL43" s="43"/>
      <c r="GM43" s="43"/>
      <c r="GN43" s="43"/>
      <c r="GO43" s="43"/>
      <c r="GP43" s="43"/>
      <c r="GQ43" s="43"/>
      <c r="GR43" s="43"/>
      <c r="GS43" s="43"/>
      <c r="GT43" s="43"/>
      <c r="GU43" s="43"/>
      <c r="GV43" s="43"/>
      <c r="GW43" s="43"/>
      <c r="GX43" s="43"/>
      <c r="GY43" s="43"/>
      <c r="GZ43" s="43"/>
      <c r="HA43" s="43"/>
      <c r="HB43" s="43"/>
      <c r="HC43" s="43"/>
      <c r="HD43" s="43"/>
    </row>
    <row r="44" spans="1:212" x14ac:dyDescent="0.25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41"/>
      <c r="CA44" s="41"/>
      <c r="CB44" s="41"/>
      <c r="CC44" s="41"/>
      <c r="CD44" s="41"/>
      <c r="CE44" s="41"/>
      <c r="CF44" s="41"/>
      <c r="CG44" s="41"/>
      <c r="CH44" s="41"/>
      <c r="CI44" s="41"/>
      <c r="CJ44" s="41"/>
      <c r="CK44" s="41"/>
      <c r="CL44" s="41"/>
      <c r="CM44" s="41"/>
      <c r="CN44" s="41"/>
      <c r="CO44" s="41"/>
      <c r="CP44" s="41"/>
      <c r="CQ44" s="41"/>
      <c r="CR44" s="41"/>
      <c r="CS44" s="41"/>
      <c r="CT44" s="41"/>
      <c r="CU44" s="41"/>
      <c r="CV44" s="41"/>
      <c r="CW44" s="41"/>
      <c r="CX44" s="41"/>
      <c r="CY44" s="41"/>
      <c r="CZ44" s="41"/>
      <c r="DA44" s="41"/>
      <c r="DB44" s="41"/>
      <c r="DC44" s="41"/>
      <c r="DD44" s="41"/>
      <c r="DE44" s="41"/>
      <c r="DF44" s="41"/>
      <c r="DG44" s="41"/>
      <c r="DH44" s="41"/>
      <c r="DI44" s="41"/>
      <c r="DJ44" s="41"/>
      <c r="DK44" s="41"/>
      <c r="DL44" s="41"/>
      <c r="DM44" s="41"/>
      <c r="DN44" s="41"/>
      <c r="DO44" s="41"/>
      <c r="DP44" s="41"/>
      <c r="DQ44" s="41"/>
      <c r="DR44" s="41"/>
      <c r="DS44" s="41"/>
      <c r="FY44" s="44" t="s">
        <v>186</v>
      </c>
      <c r="FZ44" s="43">
        <f t="shared" si="0"/>
        <v>14</v>
      </c>
      <c r="GA44" s="43"/>
      <c r="GB44" s="43"/>
      <c r="GC44" s="43"/>
      <c r="GD44" s="43"/>
      <c r="GE44" s="43"/>
      <c r="GF44" s="43"/>
      <c r="GG44" s="43"/>
      <c r="GH44" s="43"/>
      <c r="GI44" s="43"/>
      <c r="GJ44" s="43">
        <f t="shared" si="1"/>
        <v>14</v>
      </c>
      <c r="GK44" s="43">
        <f t="shared" si="2"/>
        <v>0</v>
      </c>
      <c r="GL44" s="43"/>
      <c r="GM44" s="43"/>
      <c r="GN44" s="43">
        <v>1</v>
      </c>
      <c r="GO44" s="43"/>
      <c r="GP44" s="43">
        <v>1</v>
      </c>
      <c r="GQ44" s="43"/>
      <c r="GR44" s="43"/>
      <c r="GS44" s="43"/>
      <c r="GT44" s="43"/>
      <c r="GU44" s="43"/>
      <c r="GV44" s="43"/>
      <c r="GW44" s="43"/>
      <c r="GX44" s="43"/>
      <c r="GY44" s="43"/>
      <c r="GZ44" s="43"/>
      <c r="HA44" s="43"/>
      <c r="HB44" s="43"/>
      <c r="HC44" s="43"/>
      <c r="HD44" s="43"/>
    </row>
    <row r="45" spans="1:212" x14ac:dyDescent="0.25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1"/>
      <c r="BJ45" s="41"/>
      <c r="BK45" s="41"/>
      <c r="BL45" s="41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1"/>
      <c r="CA45" s="41"/>
      <c r="CB45" s="41"/>
      <c r="CC45" s="41"/>
      <c r="CD45" s="41"/>
      <c r="CE45" s="41"/>
      <c r="CF45" s="41"/>
      <c r="CG45" s="41"/>
      <c r="CH45" s="41"/>
      <c r="CI45" s="41"/>
      <c r="CJ45" s="41"/>
      <c r="CK45" s="41"/>
      <c r="CL45" s="41"/>
      <c r="CM45" s="41"/>
      <c r="CN45" s="41"/>
      <c r="CO45" s="41"/>
      <c r="CP45" s="41"/>
      <c r="CQ45" s="41"/>
      <c r="CR45" s="41"/>
      <c r="CS45" s="41"/>
      <c r="CT45" s="41"/>
      <c r="CU45" s="41"/>
      <c r="CV45" s="41"/>
      <c r="CW45" s="41"/>
      <c r="CX45" s="41"/>
      <c r="CY45" s="41"/>
      <c r="CZ45" s="41"/>
      <c r="DA45" s="41"/>
      <c r="DB45" s="41"/>
      <c r="DC45" s="41"/>
      <c r="DD45" s="41"/>
      <c r="DE45" s="41"/>
      <c r="DF45" s="41"/>
      <c r="DG45" s="41"/>
      <c r="DH45" s="41"/>
      <c r="DI45" s="41"/>
      <c r="DJ45" s="41"/>
      <c r="DK45" s="41"/>
      <c r="DL45" s="41"/>
      <c r="DM45" s="41"/>
      <c r="DN45" s="41"/>
      <c r="DO45" s="41"/>
      <c r="DP45" s="41"/>
      <c r="DQ45" s="41"/>
      <c r="DR45" s="41"/>
      <c r="DS45" s="41"/>
      <c r="FY45" s="44" t="s">
        <v>187</v>
      </c>
      <c r="FZ45" s="43">
        <f t="shared" si="0"/>
        <v>15</v>
      </c>
      <c r="GA45" s="43"/>
      <c r="GB45" s="43"/>
      <c r="GC45" s="43"/>
      <c r="GD45" s="43"/>
      <c r="GE45" s="43"/>
      <c r="GF45" s="43"/>
      <c r="GG45" s="43"/>
      <c r="GH45" s="43"/>
      <c r="GI45" s="43"/>
      <c r="GJ45" s="43">
        <f t="shared" si="1"/>
        <v>15</v>
      </c>
      <c r="GK45" s="43">
        <f t="shared" si="2"/>
        <v>0</v>
      </c>
      <c r="GL45" s="43"/>
      <c r="GM45" s="43"/>
      <c r="GN45" s="43"/>
      <c r="GO45" s="43"/>
      <c r="GP45" s="43"/>
      <c r="GQ45" s="43"/>
      <c r="GR45" s="43"/>
      <c r="GS45" s="43"/>
      <c r="GT45" s="43"/>
      <c r="GU45" s="43"/>
      <c r="GV45" s="43"/>
      <c r="GW45" s="43"/>
      <c r="GX45" s="43"/>
      <c r="GY45" s="43"/>
      <c r="GZ45" s="43"/>
      <c r="HA45" s="43"/>
      <c r="HB45" s="43"/>
      <c r="HC45" s="43"/>
      <c r="HD45" s="43"/>
    </row>
    <row r="46" spans="1:212" x14ac:dyDescent="0.25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1"/>
      <c r="CA46" s="41"/>
      <c r="CB46" s="41"/>
      <c r="CC46" s="41"/>
      <c r="CD46" s="41"/>
      <c r="CE46" s="41"/>
      <c r="CF46" s="41"/>
      <c r="CG46" s="41"/>
      <c r="CH46" s="41"/>
      <c r="CI46" s="41"/>
      <c r="CJ46" s="41"/>
      <c r="CK46" s="41"/>
      <c r="CL46" s="41"/>
      <c r="CM46" s="41"/>
      <c r="CN46" s="41"/>
      <c r="CO46" s="41"/>
      <c r="CP46" s="41"/>
      <c r="CQ46" s="41"/>
      <c r="CR46" s="41"/>
      <c r="CS46" s="41"/>
      <c r="CT46" s="41"/>
      <c r="CU46" s="41"/>
      <c r="CV46" s="41"/>
      <c r="CW46" s="41"/>
      <c r="CX46" s="41"/>
      <c r="CY46" s="41"/>
      <c r="CZ46" s="41"/>
      <c r="DA46" s="41"/>
      <c r="DB46" s="41"/>
      <c r="DC46" s="41"/>
      <c r="DD46" s="41"/>
      <c r="DE46" s="41"/>
      <c r="DF46" s="41"/>
      <c r="DG46" s="41"/>
      <c r="DH46" s="41"/>
      <c r="DI46" s="41"/>
      <c r="DJ46" s="41"/>
      <c r="DK46" s="41"/>
      <c r="DL46" s="41"/>
      <c r="DM46" s="41"/>
      <c r="DN46" s="41"/>
      <c r="DO46" s="41"/>
      <c r="DP46" s="41"/>
      <c r="DQ46" s="41"/>
      <c r="DR46" s="41"/>
      <c r="DS46" s="41"/>
      <c r="FY46" s="44" t="s">
        <v>188</v>
      </c>
      <c r="FZ46" s="43">
        <f t="shared" si="0"/>
        <v>16</v>
      </c>
      <c r="GA46" s="43"/>
      <c r="GB46" s="43"/>
      <c r="GC46" s="43"/>
      <c r="GD46" s="43"/>
      <c r="GE46" s="43"/>
      <c r="GF46" s="43"/>
      <c r="GG46" s="43"/>
      <c r="GH46" s="43"/>
      <c r="GI46" s="43"/>
      <c r="GJ46" s="43">
        <f t="shared" si="1"/>
        <v>16</v>
      </c>
      <c r="GK46" s="43">
        <f t="shared" si="2"/>
        <v>0</v>
      </c>
      <c r="GL46" s="43"/>
      <c r="GM46" s="43"/>
      <c r="GN46" s="43"/>
      <c r="GO46" s="43">
        <v>1</v>
      </c>
      <c r="GP46" s="43"/>
      <c r="GQ46" s="43"/>
      <c r="GR46" s="43"/>
      <c r="GS46" s="43"/>
      <c r="GT46" s="43"/>
      <c r="GU46" s="43"/>
      <c r="GV46" s="43"/>
      <c r="GW46" s="43"/>
      <c r="GX46" s="43"/>
      <c r="GY46" s="43"/>
      <c r="GZ46" s="43"/>
      <c r="HA46" s="43"/>
      <c r="HB46" s="43"/>
      <c r="HC46" s="43"/>
      <c r="HD46" s="43"/>
    </row>
    <row r="47" spans="1:212" x14ac:dyDescent="0.25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41"/>
      <c r="CA47" s="41"/>
      <c r="CB47" s="41"/>
      <c r="CC47" s="41"/>
      <c r="CD47" s="41"/>
      <c r="CE47" s="41"/>
      <c r="CF47" s="41"/>
      <c r="CG47" s="41"/>
      <c r="CH47" s="41"/>
      <c r="CI47" s="41"/>
      <c r="CJ47" s="41"/>
      <c r="CK47" s="41"/>
      <c r="CL47" s="41"/>
      <c r="CM47" s="41"/>
      <c r="CN47" s="41"/>
      <c r="CO47" s="41"/>
      <c r="CP47" s="41"/>
      <c r="CQ47" s="41"/>
      <c r="CR47" s="41"/>
      <c r="CS47" s="41"/>
      <c r="CT47" s="41"/>
      <c r="CU47" s="41"/>
      <c r="CV47" s="41"/>
      <c r="CW47" s="41"/>
      <c r="CX47" s="41"/>
      <c r="CY47" s="41"/>
      <c r="CZ47" s="41"/>
      <c r="DA47" s="41"/>
      <c r="DB47" s="41"/>
      <c r="DC47" s="41"/>
      <c r="DD47" s="41"/>
      <c r="DE47" s="41"/>
      <c r="DF47" s="41"/>
      <c r="DG47" s="41"/>
      <c r="DH47" s="41"/>
      <c r="DI47" s="41"/>
      <c r="DJ47" s="41"/>
      <c r="DK47" s="41"/>
      <c r="DL47" s="41"/>
      <c r="DM47" s="41"/>
      <c r="DN47" s="41"/>
      <c r="DO47" s="41"/>
      <c r="DP47" s="41"/>
      <c r="DQ47" s="41"/>
      <c r="DR47" s="41"/>
      <c r="DS47" s="41"/>
      <c r="FY47" s="44" t="s">
        <v>189</v>
      </c>
      <c r="FZ47" s="43">
        <f t="shared" si="0"/>
        <v>17</v>
      </c>
      <c r="GA47" s="43"/>
      <c r="GB47" s="43"/>
      <c r="GC47" s="43"/>
      <c r="GD47" s="43"/>
      <c r="GE47" s="43"/>
      <c r="GF47" s="43"/>
      <c r="GG47" s="43"/>
      <c r="GH47" s="43"/>
      <c r="GI47" s="43"/>
      <c r="GJ47" s="43">
        <f t="shared" si="1"/>
        <v>17</v>
      </c>
      <c r="GK47" s="43">
        <f t="shared" si="2"/>
        <v>0</v>
      </c>
      <c r="GL47" s="43"/>
      <c r="GM47" s="43"/>
      <c r="GN47" s="43"/>
      <c r="GO47" s="43"/>
      <c r="GP47" s="43">
        <v>1</v>
      </c>
      <c r="GQ47" s="43"/>
      <c r="GR47" s="43"/>
      <c r="GS47" s="43"/>
      <c r="GT47" s="43"/>
      <c r="GU47" s="43"/>
      <c r="GV47" s="43"/>
      <c r="GW47" s="43"/>
      <c r="GX47" s="43"/>
      <c r="GY47" s="43"/>
      <c r="GZ47" s="43"/>
      <c r="HA47" s="43"/>
      <c r="HB47" s="43"/>
      <c r="HC47" s="43"/>
      <c r="HD47" s="43"/>
    </row>
    <row r="48" spans="1:212" x14ac:dyDescent="0.25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41"/>
      <c r="BN48" s="41"/>
      <c r="BO48" s="41"/>
      <c r="BP48" s="41"/>
      <c r="BQ48" s="41"/>
      <c r="BR48" s="41"/>
      <c r="BS48" s="41"/>
      <c r="BT48" s="41"/>
      <c r="BU48" s="41"/>
      <c r="BV48" s="41"/>
      <c r="BW48" s="41"/>
      <c r="BX48" s="41"/>
      <c r="BY48" s="41"/>
      <c r="BZ48" s="41"/>
      <c r="CA48" s="41"/>
      <c r="CB48" s="41"/>
      <c r="CC48" s="41"/>
      <c r="CD48" s="41"/>
      <c r="CE48" s="41"/>
      <c r="CF48" s="41"/>
      <c r="CG48" s="41"/>
      <c r="CH48" s="41"/>
      <c r="CI48" s="41"/>
      <c r="CJ48" s="41"/>
      <c r="CK48" s="41"/>
      <c r="CL48" s="41"/>
      <c r="CM48" s="41"/>
      <c r="CN48" s="41"/>
      <c r="CO48" s="41"/>
      <c r="CP48" s="41"/>
      <c r="CQ48" s="41"/>
      <c r="CR48" s="41"/>
      <c r="CS48" s="41"/>
      <c r="CT48" s="41"/>
      <c r="CU48" s="41"/>
      <c r="CV48" s="41"/>
      <c r="CW48" s="41"/>
      <c r="CX48" s="41"/>
      <c r="CY48" s="41"/>
      <c r="CZ48" s="41"/>
      <c r="DA48" s="41"/>
      <c r="DB48" s="41"/>
      <c r="DC48" s="41"/>
      <c r="DD48" s="41"/>
      <c r="DE48" s="41"/>
      <c r="DF48" s="41"/>
      <c r="DG48" s="41"/>
      <c r="DH48" s="41"/>
      <c r="DI48" s="41"/>
      <c r="DJ48" s="41"/>
      <c r="DK48" s="41"/>
      <c r="DL48" s="41"/>
      <c r="DM48" s="41"/>
      <c r="DN48" s="41"/>
      <c r="DO48" s="41"/>
      <c r="DP48" s="41"/>
      <c r="DQ48" s="41"/>
      <c r="DR48" s="41"/>
      <c r="DS48" s="41"/>
      <c r="FY48" s="44" t="s">
        <v>190</v>
      </c>
      <c r="FZ48" s="43">
        <f t="shared" si="0"/>
        <v>18</v>
      </c>
      <c r="GA48" s="43"/>
      <c r="GB48" s="43"/>
      <c r="GC48" s="43"/>
      <c r="GD48" s="43"/>
      <c r="GE48" s="43"/>
      <c r="GF48" s="43"/>
      <c r="GG48" s="43"/>
      <c r="GH48" s="43"/>
      <c r="GI48" s="43"/>
      <c r="GJ48" s="43">
        <f t="shared" si="1"/>
        <v>18</v>
      </c>
      <c r="GK48" s="43">
        <f t="shared" si="2"/>
        <v>0</v>
      </c>
      <c r="GL48" s="43"/>
      <c r="GM48" s="43"/>
      <c r="GN48" s="43"/>
      <c r="GO48" s="43"/>
      <c r="GP48" s="43"/>
      <c r="GQ48" s="43"/>
      <c r="GR48" s="43"/>
      <c r="GS48" s="43"/>
      <c r="GT48" s="43"/>
      <c r="GU48" s="43"/>
      <c r="GV48" s="43"/>
      <c r="GW48" s="43"/>
      <c r="GX48" s="43"/>
      <c r="GY48" s="43"/>
      <c r="GZ48" s="43"/>
      <c r="HA48" s="43"/>
      <c r="HB48" s="43"/>
      <c r="HC48" s="43"/>
      <c r="HD48" s="43"/>
    </row>
    <row r="49" spans="1:212" x14ac:dyDescent="0.25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  <c r="BF49" s="41"/>
      <c r="BG49" s="41"/>
      <c r="BH49" s="41"/>
      <c r="BI49" s="41"/>
      <c r="BJ49" s="41"/>
      <c r="BK49" s="41"/>
      <c r="BL49" s="41"/>
      <c r="BM49" s="41"/>
      <c r="BN49" s="41"/>
      <c r="BO49" s="41"/>
      <c r="BP49" s="41"/>
      <c r="BQ49" s="41"/>
      <c r="BR49" s="41"/>
      <c r="BS49" s="41"/>
      <c r="BT49" s="41"/>
      <c r="BU49" s="41"/>
      <c r="BV49" s="41"/>
      <c r="BW49" s="41"/>
      <c r="BX49" s="41"/>
      <c r="BY49" s="41"/>
      <c r="BZ49" s="41"/>
      <c r="CA49" s="41"/>
      <c r="CB49" s="41"/>
      <c r="CC49" s="41"/>
      <c r="CD49" s="41"/>
      <c r="CE49" s="41"/>
      <c r="CF49" s="41"/>
      <c r="CG49" s="41"/>
      <c r="CH49" s="41"/>
      <c r="CI49" s="41"/>
      <c r="CJ49" s="41"/>
      <c r="CK49" s="41"/>
      <c r="CL49" s="41"/>
      <c r="CM49" s="41"/>
      <c r="CN49" s="41"/>
      <c r="CO49" s="41"/>
      <c r="CP49" s="41"/>
      <c r="CQ49" s="41"/>
      <c r="CR49" s="41"/>
      <c r="CS49" s="41"/>
      <c r="CT49" s="41"/>
      <c r="CU49" s="41"/>
      <c r="CV49" s="41"/>
      <c r="CW49" s="41"/>
      <c r="CX49" s="41"/>
      <c r="CY49" s="41"/>
      <c r="CZ49" s="41"/>
      <c r="DA49" s="41"/>
      <c r="DB49" s="41"/>
      <c r="DC49" s="41"/>
      <c r="DD49" s="41"/>
      <c r="DE49" s="41"/>
      <c r="DF49" s="41"/>
      <c r="DG49" s="41"/>
      <c r="DH49" s="41"/>
      <c r="DI49" s="41"/>
      <c r="DJ49" s="41"/>
      <c r="DK49" s="41"/>
      <c r="DL49" s="41"/>
      <c r="DM49" s="41"/>
      <c r="DN49" s="41"/>
      <c r="DO49" s="41"/>
      <c r="DP49" s="41"/>
      <c r="DQ49" s="41"/>
      <c r="DR49" s="41"/>
      <c r="DS49" s="41"/>
      <c r="FY49" s="44" t="s">
        <v>191</v>
      </c>
      <c r="FZ49" s="43">
        <f t="shared" si="0"/>
        <v>19</v>
      </c>
      <c r="GA49" s="43"/>
      <c r="GB49" s="43"/>
      <c r="GC49" s="43"/>
      <c r="GD49" s="43"/>
      <c r="GE49" s="43"/>
      <c r="GF49" s="43"/>
      <c r="GG49" s="43"/>
      <c r="GH49" s="43"/>
      <c r="GI49" s="43"/>
      <c r="GJ49" s="43">
        <f t="shared" si="1"/>
        <v>19</v>
      </c>
      <c r="GK49" s="43">
        <f t="shared" si="2"/>
        <v>0</v>
      </c>
      <c r="GL49" s="43"/>
      <c r="GM49" s="43"/>
      <c r="GN49" s="43"/>
      <c r="GO49" s="43"/>
      <c r="GP49" s="43"/>
      <c r="GQ49" s="43"/>
      <c r="GR49" s="43"/>
      <c r="GS49" s="43"/>
      <c r="GT49" s="43"/>
      <c r="GU49" s="43"/>
      <c r="GV49" s="43"/>
      <c r="GW49" s="43"/>
      <c r="GX49" s="43"/>
      <c r="GY49" s="43"/>
      <c r="GZ49" s="43"/>
      <c r="HA49" s="43"/>
      <c r="HB49" s="43"/>
      <c r="HC49" s="43"/>
      <c r="HD49" s="43"/>
    </row>
    <row r="50" spans="1:212" x14ac:dyDescent="0.25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  <c r="BF50" s="41"/>
      <c r="BG50" s="41"/>
      <c r="BH50" s="41"/>
      <c r="BI50" s="41"/>
      <c r="BJ50" s="41"/>
      <c r="BK50" s="41"/>
      <c r="BL50" s="41"/>
      <c r="BM50" s="41"/>
      <c r="BN50" s="41"/>
      <c r="BO50" s="41"/>
      <c r="BP50" s="41"/>
      <c r="BQ50" s="41"/>
      <c r="BR50" s="41"/>
      <c r="BS50" s="41"/>
      <c r="BT50" s="41"/>
      <c r="BU50" s="41"/>
      <c r="BV50" s="41"/>
      <c r="BW50" s="41"/>
      <c r="BX50" s="41"/>
      <c r="BY50" s="41"/>
      <c r="BZ50" s="41"/>
      <c r="CA50" s="41"/>
      <c r="CB50" s="41"/>
      <c r="CC50" s="41"/>
      <c r="CD50" s="41"/>
      <c r="CE50" s="41"/>
      <c r="CF50" s="41"/>
      <c r="CG50" s="41"/>
      <c r="CH50" s="41"/>
      <c r="CI50" s="41"/>
      <c r="CJ50" s="41"/>
      <c r="CK50" s="41"/>
      <c r="CL50" s="41"/>
      <c r="CM50" s="41"/>
      <c r="CN50" s="41"/>
      <c r="CO50" s="41"/>
      <c r="CP50" s="41"/>
      <c r="CQ50" s="41"/>
      <c r="CR50" s="41"/>
      <c r="CS50" s="41"/>
      <c r="CT50" s="41"/>
      <c r="CU50" s="41"/>
      <c r="CV50" s="41"/>
      <c r="CW50" s="41"/>
      <c r="CX50" s="41"/>
      <c r="CY50" s="41"/>
      <c r="CZ50" s="41"/>
      <c r="DA50" s="41"/>
      <c r="DB50" s="41"/>
      <c r="DC50" s="41"/>
      <c r="DD50" s="41"/>
      <c r="DE50" s="41"/>
      <c r="DF50" s="41"/>
      <c r="DG50" s="41"/>
      <c r="DH50" s="41"/>
      <c r="DI50" s="41"/>
      <c r="DJ50" s="41"/>
      <c r="DK50" s="41"/>
      <c r="DL50" s="41"/>
      <c r="DM50" s="41"/>
      <c r="DN50" s="41"/>
      <c r="DO50" s="41"/>
      <c r="DP50" s="41"/>
      <c r="DQ50" s="41"/>
      <c r="DR50" s="41"/>
      <c r="DS50" s="41"/>
      <c r="FY50" s="44" t="s">
        <v>192</v>
      </c>
      <c r="FZ50" s="43">
        <f t="shared" si="0"/>
        <v>20</v>
      </c>
      <c r="GA50" s="43"/>
      <c r="GB50" s="43"/>
      <c r="GC50" s="43"/>
      <c r="GD50" s="43"/>
      <c r="GE50" s="43"/>
      <c r="GF50" s="43"/>
      <c r="GG50" s="43"/>
      <c r="GH50" s="43"/>
      <c r="GI50" s="43"/>
      <c r="GJ50" s="43">
        <f t="shared" si="1"/>
        <v>20</v>
      </c>
      <c r="GK50" s="43">
        <f t="shared" si="2"/>
        <v>0</v>
      </c>
      <c r="GL50" s="43"/>
      <c r="GM50" s="43">
        <v>1</v>
      </c>
      <c r="GN50" s="43">
        <v>1</v>
      </c>
      <c r="GO50" s="43">
        <v>1</v>
      </c>
      <c r="GP50" s="43">
        <v>1</v>
      </c>
      <c r="GQ50" s="43"/>
      <c r="GR50" s="43"/>
      <c r="GS50" s="43"/>
      <c r="GT50" s="43"/>
      <c r="GU50" s="43"/>
      <c r="GV50" s="43"/>
      <c r="GW50" s="43"/>
      <c r="GX50" s="43"/>
      <c r="GY50" s="43"/>
      <c r="GZ50" s="43"/>
      <c r="HA50" s="43"/>
      <c r="HB50" s="43"/>
      <c r="HC50" s="43"/>
      <c r="HD50" s="43"/>
    </row>
    <row r="51" spans="1:212" x14ac:dyDescent="0.25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  <c r="BF51" s="41"/>
      <c r="BG51" s="41"/>
      <c r="BH51" s="41"/>
      <c r="BI51" s="41"/>
      <c r="BJ51" s="41"/>
      <c r="BK51" s="41"/>
      <c r="BL51" s="41"/>
      <c r="BM51" s="41"/>
      <c r="BN51" s="41"/>
      <c r="BO51" s="41"/>
      <c r="BP51" s="41"/>
      <c r="BQ51" s="41"/>
      <c r="BR51" s="41"/>
      <c r="BS51" s="41"/>
      <c r="BT51" s="41"/>
      <c r="BU51" s="41"/>
      <c r="BV51" s="41"/>
      <c r="BW51" s="41"/>
      <c r="BX51" s="41"/>
      <c r="BY51" s="41"/>
      <c r="BZ51" s="41"/>
      <c r="CA51" s="41"/>
      <c r="CB51" s="41"/>
      <c r="CC51" s="41"/>
      <c r="CD51" s="41"/>
      <c r="CE51" s="41"/>
      <c r="CF51" s="41"/>
      <c r="CG51" s="41"/>
      <c r="CH51" s="41"/>
      <c r="CI51" s="41"/>
      <c r="CJ51" s="41"/>
      <c r="CK51" s="41"/>
      <c r="CL51" s="41"/>
      <c r="CM51" s="41"/>
      <c r="CN51" s="41"/>
      <c r="CO51" s="41"/>
      <c r="CP51" s="41"/>
      <c r="CQ51" s="41"/>
      <c r="CR51" s="41"/>
      <c r="CS51" s="41"/>
      <c r="CT51" s="41"/>
      <c r="CU51" s="41"/>
      <c r="CV51" s="41"/>
      <c r="CW51" s="41"/>
      <c r="CX51" s="41"/>
      <c r="CY51" s="41"/>
      <c r="CZ51" s="41"/>
      <c r="DA51" s="41"/>
      <c r="DB51" s="41"/>
      <c r="DC51" s="41"/>
      <c r="DD51" s="41"/>
      <c r="DE51" s="41"/>
      <c r="DF51" s="41"/>
      <c r="DG51" s="41"/>
      <c r="DH51" s="41"/>
      <c r="DI51" s="41"/>
      <c r="DJ51" s="41"/>
      <c r="DK51" s="41"/>
      <c r="DL51" s="41"/>
      <c r="DM51" s="41"/>
      <c r="DN51" s="41"/>
      <c r="DO51" s="41"/>
      <c r="DP51" s="41"/>
      <c r="DQ51" s="41"/>
      <c r="DR51" s="41"/>
      <c r="DS51" s="41"/>
      <c r="FY51" s="44" t="s">
        <v>193</v>
      </c>
      <c r="FZ51" s="43">
        <f t="shared" si="0"/>
        <v>21</v>
      </c>
      <c r="GA51" s="43"/>
      <c r="GB51" s="43"/>
      <c r="GC51" s="43"/>
      <c r="GD51" s="43"/>
      <c r="GE51" s="43"/>
      <c r="GF51" s="43"/>
      <c r="GG51" s="43"/>
      <c r="GH51" s="43"/>
      <c r="GI51" s="43"/>
      <c r="GJ51" s="43">
        <f t="shared" si="1"/>
        <v>21</v>
      </c>
      <c r="GK51" s="43">
        <f t="shared" si="2"/>
        <v>0</v>
      </c>
      <c r="GL51" s="43"/>
      <c r="GM51" s="43"/>
      <c r="GN51" s="43"/>
      <c r="GO51" s="43"/>
      <c r="GP51" s="43"/>
      <c r="GQ51" s="43"/>
      <c r="GR51" s="43"/>
      <c r="GS51" s="43"/>
      <c r="GT51" s="43"/>
      <c r="GU51" s="43"/>
      <c r="GV51" s="43"/>
      <c r="GW51" s="43"/>
      <c r="GX51" s="43"/>
      <c r="GY51" s="43"/>
      <c r="GZ51" s="43"/>
      <c r="HA51" s="43"/>
      <c r="HB51" s="43"/>
      <c r="HC51" s="43"/>
      <c r="HD51" s="43"/>
    </row>
    <row r="52" spans="1:212" x14ac:dyDescent="0.25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  <c r="BF52" s="41"/>
      <c r="BG52" s="41"/>
      <c r="BH52" s="41"/>
      <c r="BI52" s="41"/>
      <c r="BJ52" s="41"/>
      <c r="BK52" s="41"/>
      <c r="BL52" s="41"/>
      <c r="BM52" s="41"/>
      <c r="BN52" s="41"/>
      <c r="BO52" s="41"/>
      <c r="BP52" s="41"/>
      <c r="BQ52" s="41"/>
      <c r="BR52" s="41"/>
      <c r="BS52" s="41"/>
      <c r="BT52" s="41"/>
      <c r="BU52" s="41"/>
      <c r="BV52" s="41"/>
      <c r="BW52" s="41"/>
      <c r="BX52" s="41"/>
      <c r="BY52" s="41"/>
      <c r="BZ52" s="41"/>
      <c r="CA52" s="41"/>
      <c r="CB52" s="41"/>
      <c r="CC52" s="41"/>
      <c r="CD52" s="41"/>
      <c r="CE52" s="41"/>
      <c r="CF52" s="41"/>
      <c r="CG52" s="41"/>
      <c r="CH52" s="41"/>
      <c r="CI52" s="41"/>
      <c r="CJ52" s="41"/>
      <c r="CK52" s="41"/>
      <c r="CL52" s="41"/>
      <c r="CM52" s="41"/>
      <c r="CN52" s="41"/>
      <c r="CO52" s="41"/>
      <c r="CP52" s="41"/>
      <c r="CQ52" s="41"/>
      <c r="CR52" s="41"/>
      <c r="CS52" s="41"/>
      <c r="CT52" s="41"/>
      <c r="CU52" s="41"/>
      <c r="CV52" s="41"/>
      <c r="CW52" s="41"/>
      <c r="CX52" s="41"/>
      <c r="CY52" s="41"/>
      <c r="CZ52" s="41"/>
      <c r="DA52" s="41"/>
      <c r="DB52" s="41"/>
      <c r="DC52" s="41"/>
      <c r="DD52" s="41"/>
      <c r="DE52" s="41"/>
      <c r="DF52" s="41"/>
      <c r="DG52" s="41"/>
      <c r="DH52" s="41"/>
      <c r="DI52" s="41"/>
      <c r="DJ52" s="41"/>
      <c r="DK52" s="41"/>
      <c r="DL52" s="41"/>
      <c r="DM52" s="41"/>
      <c r="DN52" s="41"/>
      <c r="DO52" s="41"/>
      <c r="DP52" s="41"/>
      <c r="DQ52" s="41"/>
      <c r="DR52" s="41"/>
      <c r="DS52" s="41"/>
      <c r="FY52" s="44" t="s">
        <v>194</v>
      </c>
      <c r="FZ52" s="43">
        <f t="shared" si="0"/>
        <v>22</v>
      </c>
      <c r="GA52" s="43"/>
      <c r="GB52" s="43"/>
      <c r="GC52" s="43"/>
      <c r="GD52" s="43"/>
      <c r="GE52" s="43"/>
      <c r="GF52" s="43"/>
      <c r="GG52" s="43"/>
      <c r="GH52" s="43"/>
      <c r="GI52" s="43"/>
      <c r="GJ52" s="43">
        <f t="shared" si="1"/>
        <v>22</v>
      </c>
      <c r="GK52" s="43">
        <f t="shared" si="2"/>
        <v>0</v>
      </c>
      <c r="GL52" s="43"/>
      <c r="GM52" s="43"/>
      <c r="GN52" s="43"/>
      <c r="GO52" s="43"/>
      <c r="GP52" s="43"/>
      <c r="GQ52" s="43"/>
      <c r="GR52" s="43"/>
      <c r="GS52" s="43"/>
      <c r="GT52" s="43"/>
      <c r="GU52" s="43"/>
      <c r="GV52" s="43"/>
      <c r="GW52" s="43"/>
      <c r="GX52" s="43"/>
      <c r="GY52" s="43"/>
      <c r="GZ52" s="43"/>
      <c r="HA52" s="43"/>
      <c r="HB52" s="43"/>
      <c r="HC52" s="43"/>
      <c r="HD52" s="43"/>
    </row>
    <row r="53" spans="1:212" x14ac:dyDescent="0.25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41"/>
      <c r="BO53" s="41"/>
      <c r="BP53" s="41"/>
      <c r="BQ53" s="41"/>
      <c r="BR53" s="41"/>
      <c r="BS53" s="41"/>
      <c r="BT53" s="41"/>
      <c r="BU53" s="41"/>
      <c r="BV53" s="41"/>
      <c r="BW53" s="41"/>
      <c r="BX53" s="41"/>
      <c r="BY53" s="41"/>
      <c r="BZ53" s="41"/>
      <c r="CA53" s="41"/>
      <c r="CB53" s="41"/>
      <c r="CC53" s="41"/>
      <c r="CD53" s="41"/>
      <c r="CE53" s="41"/>
      <c r="CF53" s="41"/>
      <c r="CG53" s="41"/>
      <c r="CH53" s="41"/>
      <c r="CI53" s="41"/>
      <c r="CJ53" s="41"/>
      <c r="CK53" s="41"/>
      <c r="CL53" s="41"/>
      <c r="CM53" s="41"/>
      <c r="CN53" s="41"/>
      <c r="CO53" s="41"/>
      <c r="CP53" s="41"/>
      <c r="CQ53" s="41"/>
      <c r="CR53" s="41"/>
      <c r="CS53" s="41"/>
      <c r="CT53" s="41"/>
      <c r="CU53" s="41"/>
      <c r="CV53" s="41"/>
      <c r="CW53" s="41"/>
      <c r="CX53" s="41"/>
      <c r="CY53" s="41"/>
      <c r="CZ53" s="41"/>
      <c r="DA53" s="41"/>
      <c r="DB53" s="41"/>
      <c r="DC53" s="41"/>
      <c r="DD53" s="41"/>
      <c r="DE53" s="41"/>
      <c r="DF53" s="41"/>
      <c r="DG53" s="41"/>
      <c r="DH53" s="41"/>
      <c r="DI53" s="41"/>
      <c r="DJ53" s="41"/>
      <c r="DK53" s="41"/>
      <c r="DL53" s="41"/>
      <c r="DM53" s="41"/>
      <c r="DN53" s="41"/>
      <c r="DO53" s="41"/>
      <c r="DP53" s="41"/>
      <c r="DQ53" s="41"/>
      <c r="DR53" s="41"/>
      <c r="DS53" s="41"/>
      <c r="FY53" s="44" t="s">
        <v>195</v>
      </c>
      <c r="FZ53" s="43">
        <f t="shared" si="0"/>
        <v>23</v>
      </c>
      <c r="GA53" s="43"/>
      <c r="GB53" s="43"/>
      <c r="GC53" s="43"/>
      <c r="GD53" s="43"/>
      <c r="GE53" s="43"/>
      <c r="GF53" s="43"/>
      <c r="GG53" s="43"/>
      <c r="GH53" s="43"/>
      <c r="GI53" s="43"/>
      <c r="GJ53" s="43">
        <f t="shared" si="1"/>
        <v>23</v>
      </c>
      <c r="GK53" s="43">
        <f t="shared" si="2"/>
        <v>0</v>
      </c>
      <c r="GL53" s="43"/>
      <c r="GM53" s="43"/>
      <c r="GN53" s="43"/>
      <c r="GO53" s="43"/>
      <c r="GP53" s="43">
        <v>1</v>
      </c>
      <c r="GQ53" s="43"/>
      <c r="GR53" s="43"/>
      <c r="GS53" s="43"/>
      <c r="GT53" s="43"/>
      <c r="GU53" s="43"/>
      <c r="GV53" s="43"/>
      <c r="GW53" s="43"/>
      <c r="GX53" s="43"/>
      <c r="GY53" s="43"/>
      <c r="GZ53" s="43"/>
      <c r="HA53" s="43"/>
      <c r="HB53" s="43"/>
      <c r="HC53" s="43"/>
      <c r="HD53" s="43"/>
    </row>
    <row r="54" spans="1:212" x14ac:dyDescent="0.25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  <c r="BF54" s="41"/>
      <c r="BG54" s="41"/>
      <c r="BH54" s="41"/>
      <c r="BI54" s="41"/>
      <c r="BJ54" s="41"/>
      <c r="BK54" s="41"/>
      <c r="BL54" s="41"/>
      <c r="BM54" s="41"/>
      <c r="BN54" s="41"/>
      <c r="BO54" s="41"/>
      <c r="BP54" s="41"/>
      <c r="BQ54" s="41"/>
      <c r="BR54" s="41"/>
      <c r="BS54" s="41"/>
      <c r="BT54" s="41"/>
      <c r="BU54" s="41"/>
      <c r="BV54" s="41"/>
      <c r="BW54" s="41"/>
      <c r="BX54" s="41"/>
      <c r="BY54" s="41"/>
      <c r="BZ54" s="41"/>
      <c r="CA54" s="41"/>
      <c r="CB54" s="41"/>
      <c r="CC54" s="41"/>
      <c r="CD54" s="41"/>
      <c r="CE54" s="41"/>
      <c r="CF54" s="41"/>
      <c r="CG54" s="41"/>
      <c r="CH54" s="41"/>
      <c r="CI54" s="41"/>
      <c r="CJ54" s="41"/>
      <c r="CK54" s="41"/>
      <c r="CL54" s="41"/>
      <c r="CM54" s="41"/>
      <c r="CN54" s="41"/>
      <c r="CO54" s="41"/>
      <c r="CP54" s="41"/>
      <c r="CQ54" s="41"/>
      <c r="CR54" s="41"/>
      <c r="CS54" s="41"/>
      <c r="CT54" s="41"/>
      <c r="CU54" s="41"/>
      <c r="CV54" s="41"/>
      <c r="CW54" s="41"/>
      <c r="CX54" s="41"/>
      <c r="CY54" s="41"/>
      <c r="CZ54" s="41"/>
      <c r="DA54" s="41"/>
      <c r="DB54" s="41"/>
      <c r="DC54" s="41"/>
      <c r="DD54" s="41"/>
      <c r="DE54" s="41"/>
      <c r="DF54" s="41"/>
      <c r="DG54" s="41"/>
      <c r="DH54" s="41"/>
      <c r="DI54" s="41"/>
      <c r="DJ54" s="41"/>
      <c r="DK54" s="41"/>
      <c r="DL54" s="41"/>
      <c r="DM54" s="41"/>
      <c r="DN54" s="41"/>
      <c r="DO54" s="41"/>
      <c r="DP54" s="41"/>
      <c r="DQ54" s="41"/>
      <c r="DR54" s="41"/>
      <c r="DS54" s="41"/>
      <c r="FY54" s="44" t="s">
        <v>196</v>
      </c>
      <c r="FZ54" s="43">
        <f t="shared" si="0"/>
        <v>24</v>
      </c>
      <c r="GA54" s="43"/>
      <c r="GB54" s="43"/>
      <c r="GC54" s="43"/>
      <c r="GD54" s="43"/>
      <c r="GE54" s="43"/>
      <c r="GF54" s="43"/>
      <c r="GG54" s="43"/>
      <c r="GH54" s="43"/>
      <c r="GI54" s="43"/>
      <c r="GJ54" s="43">
        <f t="shared" si="1"/>
        <v>24</v>
      </c>
      <c r="GK54" s="43">
        <f t="shared" si="2"/>
        <v>0</v>
      </c>
      <c r="GL54" s="43"/>
      <c r="GM54" s="43"/>
      <c r="GN54" s="43"/>
      <c r="GO54" s="43">
        <v>1</v>
      </c>
      <c r="GP54" s="43"/>
      <c r="GQ54" s="43"/>
      <c r="GR54" s="43"/>
      <c r="GS54" s="43"/>
      <c r="GT54" s="43"/>
      <c r="GU54" s="43"/>
      <c r="GV54" s="43"/>
      <c r="GW54" s="43"/>
      <c r="GX54" s="43"/>
      <c r="GY54" s="43"/>
      <c r="GZ54" s="43"/>
      <c r="HA54" s="43"/>
      <c r="HB54" s="43"/>
      <c r="HC54" s="43"/>
      <c r="HD54" s="43"/>
    </row>
    <row r="55" spans="1:212" x14ac:dyDescent="0.25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  <c r="BF55" s="41"/>
      <c r="BG55" s="41"/>
      <c r="BH55" s="41"/>
      <c r="BI55" s="41"/>
      <c r="BJ55" s="41"/>
      <c r="BK55" s="41"/>
      <c r="BL55" s="41"/>
      <c r="BM55" s="41"/>
      <c r="BN55" s="41"/>
      <c r="BO55" s="41"/>
      <c r="BP55" s="41"/>
      <c r="BQ55" s="41"/>
      <c r="BR55" s="41"/>
      <c r="BS55" s="41"/>
      <c r="BT55" s="41"/>
      <c r="BU55" s="41"/>
      <c r="BV55" s="41"/>
      <c r="BW55" s="41"/>
      <c r="BX55" s="41"/>
      <c r="BY55" s="41"/>
      <c r="BZ55" s="41"/>
      <c r="CA55" s="41"/>
      <c r="CB55" s="41"/>
      <c r="CC55" s="41"/>
      <c r="CD55" s="41"/>
      <c r="CE55" s="41"/>
      <c r="CF55" s="41"/>
      <c r="CG55" s="41"/>
      <c r="CH55" s="41"/>
      <c r="CI55" s="41"/>
      <c r="CJ55" s="41"/>
      <c r="CK55" s="41"/>
      <c r="CL55" s="41"/>
      <c r="CM55" s="41"/>
      <c r="CN55" s="41"/>
      <c r="CO55" s="41"/>
      <c r="CP55" s="41"/>
      <c r="CQ55" s="41"/>
      <c r="CR55" s="41"/>
      <c r="CS55" s="41"/>
      <c r="CT55" s="41"/>
      <c r="CU55" s="41"/>
      <c r="CV55" s="41"/>
      <c r="CW55" s="41"/>
      <c r="CX55" s="41"/>
      <c r="CY55" s="41"/>
      <c r="CZ55" s="41"/>
      <c r="DA55" s="41"/>
      <c r="DB55" s="41"/>
      <c r="DC55" s="41"/>
      <c r="DD55" s="41"/>
      <c r="DE55" s="41"/>
      <c r="DF55" s="41"/>
      <c r="DG55" s="41"/>
      <c r="DH55" s="41"/>
      <c r="DI55" s="41"/>
      <c r="DJ55" s="41"/>
      <c r="DK55" s="41"/>
      <c r="DL55" s="41"/>
      <c r="DM55" s="41"/>
      <c r="DN55" s="41"/>
      <c r="DO55" s="41"/>
      <c r="DP55" s="41"/>
      <c r="DQ55" s="41"/>
      <c r="DR55" s="41"/>
      <c r="DS55" s="41"/>
      <c r="FY55" s="44" t="s">
        <v>197</v>
      </c>
      <c r="FZ55" s="43">
        <f t="shared" si="0"/>
        <v>25</v>
      </c>
      <c r="GA55" s="43"/>
      <c r="GB55" s="43"/>
      <c r="GC55" s="43"/>
      <c r="GD55" s="43"/>
      <c r="GE55" s="43"/>
      <c r="GF55" s="43"/>
      <c r="GG55" s="43"/>
      <c r="GH55" s="43"/>
      <c r="GI55" s="43"/>
      <c r="GJ55" s="43">
        <f t="shared" si="1"/>
        <v>25</v>
      </c>
      <c r="GK55" s="43">
        <f t="shared" si="2"/>
        <v>0</v>
      </c>
      <c r="GL55" s="43"/>
      <c r="GM55" s="43"/>
      <c r="GN55" s="43"/>
      <c r="GO55" s="43"/>
      <c r="GP55" s="43"/>
      <c r="GQ55" s="43"/>
      <c r="GR55" s="43"/>
      <c r="GS55" s="43"/>
      <c r="GT55" s="43"/>
      <c r="GU55" s="43"/>
      <c r="GV55" s="43"/>
      <c r="GW55" s="43"/>
      <c r="GX55" s="43"/>
      <c r="GY55" s="43"/>
      <c r="GZ55" s="43"/>
      <c r="HA55" s="43"/>
      <c r="HB55" s="43"/>
      <c r="HC55" s="43"/>
      <c r="HD55" s="43"/>
    </row>
    <row r="56" spans="1:212" x14ac:dyDescent="0.25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  <c r="BF56" s="41"/>
      <c r="BG56" s="41"/>
      <c r="BH56" s="41"/>
      <c r="BI56" s="41"/>
      <c r="BJ56" s="41"/>
      <c r="BK56" s="41"/>
      <c r="BL56" s="41"/>
      <c r="BM56" s="41"/>
      <c r="BN56" s="41"/>
      <c r="BO56" s="41"/>
      <c r="BP56" s="41"/>
      <c r="BQ56" s="41"/>
      <c r="BR56" s="41"/>
      <c r="BS56" s="41"/>
      <c r="BT56" s="41"/>
      <c r="BU56" s="41"/>
      <c r="BV56" s="41"/>
      <c r="BW56" s="41"/>
      <c r="BX56" s="41"/>
      <c r="BY56" s="41"/>
      <c r="BZ56" s="41"/>
      <c r="CA56" s="41"/>
      <c r="CB56" s="41"/>
      <c r="CC56" s="41"/>
      <c r="CD56" s="41"/>
      <c r="CE56" s="41"/>
      <c r="CF56" s="41"/>
      <c r="CG56" s="41"/>
      <c r="CH56" s="41"/>
      <c r="CI56" s="41"/>
      <c r="CJ56" s="41"/>
      <c r="CK56" s="41"/>
      <c r="CL56" s="41"/>
      <c r="CM56" s="41"/>
      <c r="CN56" s="41"/>
      <c r="CO56" s="41"/>
      <c r="CP56" s="41"/>
      <c r="CQ56" s="41"/>
      <c r="CR56" s="41"/>
      <c r="CS56" s="41"/>
      <c r="CT56" s="41"/>
      <c r="CU56" s="41"/>
      <c r="CV56" s="41"/>
      <c r="CW56" s="41"/>
      <c r="CX56" s="41"/>
      <c r="CY56" s="41"/>
      <c r="CZ56" s="41"/>
      <c r="DA56" s="41"/>
      <c r="DB56" s="41"/>
      <c r="DC56" s="41"/>
      <c r="DD56" s="41"/>
      <c r="DE56" s="41"/>
      <c r="DF56" s="41"/>
      <c r="DG56" s="41"/>
      <c r="DH56" s="41"/>
      <c r="DI56" s="41"/>
      <c r="DJ56" s="41"/>
      <c r="DK56" s="41"/>
      <c r="DL56" s="41"/>
      <c r="DM56" s="41"/>
      <c r="DN56" s="41"/>
      <c r="DO56" s="41"/>
      <c r="DP56" s="41"/>
      <c r="DQ56" s="41"/>
      <c r="DR56" s="41"/>
      <c r="DS56" s="41"/>
      <c r="FY56" s="44" t="s">
        <v>198</v>
      </c>
      <c r="FZ56" s="43">
        <f t="shared" si="0"/>
        <v>26</v>
      </c>
      <c r="GA56" s="43"/>
      <c r="GB56" s="43"/>
      <c r="GC56" s="43"/>
      <c r="GD56" s="43"/>
      <c r="GE56" s="43"/>
      <c r="GF56" s="43"/>
      <c r="GG56" s="43"/>
      <c r="GH56" s="43"/>
      <c r="GI56" s="43"/>
      <c r="GJ56" s="43">
        <f t="shared" si="1"/>
        <v>26</v>
      </c>
      <c r="GK56" s="43">
        <f t="shared" si="2"/>
        <v>0</v>
      </c>
      <c r="GL56" s="43"/>
      <c r="GM56" s="43"/>
      <c r="GN56" s="43">
        <v>1</v>
      </c>
      <c r="GO56" s="43"/>
      <c r="GP56" s="43">
        <v>1</v>
      </c>
      <c r="GQ56" s="43"/>
      <c r="GR56" s="43"/>
      <c r="GS56" s="43"/>
      <c r="GT56" s="43"/>
      <c r="GU56" s="43"/>
      <c r="GV56" s="43"/>
      <c r="GW56" s="43"/>
      <c r="GX56" s="43"/>
      <c r="GY56" s="43"/>
      <c r="GZ56" s="43"/>
      <c r="HA56" s="43"/>
      <c r="HB56" s="43"/>
      <c r="HC56" s="43"/>
      <c r="HD56" s="43"/>
    </row>
    <row r="57" spans="1:212" x14ac:dyDescent="0.25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  <c r="BF57" s="41"/>
      <c r="BG57" s="41"/>
      <c r="BH57" s="41"/>
      <c r="BI57" s="41"/>
      <c r="BJ57" s="41"/>
      <c r="BK57" s="41"/>
      <c r="BL57" s="41"/>
      <c r="BM57" s="41"/>
      <c r="BN57" s="41"/>
      <c r="BO57" s="41"/>
      <c r="BP57" s="41"/>
      <c r="BQ57" s="41"/>
      <c r="BR57" s="41"/>
      <c r="BS57" s="41"/>
      <c r="BT57" s="41"/>
      <c r="BU57" s="41"/>
      <c r="BV57" s="41"/>
      <c r="BW57" s="41"/>
      <c r="BX57" s="41"/>
      <c r="BY57" s="41"/>
      <c r="BZ57" s="41"/>
      <c r="CA57" s="41"/>
      <c r="CB57" s="41"/>
      <c r="CC57" s="41"/>
      <c r="CD57" s="41"/>
      <c r="CE57" s="41"/>
      <c r="CF57" s="41"/>
      <c r="CG57" s="41"/>
      <c r="CH57" s="41"/>
      <c r="CI57" s="41"/>
      <c r="CJ57" s="41"/>
      <c r="CK57" s="41"/>
      <c r="CL57" s="41"/>
      <c r="CM57" s="41"/>
      <c r="CN57" s="41"/>
      <c r="CO57" s="41"/>
      <c r="CP57" s="41"/>
      <c r="CQ57" s="41"/>
      <c r="CR57" s="41"/>
      <c r="CS57" s="41"/>
      <c r="CT57" s="41"/>
      <c r="CU57" s="41"/>
      <c r="CV57" s="41"/>
      <c r="CW57" s="41"/>
      <c r="CX57" s="41"/>
      <c r="CY57" s="41"/>
      <c r="CZ57" s="41"/>
      <c r="DA57" s="41"/>
      <c r="DB57" s="41"/>
      <c r="DC57" s="41"/>
      <c r="DD57" s="41"/>
      <c r="DE57" s="41"/>
      <c r="DF57" s="41"/>
      <c r="DG57" s="41"/>
      <c r="DH57" s="41"/>
      <c r="DI57" s="41"/>
      <c r="DJ57" s="41"/>
      <c r="DK57" s="41"/>
      <c r="DL57" s="41"/>
      <c r="DM57" s="41"/>
      <c r="DN57" s="41"/>
      <c r="DO57" s="41"/>
      <c r="DP57" s="41"/>
      <c r="DQ57" s="41"/>
      <c r="DR57" s="41"/>
      <c r="DS57" s="41"/>
      <c r="FY57" s="44" t="s">
        <v>199</v>
      </c>
      <c r="FZ57" s="43">
        <f t="shared" si="0"/>
        <v>27</v>
      </c>
      <c r="GA57" s="43"/>
      <c r="GB57" s="43"/>
      <c r="GC57" s="43"/>
      <c r="GD57" s="43"/>
      <c r="GE57" s="43"/>
      <c r="GF57" s="43"/>
      <c r="GG57" s="43"/>
      <c r="GH57" s="43"/>
      <c r="GI57" s="43"/>
      <c r="GJ57" s="43">
        <f t="shared" si="1"/>
        <v>27</v>
      </c>
      <c r="GK57" s="43">
        <f t="shared" si="2"/>
        <v>0</v>
      </c>
      <c r="GL57" s="43"/>
      <c r="GM57" s="43"/>
      <c r="GN57" s="43"/>
      <c r="GO57" s="43"/>
      <c r="GP57" s="43"/>
      <c r="GQ57" s="43"/>
      <c r="GR57" s="43"/>
      <c r="GS57" s="43"/>
      <c r="GT57" s="43"/>
      <c r="GU57" s="43"/>
      <c r="GV57" s="43"/>
      <c r="GW57" s="43"/>
      <c r="GX57" s="43"/>
      <c r="GY57" s="43"/>
      <c r="GZ57" s="43"/>
      <c r="HA57" s="43"/>
      <c r="HB57" s="43"/>
      <c r="HC57" s="43"/>
      <c r="HD57" s="43"/>
    </row>
    <row r="58" spans="1:212" x14ac:dyDescent="0.25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  <c r="BF58" s="41"/>
      <c r="BG58" s="41"/>
      <c r="BH58" s="41"/>
      <c r="BI58" s="41"/>
      <c r="BJ58" s="41"/>
      <c r="BK58" s="41"/>
      <c r="BL58" s="41"/>
      <c r="BM58" s="41"/>
      <c r="BN58" s="41"/>
      <c r="BO58" s="41"/>
      <c r="BP58" s="41"/>
      <c r="BQ58" s="41"/>
      <c r="BR58" s="41"/>
      <c r="BS58" s="41"/>
      <c r="BT58" s="41"/>
      <c r="BU58" s="41"/>
      <c r="BV58" s="41"/>
      <c r="BW58" s="41"/>
      <c r="BX58" s="41"/>
      <c r="BY58" s="41"/>
      <c r="BZ58" s="41"/>
      <c r="CA58" s="41"/>
      <c r="CB58" s="41"/>
      <c r="CC58" s="41"/>
      <c r="CD58" s="41"/>
      <c r="CE58" s="41"/>
      <c r="CF58" s="41"/>
      <c r="CG58" s="41"/>
      <c r="CH58" s="41"/>
      <c r="CI58" s="41"/>
      <c r="CJ58" s="41"/>
      <c r="CK58" s="41"/>
      <c r="CL58" s="41"/>
      <c r="CM58" s="41"/>
      <c r="CN58" s="41"/>
      <c r="CO58" s="41"/>
      <c r="CP58" s="41"/>
      <c r="CQ58" s="41"/>
      <c r="CR58" s="41"/>
      <c r="CS58" s="41"/>
      <c r="CT58" s="41"/>
      <c r="CU58" s="41"/>
      <c r="CV58" s="41"/>
      <c r="CW58" s="41"/>
      <c r="CX58" s="41"/>
      <c r="CY58" s="41"/>
      <c r="CZ58" s="41"/>
      <c r="DA58" s="41"/>
      <c r="DB58" s="41"/>
      <c r="DC58" s="41"/>
      <c r="DD58" s="41"/>
      <c r="DE58" s="41"/>
      <c r="DF58" s="41"/>
      <c r="DG58" s="41"/>
      <c r="DH58" s="41"/>
      <c r="DI58" s="41"/>
      <c r="DJ58" s="41"/>
      <c r="DK58" s="41"/>
      <c r="DL58" s="41"/>
      <c r="DM58" s="41"/>
      <c r="DN58" s="41"/>
      <c r="DO58" s="41"/>
      <c r="DP58" s="41"/>
      <c r="DQ58" s="41"/>
      <c r="DR58" s="41"/>
      <c r="DS58" s="41"/>
      <c r="FY58" s="44" t="s">
        <v>200</v>
      </c>
      <c r="FZ58" s="43">
        <f t="shared" si="0"/>
        <v>28</v>
      </c>
      <c r="GA58" s="43"/>
      <c r="GB58" s="43"/>
      <c r="GC58" s="43"/>
      <c r="GD58" s="43"/>
      <c r="GE58" s="43"/>
      <c r="GF58" s="43"/>
      <c r="GG58" s="43"/>
      <c r="GH58" s="43"/>
      <c r="GI58" s="43"/>
      <c r="GJ58" s="43">
        <f t="shared" si="1"/>
        <v>28</v>
      </c>
      <c r="GK58" s="43">
        <f t="shared" si="2"/>
        <v>0</v>
      </c>
      <c r="GL58" s="43"/>
      <c r="GM58" s="43"/>
      <c r="GN58" s="43"/>
      <c r="GO58" s="43">
        <v>1</v>
      </c>
      <c r="GP58" s="43"/>
      <c r="GQ58" s="43"/>
      <c r="GR58" s="43"/>
      <c r="GS58" s="43"/>
      <c r="GT58" s="43"/>
      <c r="GU58" s="43"/>
      <c r="GV58" s="43"/>
      <c r="GW58" s="43"/>
      <c r="GX58" s="43"/>
      <c r="GY58" s="43"/>
      <c r="GZ58" s="43"/>
      <c r="HA58" s="43"/>
      <c r="HB58" s="43"/>
      <c r="HC58" s="43"/>
      <c r="HD58" s="43"/>
    </row>
    <row r="59" spans="1:212" x14ac:dyDescent="0.25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41"/>
      <c r="CA59" s="41"/>
      <c r="CB59" s="41"/>
      <c r="CC59" s="41"/>
      <c r="CD59" s="41"/>
      <c r="CE59" s="41"/>
      <c r="CF59" s="41"/>
      <c r="CG59" s="41"/>
      <c r="CH59" s="41"/>
      <c r="CI59" s="41"/>
      <c r="CJ59" s="41"/>
      <c r="CK59" s="41"/>
      <c r="CL59" s="41"/>
      <c r="CM59" s="41"/>
      <c r="CN59" s="41"/>
      <c r="CO59" s="41"/>
      <c r="CP59" s="41"/>
      <c r="CQ59" s="41"/>
      <c r="CR59" s="41"/>
      <c r="CS59" s="41"/>
      <c r="CT59" s="41"/>
      <c r="CU59" s="41"/>
      <c r="CV59" s="41"/>
      <c r="CW59" s="41"/>
      <c r="CX59" s="41"/>
      <c r="CY59" s="41"/>
      <c r="CZ59" s="41"/>
      <c r="DA59" s="41"/>
      <c r="DB59" s="41"/>
      <c r="DC59" s="41"/>
      <c r="DD59" s="41"/>
      <c r="DE59" s="41"/>
      <c r="DF59" s="41"/>
      <c r="DG59" s="41"/>
      <c r="DH59" s="41"/>
      <c r="DI59" s="41"/>
      <c r="DJ59" s="41"/>
      <c r="DK59" s="41"/>
      <c r="DL59" s="41"/>
      <c r="DM59" s="41"/>
      <c r="DN59" s="41"/>
      <c r="DO59" s="41"/>
      <c r="DP59" s="41"/>
      <c r="DQ59" s="41"/>
      <c r="DR59" s="41"/>
      <c r="DS59" s="41"/>
      <c r="FY59" s="44" t="s">
        <v>201</v>
      </c>
      <c r="FZ59" s="43">
        <f t="shared" si="0"/>
        <v>29</v>
      </c>
      <c r="GA59" s="43"/>
      <c r="GB59" s="43"/>
      <c r="GC59" s="43"/>
      <c r="GD59" s="43"/>
      <c r="GE59" s="43"/>
      <c r="GF59" s="43"/>
      <c r="GG59" s="43"/>
      <c r="GH59" s="43"/>
      <c r="GI59" s="43"/>
      <c r="GJ59" s="43">
        <f t="shared" si="1"/>
        <v>29</v>
      </c>
      <c r="GK59" s="43">
        <f t="shared" si="2"/>
        <v>0</v>
      </c>
      <c r="GL59" s="43"/>
      <c r="GM59" s="43"/>
      <c r="GN59" s="43"/>
      <c r="GO59" s="43"/>
      <c r="GP59" s="43">
        <v>1</v>
      </c>
      <c r="GQ59" s="43"/>
      <c r="GR59" s="43"/>
      <c r="GS59" s="43"/>
      <c r="GT59" s="43"/>
      <c r="GU59" s="43"/>
      <c r="GV59" s="43"/>
      <c r="GW59" s="43"/>
      <c r="GX59" s="43"/>
      <c r="GY59" s="43"/>
      <c r="GZ59" s="43"/>
      <c r="HA59" s="43"/>
      <c r="HB59" s="43"/>
      <c r="HC59" s="43"/>
      <c r="HD59" s="43"/>
    </row>
    <row r="60" spans="1:212" x14ac:dyDescent="0.25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  <c r="BF60" s="41"/>
      <c r="BG60" s="41"/>
      <c r="BH60" s="41"/>
      <c r="BI60" s="41"/>
      <c r="BJ60" s="41"/>
      <c r="BK60" s="41"/>
      <c r="BL60" s="41"/>
      <c r="BM60" s="41"/>
      <c r="BN60" s="41"/>
      <c r="BO60" s="41"/>
      <c r="BP60" s="41"/>
      <c r="BQ60" s="41"/>
      <c r="BR60" s="41"/>
      <c r="BS60" s="41"/>
      <c r="BT60" s="41"/>
      <c r="BU60" s="41"/>
      <c r="BV60" s="41"/>
      <c r="BW60" s="41"/>
      <c r="BX60" s="41"/>
      <c r="BY60" s="41"/>
      <c r="BZ60" s="41"/>
      <c r="CA60" s="41"/>
      <c r="CB60" s="41"/>
      <c r="CC60" s="41"/>
      <c r="CD60" s="41"/>
      <c r="CE60" s="41"/>
      <c r="CF60" s="41"/>
      <c r="CG60" s="41"/>
      <c r="CH60" s="41"/>
      <c r="CI60" s="41"/>
      <c r="CJ60" s="41"/>
      <c r="CK60" s="41"/>
      <c r="CL60" s="41"/>
      <c r="CM60" s="41"/>
      <c r="CN60" s="41"/>
      <c r="CO60" s="41"/>
      <c r="CP60" s="41"/>
      <c r="CQ60" s="41"/>
      <c r="CR60" s="41"/>
      <c r="CS60" s="41"/>
      <c r="CT60" s="41"/>
      <c r="CU60" s="41"/>
      <c r="CV60" s="41"/>
      <c r="CW60" s="41"/>
      <c r="CX60" s="41"/>
      <c r="CY60" s="41"/>
      <c r="CZ60" s="41"/>
      <c r="DA60" s="41"/>
      <c r="DB60" s="41"/>
      <c r="DC60" s="41"/>
      <c r="DD60" s="41"/>
      <c r="DE60" s="41"/>
      <c r="DF60" s="41"/>
      <c r="DG60" s="41"/>
      <c r="DH60" s="41"/>
      <c r="DI60" s="41"/>
      <c r="DJ60" s="41"/>
      <c r="DK60" s="41"/>
      <c r="DL60" s="41"/>
      <c r="DM60" s="41"/>
      <c r="DN60" s="41"/>
      <c r="DO60" s="41"/>
      <c r="DP60" s="41"/>
      <c r="DQ60" s="41"/>
      <c r="DR60" s="41"/>
      <c r="DS60" s="41"/>
      <c r="FY60" s="44" t="s">
        <v>202</v>
      </c>
      <c r="FZ60" s="43">
        <f t="shared" si="0"/>
        <v>30</v>
      </c>
      <c r="GA60" s="43"/>
      <c r="GB60" s="43"/>
      <c r="GC60" s="43"/>
      <c r="GD60" s="43"/>
      <c r="GE60" s="43"/>
      <c r="GF60" s="43"/>
      <c r="GG60" s="43"/>
      <c r="GH60" s="43"/>
      <c r="GI60" s="43"/>
      <c r="GJ60" s="43">
        <f t="shared" si="1"/>
        <v>30</v>
      </c>
      <c r="GK60" s="43">
        <f t="shared" si="2"/>
        <v>0</v>
      </c>
      <c r="GL60" s="43"/>
      <c r="GM60" s="43"/>
      <c r="GN60" s="43"/>
      <c r="GO60" s="43"/>
      <c r="GP60" s="43"/>
      <c r="GQ60" s="43"/>
      <c r="GR60" s="43"/>
      <c r="GS60" s="43"/>
      <c r="GT60" s="43"/>
      <c r="GU60" s="43"/>
      <c r="GV60" s="43"/>
      <c r="GW60" s="43"/>
      <c r="GX60" s="43"/>
      <c r="GY60" s="43"/>
      <c r="GZ60" s="43"/>
      <c r="HA60" s="43"/>
      <c r="HB60" s="43"/>
      <c r="HC60" s="43"/>
      <c r="HD60" s="43"/>
    </row>
    <row r="61" spans="1:212" x14ac:dyDescent="0.25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  <c r="BF61" s="41"/>
      <c r="BG61" s="41"/>
      <c r="BH61" s="41"/>
      <c r="BI61" s="41"/>
      <c r="BJ61" s="41"/>
      <c r="BK61" s="41"/>
      <c r="BL61" s="41"/>
      <c r="BM61" s="41"/>
      <c r="BN61" s="41"/>
      <c r="BO61" s="41"/>
      <c r="BP61" s="41"/>
      <c r="BQ61" s="41"/>
      <c r="BR61" s="41"/>
      <c r="BS61" s="41"/>
      <c r="BT61" s="41"/>
      <c r="BU61" s="41"/>
      <c r="BV61" s="41"/>
      <c r="BW61" s="41"/>
      <c r="BX61" s="41"/>
      <c r="BY61" s="41"/>
      <c r="BZ61" s="41"/>
      <c r="CA61" s="41"/>
      <c r="CB61" s="41"/>
      <c r="CC61" s="41"/>
      <c r="CD61" s="41"/>
      <c r="CE61" s="41"/>
      <c r="CF61" s="41"/>
      <c r="CG61" s="41"/>
      <c r="CH61" s="41"/>
      <c r="CI61" s="41"/>
      <c r="CJ61" s="41"/>
      <c r="CK61" s="41"/>
      <c r="CL61" s="41"/>
      <c r="CM61" s="41"/>
      <c r="CN61" s="41"/>
      <c r="CO61" s="41"/>
      <c r="CP61" s="41"/>
      <c r="CQ61" s="41"/>
      <c r="CR61" s="41"/>
      <c r="CS61" s="41"/>
      <c r="CT61" s="41"/>
      <c r="CU61" s="41"/>
      <c r="CV61" s="41"/>
      <c r="CW61" s="41"/>
      <c r="CX61" s="41"/>
      <c r="CY61" s="41"/>
      <c r="CZ61" s="41"/>
      <c r="DA61" s="41"/>
      <c r="DB61" s="41"/>
      <c r="DC61" s="41"/>
      <c r="DD61" s="41"/>
      <c r="DE61" s="41"/>
      <c r="DF61" s="41"/>
      <c r="DG61" s="41"/>
      <c r="DH61" s="41"/>
      <c r="DI61" s="41"/>
      <c r="DJ61" s="41"/>
      <c r="DK61" s="41"/>
      <c r="DL61" s="41"/>
      <c r="DM61" s="41"/>
      <c r="DN61" s="41"/>
      <c r="DO61" s="41"/>
      <c r="DP61" s="41"/>
      <c r="DQ61" s="41"/>
      <c r="DR61" s="41"/>
      <c r="DS61" s="41"/>
      <c r="FY61" s="44" t="s">
        <v>203</v>
      </c>
      <c r="FZ61" s="43">
        <f t="shared" si="0"/>
        <v>31</v>
      </c>
      <c r="GA61" s="43"/>
      <c r="GB61" s="43"/>
      <c r="GC61" s="43"/>
      <c r="GD61" s="43"/>
      <c r="GE61" s="43"/>
      <c r="GF61" s="43"/>
      <c r="GG61" s="43"/>
      <c r="GH61" s="43"/>
      <c r="GI61" s="43"/>
      <c r="GJ61" s="43">
        <f t="shared" si="1"/>
        <v>31</v>
      </c>
      <c r="GK61" s="43">
        <f t="shared" si="2"/>
        <v>0</v>
      </c>
      <c r="GL61" s="43"/>
      <c r="GM61" s="43"/>
      <c r="GN61" s="43"/>
      <c r="GO61" s="43"/>
      <c r="GP61" s="43"/>
      <c r="GQ61" s="43"/>
      <c r="GR61" s="43"/>
      <c r="GS61" s="43"/>
      <c r="GT61" s="43"/>
      <c r="GU61" s="43"/>
      <c r="GV61" s="43"/>
      <c r="GW61" s="43"/>
      <c r="GX61" s="43"/>
      <c r="GY61" s="43"/>
      <c r="GZ61" s="43"/>
      <c r="HA61" s="43"/>
      <c r="HB61" s="43"/>
      <c r="HC61" s="43"/>
      <c r="HD61" s="43"/>
    </row>
    <row r="62" spans="1:212" x14ac:dyDescent="0.25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  <c r="BM62" s="41"/>
      <c r="BN62" s="41"/>
      <c r="BO62" s="41"/>
      <c r="BP62" s="41"/>
      <c r="BQ62" s="41"/>
      <c r="BR62" s="41"/>
      <c r="BS62" s="41"/>
      <c r="BT62" s="41"/>
      <c r="BU62" s="41"/>
      <c r="BV62" s="41"/>
      <c r="BW62" s="41"/>
      <c r="BX62" s="41"/>
      <c r="BY62" s="41"/>
      <c r="BZ62" s="41"/>
      <c r="CA62" s="41"/>
      <c r="CB62" s="41"/>
      <c r="CC62" s="41"/>
      <c r="CD62" s="41"/>
      <c r="CE62" s="41"/>
      <c r="CF62" s="41"/>
      <c r="CG62" s="41"/>
      <c r="CH62" s="41"/>
      <c r="CI62" s="41"/>
      <c r="CJ62" s="41"/>
      <c r="CK62" s="41"/>
      <c r="CL62" s="41"/>
      <c r="CM62" s="41"/>
      <c r="CN62" s="41"/>
      <c r="CO62" s="41"/>
      <c r="CP62" s="41"/>
      <c r="CQ62" s="41"/>
      <c r="CR62" s="41"/>
      <c r="CS62" s="41"/>
      <c r="CT62" s="41"/>
      <c r="CU62" s="41"/>
      <c r="CV62" s="41"/>
      <c r="CW62" s="41"/>
      <c r="CX62" s="41"/>
      <c r="CY62" s="41"/>
      <c r="CZ62" s="41"/>
      <c r="DA62" s="41"/>
      <c r="DB62" s="41"/>
      <c r="DC62" s="41"/>
      <c r="DD62" s="41"/>
      <c r="DE62" s="41"/>
      <c r="DF62" s="41"/>
      <c r="DG62" s="41"/>
      <c r="DH62" s="41"/>
      <c r="DI62" s="41"/>
      <c r="DJ62" s="41"/>
      <c r="DK62" s="41"/>
      <c r="DL62" s="41"/>
      <c r="DM62" s="41"/>
      <c r="DN62" s="41"/>
      <c r="DO62" s="41"/>
      <c r="DP62" s="41"/>
      <c r="DQ62" s="41"/>
      <c r="DR62" s="41"/>
      <c r="DS62" s="41"/>
      <c r="FY62" s="44" t="s">
        <v>204</v>
      </c>
      <c r="FZ62" s="43">
        <f t="shared" si="0"/>
        <v>32</v>
      </c>
      <c r="GA62" s="43"/>
      <c r="GB62" s="43"/>
      <c r="GC62" s="43"/>
      <c r="GD62" s="43"/>
      <c r="GE62" s="43"/>
      <c r="GF62" s="43"/>
      <c r="GG62" s="43"/>
      <c r="GH62" s="43"/>
      <c r="GI62" s="43"/>
      <c r="GJ62" s="43">
        <f t="shared" si="1"/>
        <v>32</v>
      </c>
      <c r="GK62" s="43">
        <f t="shared" si="2"/>
        <v>0</v>
      </c>
      <c r="GL62" s="43"/>
      <c r="GM62" s="43">
        <v>1</v>
      </c>
      <c r="GN62" s="43">
        <v>1</v>
      </c>
      <c r="GO62" s="43">
        <v>1</v>
      </c>
      <c r="GP62" s="43">
        <v>1</v>
      </c>
      <c r="GQ62" s="43"/>
      <c r="GR62" s="43"/>
      <c r="GS62" s="43"/>
      <c r="GT62" s="43"/>
      <c r="GU62" s="43"/>
      <c r="GV62" s="43"/>
      <c r="GW62" s="43"/>
      <c r="GX62" s="43"/>
      <c r="GY62" s="43"/>
      <c r="GZ62" s="43"/>
      <c r="HA62" s="43"/>
      <c r="HB62" s="43"/>
      <c r="HC62" s="43"/>
      <c r="HD62" s="43"/>
    </row>
    <row r="63" spans="1:212" x14ac:dyDescent="0.25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1"/>
      <c r="BJ63" s="41"/>
      <c r="BK63" s="41"/>
      <c r="BL63" s="41"/>
      <c r="BM63" s="41"/>
      <c r="BN63" s="41"/>
      <c r="BO63" s="41"/>
      <c r="BP63" s="41"/>
      <c r="BQ63" s="41"/>
      <c r="BR63" s="41"/>
      <c r="BS63" s="41"/>
      <c r="BT63" s="41"/>
      <c r="BU63" s="41"/>
      <c r="BV63" s="41"/>
      <c r="BW63" s="41"/>
      <c r="BX63" s="41"/>
      <c r="BY63" s="41"/>
      <c r="BZ63" s="41"/>
      <c r="CA63" s="41"/>
      <c r="CB63" s="41"/>
      <c r="CC63" s="41"/>
      <c r="CD63" s="41"/>
      <c r="CE63" s="41"/>
      <c r="CF63" s="41"/>
      <c r="CG63" s="41"/>
      <c r="CH63" s="41"/>
      <c r="CI63" s="41"/>
      <c r="CJ63" s="41"/>
      <c r="CK63" s="41"/>
      <c r="CL63" s="41"/>
      <c r="CM63" s="41"/>
      <c r="CN63" s="41"/>
      <c r="CO63" s="41"/>
      <c r="CP63" s="41"/>
      <c r="CQ63" s="41"/>
      <c r="CR63" s="41"/>
      <c r="CS63" s="41"/>
      <c r="CT63" s="41"/>
      <c r="CU63" s="41"/>
      <c r="CV63" s="41"/>
      <c r="CW63" s="41"/>
      <c r="CX63" s="41"/>
      <c r="CY63" s="41"/>
      <c r="CZ63" s="41"/>
      <c r="DA63" s="41"/>
      <c r="DB63" s="41"/>
      <c r="DC63" s="41"/>
      <c r="DD63" s="41"/>
      <c r="DE63" s="41"/>
      <c r="DF63" s="41"/>
      <c r="DG63" s="41"/>
      <c r="DH63" s="41"/>
      <c r="DI63" s="41"/>
      <c r="DJ63" s="41"/>
      <c r="DK63" s="41"/>
      <c r="DL63" s="41"/>
      <c r="DM63" s="41"/>
      <c r="DN63" s="41"/>
      <c r="DO63" s="41"/>
      <c r="DP63" s="41"/>
      <c r="DQ63" s="41"/>
      <c r="DR63" s="41"/>
      <c r="DS63" s="41"/>
      <c r="FY63" s="44" t="s">
        <v>205</v>
      </c>
      <c r="FZ63" s="43">
        <f t="shared" si="0"/>
        <v>33</v>
      </c>
      <c r="GA63" s="43"/>
      <c r="GB63" s="43"/>
      <c r="GC63" s="43"/>
      <c r="GD63" s="43"/>
      <c r="GE63" s="43"/>
      <c r="GF63" s="43"/>
      <c r="GG63" s="43"/>
      <c r="GH63" s="43"/>
      <c r="GI63" s="43"/>
      <c r="GJ63" s="43">
        <f t="shared" si="1"/>
        <v>33</v>
      </c>
      <c r="GK63" s="43">
        <f t="shared" si="2"/>
        <v>0</v>
      </c>
      <c r="GL63" s="43"/>
      <c r="GM63" s="43"/>
      <c r="GN63" s="43"/>
      <c r="GO63" s="43"/>
      <c r="GP63" s="43"/>
      <c r="GQ63" s="43"/>
      <c r="GR63" s="43"/>
      <c r="GS63" s="43"/>
      <c r="GT63" s="43"/>
      <c r="GU63" s="43"/>
      <c r="GV63" s="43"/>
      <c r="GW63" s="43"/>
      <c r="GX63" s="43"/>
      <c r="GY63" s="43"/>
      <c r="GZ63" s="43"/>
      <c r="HA63" s="43"/>
      <c r="HB63" s="43"/>
      <c r="HC63" s="43"/>
      <c r="HD63" s="43"/>
    </row>
    <row r="64" spans="1:212" x14ac:dyDescent="0.25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  <c r="BF64" s="41"/>
      <c r="BG64" s="41"/>
      <c r="BH64" s="41"/>
      <c r="BI64" s="41"/>
      <c r="BJ64" s="41"/>
      <c r="BK64" s="41"/>
      <c r="BL64" s="41"/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1"/>
      <c r="CA64" s="41"/>
      <c r="CB64" s="41"/>
      <c r="CC64" s="41"/>
      <c r="CD64" s="41"/>
      <c r="CE64" s="41"/>
      <c r="CF64" s="41"/>
      <c r="CG64" s="41"/>
      <c r="CH64" s="41"/>
      <c r="CI64" s="41"/>
      <c r="CJ64" s="41"/>
      <c r="CK64" s="41"/>
      <c r="CL64" s="41"/>
      <c r="CM64" s="41"/>
      <c r="CN64" s="41"/>
      <c r="CO64" s="41"/>
      <c r="CP64" s="41"/>
      <c r="CQ64" s="41"/>
      <c r="CR64" s="41"/>
      <c r="CS64" s="41"/>
      <c r="CT64" s="41"/>
      <c r="CU64" s="41"/>
      <c r="CV64" s="41"/>
      <c r="CW64" s="41"/>
      <c r="CX64" s="41"/>
      <c r="CY64" s="41"/>
      <c r="CZ64" s="41"/>
      <c r="DA64" s="41"/>
      <c r="DB64" s="41"/>
      <c r="DC64" s="41"/>
      <c r="DD64" s="41"/>
      <c r="DE64" s="41"/>
      <c r="DF64" s="41"/>
      <c r="DG64" s="41"/>
      <c r="DH64" s="41"/>
      <c r="DI64" s="41"/>
      <c r="DJ64" s="41"/>
      <c r="DK64" s="41"/>
      <c r="DL64" s="41"/>
      <c r="DM64" s="41"/>
      <c r="DN64" s="41"/>
      <c r="DO64" s="41"/>
      <c r="DP64" s="41"/>
      <c r="DQ64" s="41"/>
      <c r="DR64" s="41"/>
      <c r="DS64" s="41"/>
      <c r="FY64" s="44" t="s">
        <v>206</v>
      </c>
      <c r="FZ64" s="43">
        <f t="shared" si="0"/>
        <v>34</v>
      </c>
      <c r="GA64" s="43"/>
      <c r="GB64" s="43"/>
      <c r="GC64" s="43"/>
      <c r="GD64" s="43"/>
      <c r="GE64" s="43"/>
      <c r="GF64" s="43"/>
      <c r="GG64" s="43"/>
      <c r="GH64" s="43"/>
      <c r="GI64" s="43"/>
      <c r="GJ64" s="43">
        <f t="shared" si="1"/>
        <v>34</v>
      </c>
      <c r="GK64" s="43">
        <f t="shared" si="2"/>
        <v>0</v>
      </c>
      <c r="GL64" s="43"/>
      <c r="GM64" s="43"/>
      <c r="GN64" s="43"/>
      <c r="GO64" s="43"/>
      <c r="GP64" s="43"/>
      <c r="GQ64" s="43"/>
      <c r="GR64" s="43"/>
      <c r="GS64" s="43"/>
      <c r="GT64" s="43"/>
      <c r="GU64" s="43"/>
      <c r="GV64" s="43"/>
      <c r="GW64" s="43"/>
      <c r="GX64" s="43"/>
      <c r="GY64" s="43"/>
      <c r="GZ64" s="43"/>
      <c r="HA64" s="43"/>
      <c r="HB64" s="43"/>
      <c r="HC64" s="43"/>
      <c r="HD64" s="43"/>
    </row>
    <row r="65" spans="1:212" x14ac:dyDescent="0.25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  <c r="BI65" s="41"/>
      <c r="BJ65" s="41"/>
      <c r="BK65" s="41"/>
      <c r="BL65" s="41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1"/>
      <c r="CA65" s="41"/>
      <c r="CB65" s="41"/>
      <c r="CC65" s="41"/>
      <c r="CD65" s="41"/>
      <c r="CE65" s="41"/>
      <c r="CF65" s="41"/>
      <c r="CG65" s="41"/>
      <c r="CH65" s="41"/>
      <c r="CI65" s="41"/>
      <c r="CJ65" s="41"/>
      <c r="CK65" s="41"/>
      <c r="CL65" s="41"/>
      <c r="CM65" s="41"/>
      <c r="CN65" s="41"/>
      <c r="CO65" s="41"/>
      <c r="CP65" s="41"/>
      <c r="CQ65" s="41"/>
      <c r="CR65" s="41"/>
      <c r="CS65" s="41"/>
      <c r="CT65" s="41"/>
      <c r="CU65" s="41"/>
      <c r="CV65" s="41"/>
      <c r="CW65" s="41"/>
      <c r="CX65" s="41"/>
      <c r="CY65" s="41"/>
      <c r="CZ65" s="41"/>
      <c r="DA65" s="41"/>
      <c r="DB65" s="41"/>
      <c r="DC65" s="41"/>
      <c r="DD65" s="41"/>
      <c r="DE65" s="41"/>
      <c r="DF65" s="41"/>
      <c r="DG65" s="41"/>
      <c r="DH65" s="41"/>
      <c r="DI65" s="41"/>
      <c r="DJ65" s="41"/>
      <c r="DK65" s="41"/>
      <c r="DL65" s="41"/>
      <c r="DM65" s="41"/>
      <c r="DN65" s="41"/>
      <c r="DO65" s="41"/>
      <c r="DP65" s="41"/>
      <c r="DQ65" s="41"/>
      <c r="DR65" s="41"/>
      <c r="DS65" s="41"/>
      <c r="FY65" s="44" t="s">
        <v>207</v>
      </c>
      <c r="FZ65" s="43">
        <f t="shared" si="0"/>
        <v>35</v>
      </c>
      <c r="GA65" s="43"/>
      <c r="GB65" s="43"/>
      <c r="GC65" s="43"/>
      <c r="GD65" s="43"/>
      <c r="GE65" s="43"/>
      <c r="GF65" s="43"/>
      <c r="GG65" s="43"/>
      <c r="GH65" s="43"/>
      <c r="GI65" s="43"/>
      <c r="GJ65" s="43">
        <f t="shared" si="1"/>
        <v>35</v>
      </c>
      <c r="GK65" s="43">
        <f t="shared" si="2"/>
        <v>0</v>
      </c>
      <c r="GL65" s="43"/>
      <c r="GM65" s="43"/>
      <c r="GN65" s="43"/>
      <c r="GO65" s="43"/>
      <c r="GP65" s="43">
        <v>1</v>
      </c>
      <c r="GQ65" s="43"/>
      <c r="GR65" s="43"/>
      <c r="GS65" s="43"/>
      <c r="GT65" s="43"/>
      <c r="GU65" s="43"/>
      <c r="GV65" s="43"/>
      <c r="GW65" s="43"/>
      <c r="GX65" s="43"/>
      <c r="GY65" s="43"/>
      <c r="GZ65" s="43"/>
      <c r="HA65" s="43"/>
      <c r="HB65" s="43"/>
      <c r="HC65" s="43"/>
      <c r="HD65" s="43"/>
    </row>
    <row r="66" spans="1:212" x14ac:dyDescent="0.25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  <c r="BF66" s="41"/>
      <c r="BG66" s="41"/>
      <c r="BH66" s="41"/>
      <c r="BI66" s="41"/>
      <c r="BJ66" s="41"/>
      <c r="BK66" s="41"/>
      <c r="BL66" s="41"/>
      <c r="BM66" s="41"/>
      <c r="BN66" s="41"/>
      <c r="BO66" s="41"/>
      <c r="BP66" s="41"/>
      <c r="BQ66" s="41"/>
      <c r="BR66" s="41"/>
      <c r="BS66" s="41"/>
      <c r="BT66" s="41"/>
      <c r="BU66" s="41"/>
      <c r="BV66" s="41"/>
      <c r="BW66" s="41"/>
      <c r="BX66" s="41"/>
      <c r="BY66" s="41"/>
      <c r="BZ66" s="41"/>
      <c r="CA66" s="41"/>
      <c r="CB66" s="41"/>
      <c r="CC66" s="41"/>
      <c r="CD66" s="41"/>
      <c r="CE66" s="41"/>
      <c r="CF66" s="41"/>
      <c r="CG66" s="41"/>
      <c r="CH66" s="41"/>
      <c r="CI66" s="41"/>
      <c r="CJ66" s="41"/>
      <c r="CK66" s="41"/>
      <c r="CL66" s="41"/>
      <c r="CM66" s="41"/>
      <c r="CN66" s="41"/>
      <c r="CO66" s="41"/>
      <c r="CP66" s="41"/>
      <c r="CQ66" s="41"/>
      <c r="CR66" s="41"/>
      <c r="CS66" s="41"/>
      <c r="CT66" s="41"/>
      <c r="CU66" s="41"/>
      <c r="CV66" s="41"/>
      <c r="CW66" s="41"/>
      <c r="CX66" s="41"/>
      <c r="CY66" s="41"/>
      <c r="CZ66" s="41"/>
      <c r="DA66" s="41"/>
      <c r="DB66" s="41"/>
      <c r="DC66" s="41"/>
      <c r="DD66" s="41"/>
      <c r="DE66" s="41"/>
      <c r="DF66" s="41"/>
      <c r="DG66" s="41"/>
      <c r="DH66" s="41"/>
      <c r="DI66" s="41"/>
      <c r="DJ66" s="41"/>
      <c r="DK66" s="41"/>
      <c r="DL66" s="41"/>
      <c r="DM66" s="41"/>
      <c r="DN66" s="41"/>
      <c r="DO66" s="41"/>
      <c r="DP66" s="41"/>
      <c r="DQ66" s="41"/>
      <c r="DR66" s="41"/>
      <c r="DS66" s="41"/>
      <c r="FY66" s="44" t="s">
        <v>208</v>
      </c>
      <c r="FZ66" s="43">
        <f t="shared" si="0"/>
        <v>36</v>
      </c>
      <c r="GA66" s="43"/>
      <c r="GB66" s="43"/>
      <c r="GC66" s="43"/>
      <c r="GD66" s="43"/>
      <c r="GE66" s="43"/>
      <c r="GF66" s="43"/>
      <c r="GG66" s="43"/>
      <c r="GH66" s="43"/>
      <c r="GI66" s="43"/>
      <c r="GJ66" s="43">
        <f t="shared" si="1"/>
        <v>36</v>
      </c>
      <c r="GK66" s="43">
        <f t="shared" si="2"/>
        <v>0</v>
      </c>
      <c r="GL66" s="43"/>
      <c r="GM66" s="43"/>
      <c r="GN66" s="43"/>
      <c r="GO66" s="43">
        <v>1</v>
      </c>
      <c r="GP66" s="43"/>
      <c r="GQ66" s="43"/>
      <c r="GR66" s="43"/>
      <c r="GS66" s="43"/>
      <c r="GT66" s="43"/>
      <c r="GU66" s="43"/>
      <c r="GV66" s="43"/>
      <c r="GW66" s="43"/>
      <c r="GX66" s="43"/>
      <c r="GY66" s="43"/>
      <c r="GZ66" s="43"/>
      <c r="HA66" s="43"/>
      <c r="HB66" s="43"/>
      <c r="HC66" s="43"/>
      <c r="HD66" s="43"/>
    </row>
    <row r="67" spans="1:212" x14ac:dyDescent="0.25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  <c r="BG67" s="41"/>
      <c r="BH67" s="41"/>
      <c r="BI67" s="41"/>
      <c r="BJ67" s="41"/>
      <c r="BK67" s="41"/>
      <c r="BL67" s="41"/>
      <c r="BM67" s="41"/>
      <c r="BN67" s="41"/>
      <c r="BO67" s="41"/>
      <c r="BP67" s="41"/>
      <c r="BQ67" s="41"/>
      <c r="BR67" s="41"/>
      <c r="BS67" s="41"/>
      <c r="BT67" s="41"/>
      <c r="BU67" s="41"/>
      <c r="BV67" s="41"/>
      <c r="BW67" s="41"/>
      <c r="BX67" s="41"/>
      <c r="BY67" s="41"/>
      <c r="BZ67" s="41"/>
      <c r="CA67" s="41"/>
      <c r="CB67" s="41"/>
      <c r="CC67" s="41"/>
      <c r="CD67" s="41"/>
      <c r="CE67" s="41"/>
      <c r="CF67" s="41"/>
      <c r="CG67" s="41"/>
      <c r="CH67" s="41"/>
      <c r="CI67" s="41"/>
      <c r="CJ67" s="41"/>
      <c r="CK67" s="41"/>
      <c r="CL67" s="41"/>
      <c r="CM67" s="41"/>
      <c r="CN67" s="41"/>
      <c r="CO67" s="41"/>
      <c r="CP67" s="41"/>
      <c r="CQ67" s="41"/>
      <c r="CR67" s="41"/>
      <c r="CS67" s="41"/>
      <c r="CT67" s="41"/>
      <c r="CU67" s="41"/>
      <c r="CV67" s="41"/>
      <c r="CW67" s="41"/>
      <c r="CX67" s="41"/>
      <c r="CY67" s="41"/>
      <c r="CZ67" s="41"/>
      <c r="DA67" s="41"/>
      <c r="DB67" s="41"/>
      <c r="DC67" s="41"/>
      <c r="DD67" s="41"/>
      <c r="DE67" s="41"/>
      <c r="DF67" s="41"/>
      <c r="DG67" s="41"/>
      <c r="DH67" s="41"/>
      <c r="DI67" s="41"/>
      <c r="DJ67" s="41"/>
      <c r="DK67" s="41"/>
      <c r="DL67" s="41"/>
      <c r="DM67" s="41"/>
      <c r="DN67" s="41"/>
      <c r="DO67" s="41"/>
      <c r="DP67" s="41"/>
      <c r="DQ67" s="41"/>
      <c r="DR67" s="41"/>
      <c r="DS67" s="41"/>
      <c r="FY67" s="44" t="s">
        <v>209</v>
      </c>
      <c r="FZ67" s="43">
        <f t="shared" si="0"/>
        <v>37</v>
      </c>
      <c r="GA67" s="43"/>
      <c r="GB67" s="43"/>
      <c r="GC67" s="43"/>
      <c r="GD67" s="43"/>
      <c r="GE67" s="43"/>
      <c r="GF67" s="43"/>
      <c r="GG67" s="43"/>
      <c r="GH67" s="43"/>
      <c r="GI67" s="43"/>
      <c r="GJ67" s="43">
        <f t="shared" si="1"/>
        <v>37</v>
      </c>
      <c r="GK67" s="43">
        <f t="shared" si="2"/>
        <v>0</v>
      </c>
      <c r="GL67" s="43"/>
      <c r="GM67" s="43"/>
      <c r="GN67" s="43"/>
      <c r="GO67" s="43"/>
      <c r="GP67" s="43"/>
      <c r="GQ67" s="43"/>
      <c r="GR67" s="43"/>
      <c r="GS67" s="43"/>
      <c r="GT67" s="43"/>
      <c r="GU67" s="43"/>
      <c r="GV67" s="43"/>
      <c r="GW67" s="43"/>
      <c r="GX67" s="43"/>
      <c r="GY67" s="43"/>
      <c r="GZ67" s="43"/>
      <c r="HA67" s="43"/>
      <c r="HB67" s="43"/>
      <c r="HC67" s="43"/>
      <c r="HD67" s="43"/>
    </row>
    <row r="68" spans="1:212" x14ac:dyDescent="0.25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  <c r="BF68" s="41"/>
      <c r="BG68" s="41"/>
      <c r="BH68" s="41"/>
      <c r="BI68" s="41"/>
      <c r="BJ68" s="41"/>
      <c r="BK68" s="41"/>
      <c r="BL68" s="41"/>
      <c r="BM68" s="41"/>
      <c r="BN68" s="41"/>
      <c r="BO68" s="41"/>
      <c r="BP68" s="41"/>
      <c r="BQ68" s="41"/>
      <c r="BR68" s="41"/>
      <c r="BS68" s="41"/>
      <c r="BT68" s="41"/>
      <c r="BU68" s="41"/>
      <c r="BV68" s="41"/>
      <c r="BW68" s="41"/>
      <c r="BX68" s="41"/>
      <c r="BY68" s="41"/>
      <c r="BZ68" s="41"/>
      <c r="CA68" s="41"/>
      <c r="CB68" s="41"/>
      <c r="CC68" s="41"/>
      <c r="CD68" s="41"/>
      <c r="CE68" s="41"/>
      <c r="CF68" s="41"/>
      <c r="CG68" s="41"/>
      <c r="CH68" s="41"/>
      <c r="CI68" s="41"/>
      <c r="CJ68" s="41"/>
      <c r="CK68" s="41"/>
      <c r="CL68" s="41"/>
      <c r="CM68" s="41"/>
      <c r="CN68" s="41"/>
      <c r="CO68" s="41"/>
      <c r="CP68" s="41"/>
      <c r="CQ68" s="41"/>
      <c r="CR68" s="41"/>
      <c r="CS68" s="41"/>
      <c r="CT68" s="41"/>
      <c r="CU68" s="41"/>
      <c r="CV68" s="41"/>
      <c r="CW68" s="41"/>
      <c r="CX68" s="41"/>
      <c r="CY68" s="41"/>
      <c r="CZ68" s="41"/>
      <c r="DA68" s="41"/>
      <c r="DB68" s="41"/>
      <c r="DC68" s="41"/>
      <c r="DD68" s="41"/>
      <c r="DE68" s="41"/>
      <c r="DF68" s="41"/>
      <c r="DG68" s="41"/>
      <c r="DH68" s="41"/>
      <c r="DI68" s="41"/>
      <c r="DJ68" s="41"/>
      <c r="DK68" s="41"/>
      <c r="DL68" s="41"/>
      <c r="DM68" s="41"/>
      <c r="DN68" s="41"/>
      <c r="DO68" s="41"/>
      <c r="DP68" s="41"/>
      <c r="DQ68" s="41"/>
      <c r="DR68" s="41"/>
      <c r="DS68" s="41"/>
      <c r="FY68" s="44" t="s">
        <v>210</v>
      </c>
      <c r="FZ68" s="43">
        <f t="shared" ref="FZ68:FZ121" si="15">1+FZ67</f>
        <v>38</v>
      </c>
      <c r="GA68" s="43"/>
      <c r="GB68" s="43"/>
      <c r="GC68" s="43"/>
      <c r="GD68" s="43"/>
      <c r="GE68" s="43"/>
      <c r="GF68" s="43"/>
      <c r="GG68" s="43"/>
      <c r="GH68" s="43"/>
      <c r="GI68" s="43"/>
      <c r="GJ68" s="43">
        <f t="shared" ref="GJ68:GJ131" si="16">+GJ67+1</f>
        <v>38</v>
      </c>
      <c r="GK68" s="43">
        <f t="shared" si="2"/>
        <v>0</v>
      </c>
      <c r="GL68" s="43"/>
      <c r="GM68" s="43"/>
      <c r="GN68" s="43">
        <v>1</v>
      </c>
      <c r="GO68" s="43"/>
      <c r="GP68" s="43">
        <v>1</v>
      </c>
      <c r="GQ68" s="43"/>
      <c r="GR68" s="43"/>
      <c r="GS68" s="43"/>
      <c r="GT68" s="43"/>
      <c r="GU68" s="43"/>
      <c r="GV68" s="43"/>
      <c r="GW68" s="43"/>
      <c r="GX68" s="43"/>
      <c r="GY68" s="43"/>
      <c r="GZ68" s="43"/>
      <c r="HA68" s="43"/>
      <c r="HB68" s="43"/>
      <c r="HC68" s="43"/>
      <c r="HD68" s="43"/>
    </row>
    <row r="69" spans="1:212" x14ac:dyDescent="0.25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  <c r="BF69" s="41"/>
      <c r="BG69" s="41"/>
      <c r="BH69" s="41"/>
      <c r="BI69" s="41"/>
      <c r="BJ69" s="41"/>
      <c r="BK69" s="41"/>
      <c r="BL69" s="41"/>
      <c r="BM69" s="41"/>
      <c r="BN69" s="41"/>
      <c r="BO69" s="41"/>
      <c r="BP69" s="41"/>
      <c r="BQ69" s="41"/>
      <c r="BR69" s="41"/>
      <c r="BS69" s="41"/>
      <c r="BT69" s="41"/>
      <c r="BU69" s="41"/>
      <c r="BV69" s="41"/>
      <c r="BW69" s="41"/>
      <c r="BX69" s="41"/>
      <c r="BY69" s="41"/>
      <c r="BZ69" s="41"/>
      <c r="CA69" s="41"/>
      <c r="CB69" s="41"/>
      <c r="CC69" s="41"/>
      <c r="CD69" s="41"/>
      <c r="CE69" s="41"/>
      <c r="CF69" s="41"/>
      <c r="CG69" s="41"/>
      <c r="CH69" s="41"/>
      <c r="CI69" s="41"/>
      <c r="CJ69" s="41"/>
      <c r="CK69" s="41"/>
      <c r="CL69" s="41"/>
      <c r="CM69" s="41"/>
      <c r="CN69" s="41"/>
      <c r="CO69" s="41"/>
      <c r="CP69" s="41"/>
      <c r="CQ69" s="41"/>
      <c r="CR69" s="41"/>
      <c r="CS69" s="41"/>
      <c r="CT69" s="41"/>
      <c r="CU69" s="41"/>
      <c r="CV69" s="41"/>
      <c r="CW69" s="41"/>
      <c r="CX69" s="41"/>
      <c r="CY69" s="41"/>
      <c r="CZ69" s="41"/>
      <c r="DA69" s="41"/>
      <c r="DB69" s="41"/>
      <c r="DC69" s="41"/>
      <c r="DD69" s="41"/>
      <c r="DE69" s="41"/>
      <c r="DF69" s="41"/>
      <c r="DG69" s="41"/>
      <c r="DH69" s="41"/>
      <c r="DI69" s="41"/>
      <c r="DJ69" s="41"/>
      <c r="DK69" s="41"/>
      <c r="DL69" s="41"/>
      <c r="DM69" s="41"/>
      <c r="DN69" s="41"/>
      <c r="DO69" s="41"/>
      <c r="DP69" s="41"/>
      <c r="DQ69" s="41"/>
      <c r="DR69" s="41"/>
      <c r="DS69" s="41"/>
      <c r="FY69" s="44" t="s">
        <v>211</v>
      </c>
      <c r="FZ69" s="43">
        <f t="shared" si="15"/>
        <v>39</v>
      </c>
      <c r="GA69" s="43"/>
      <c r="GB69" s="43"/>
      <c r="GC69" s="43"/>
      <c r="GD69" s="43"/>
      <c r="GE69" s="43"/>
      <c r="GF69" s="43"/>
      <c r="GG69" s="43"/>
      <c r="GH69" s="43"/>
      <c r="GI69" s="43"/>
      <c r="GJ69" s="43">
        <f t="shared" si="16"/>
        <v>39</v>
      </c>
      <c r="GK69" s="43">
        <f t="shared" ref="GK69:GK132" si="17">+IF($C$8=$GM$1,GM69,IF($C$8=$GN$1,GN69,IF($C$8=$GO$1,GO69,IF($C$8=$GP$1,GP69,0))))</f>
        <v>0</v>
      </c>
      <c r="GL69" s="43"/>
      <c r="GM69" s="43"/>
      <c r="GN69" s="43"/>
      <c r="GO69" s="43"/>
      <c r="GP69" s="43"/>
      <c r="GQ69" s="43"/>
      <c r="GR69" s="43"/>
      <c r="GS69" s="43"/>
      <c r="GT69" s="43"/>
      <c r="GU69" s="43"/>
      <c r="GV69" s="43"/>
      <c r="GW69" s="43"/>
      <c r="GX69" s="43"/>
      <c r="GY69" s="43"/>
      <c r="GZ69" s="43"/>
      <c r="HA69" s="43"/>
      <c r="HB69" s="43"/>
      <c r="HC69" s="43"/>
      <c r="HD69" s="43"/>
    </row>
    <row r="70" spans="1:212" x14ac:dyDescent="0.25">
      <c r="A70" s="41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  <c r="BF70" s="41"/>
      <c r="BG70" s="41"/>
      <c r="BH70" s="41"/>
      <c r="BI70" s="41"/>
      <c r="BJ70" s="41"/>
      <c r="BK70" s="41"/>
      <c r="BL70" s="41"/>
      <c r="BM70" s="41"/>
      <c r="BN70" s="41"/>
      <c r="BO70" s="41"/>
      <c r="BP70" s="41"/>
      <c r="BQ70" s="41"/>
      <c r="BR70" s="41"/>
      <c r="BS70" s="41"/>
      <c r="BT70" s="41"/>
      <c r="BU70" s="41"/>
      <c r="BV70" s="41"/>
      <c r="BW70" s="41"/>
      <c r="BX70" s="41"/>
      <c r="BY70" s="41"/>
      <c r="BZ70" s="41"/>
      <c r="CA70" s="41"/>
      <c r="CB70" s="41"/>
      <c r="CC70" s="41"/>
      <c r="CD70" s="41"/>
      <c r="CE70" s="41"/>
      <c r="CF70" s="41"/>
      <c r="CG70" s="41"/>
      <c r="CH70" s="41"/>
      <c r="CI70" s="41"/>
      <c r="CJ70" s="41"/>
      <c r="CK70" s="41"/>
      <c r="CL70" s="41"/>
      <c r="CM70" s="41"/>
      <c r="CN70" s="41"/>
      <c r="CO70" s="41"/>
      <c r="CP70" s="41"/>
      <c r="CQ70" s="41"/>
      <c r="CR70" s="41"/>
      <c r="CS70" s="41"/>
      <c r="CT70" s="41"/>
      <c r="CU70" s="41"/>
      <c r="CV70" s="41"/>
      <c r="CW70" s="41"/>
      <c r="CX70" s="41"/>
      <c r="CY70" s="41"/>
      <c r="CZ70" s="41"/>
      <c r="DA70" s="41"/>
      <c r="DB70" s="41"/>
      <c r="DC70" s="41"/>
      <c r="DD70" s="41"/>
      <c r="DE70" s="41"/>
      <c r="DF70" s="41"/>
      <c r="DG70" s="41"/>
      <c r="DH70" s="41"/>
      <c r="DI70" s="41"/>
      <c r="DJ70" s="41"/>
      <c r="DK70" s="41"/>
      <c r="DL70" s="41"/>
      <c r="DM70" s="41"/>
      <c r="DN70" s="41"/>
      <c r="DO70" s="41"/>
      <c r="DP70" s="41"/>
      <c r="DQ70" s="41"/>
      <c r="DR70" s="41"/>
      <c r="DS70" s="41"/>
      <c r="FY70" s="44" t="s">
        <v>212</v>
      </c>
      <c r="FZ70" s="43">
        <f t="shared" si="15"/>
        <v>40</v>
      </c>
      <c r="GA70" s="43"/>
      <c r="GB70" s="43"/>
      <c r="GC70" s="43"/>
      <c r="GD70" s="43"/>
      <c r="GE70" s="43"/>
      <c r="GF70" s="43"/>
      <c r="GG70" s="43"/>
      <c r="GH70" s="43"/>
      <c r="GI70" s="43"/>
      <c r="GJ70" s="43">
        <f t="shared" si="16"/>
        <v>40</v>
      </c>
      <c r="GK70" s="43">
        <f t="shared" si="17"/>
        <v>0</v>
      </c>
      <c r="GL70" s="43"/>
      <c r="GM70" s="43"/>
      <c r="GN70" s="43"/>
      <c r="GO70" s="43">
        <v>1</v>
      </c>
      <c r="GP70" s="43"/>
      <c r="GQ70" s="43"/>
      <c r="GR70" s="43"/>
      <c r="GS70" s="43"/>
      <c r="GT70" s="43"/>
      <c r="GU70" s="43"/>
      <c r="GV70" s="43"/>
      <c r="GW70" s="43"/>
      <c r="GX70" s="43"/>
      <c r="GY70" s="43"/>
      <c r="GZ70" s="43"/>
      <c r="HA70" s="43"/>
      <c r="HB70" s="43"/>
      <c r="HC70" s="43"/>
      <c r="HD70" s="43"/>
    </row>
    <row r="71" spans="1:212" x14ac:dyDescent="0.25">
      <c r="A71" s="41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  <c r="BF71" s="41"/>
      <c r="BG71" s="41"/>
      <c r="BH71" s="41"/>
      <c r="BI71" s="41"/>
      <c r="BJ71" s="41"/>
      <c r="BK71" s="41"/>
      <c r="BL71" s="41"/>
      <c r="BM71" s="41"/>
      <c r="BN71" s="41"/>
      <c r="BO71" s="41"/>
      <c r="BP71" s="41"/>
      <c r="BQ71" s="41"/>
      <c r="BR71" s="41"/>
      <c r="BS71" s="41"/>
      <c r="BT71" s="41"/>
      <c r="BU71" s="41"/>
      <c r="BV71" s="41"/>
      <c r="BW71" s="41"/>
      <c r="BX71" s="41"/>
      <c r="BY71" s="41"/>
      <c r="BZ71" s="41"/>
      <c r="CA71" s="41"/>
      <c r="CB71" s="41"/>
      <c r="CC71" s="41"/>
      <c r="CD71" s="41"/>
      <c r="CE71" s="41"/>
      <c r="CF71" s="41"/>
      <c r="CG71" s="41"/>
      <c r="CH71" s="41"/>
      <c r="CI71" s="41"/>
      <c r="CJ71" s="41"/>
      <c r="CK71" s="41"/>
      <c r="CL71" s="41"/>
      <c r="CM71" s="41"/>
      <c r="CN71" s="41"/>
      <c r="CO71" s="41"/>
      <c r="CP71" s="41"/>
      <c r="CQ71" s="41"/>
      <c r="CR71" s="41"/>
      <c r="CS71" s="41"/>
      <c r="CT71" s="41"/>
      <c r="CU71" s="41"/>
      <c r="CV71" s="41"/>
      <c r="CW71" s="41"/>
      <c r="CX71" s="41"/>
      <c r="CY71" s="41"/>
      <c r="CZ71" s="41"/>
      <c r="DA71" s="41"/>
      <c r="DB71" s="41"/>
      <c r="DC71" s="41"/>
      <c r="DD71" s="41"/>
      <c r="DE71" s="41"/>
      <c r="DF71" s="41"/>
      <c r="DG71" s="41"/>
      <c r="DH71" s="41"/>
      <c r="DI71" s="41"/>
      <c r="DJ71" s="41"/>
      <c r="DK71" s="41"/>
      <c r="DL71" s="41"/>
      <c r="DM71" s="41"/>
      <c r="DN71" s="41"/>
      <c r="DO71" s="41"/>
      <c r="DP71" s="41"/>
      <c r="DQ71" s="41"/>
      <c r="DR71" s="41"/>
      <c r="DS71" s="41"/>
      <c r="FY71" s="44" t="s">
        <v>213</v>
      </c>
      <c r="FZ71" s="43">
        <f t="shared" si="15"/>
        <v>41</v>
      </c>
      <c r="GA71" s="43"/>
      <c r="GB71" s="43"/>
      <c r="GC71" s="43"/>
      <c r="GD71" s="43"/>
      <c r="GE71" s="43"/>
      <c r="GF71" s="43"/>
      <c r="GG71" s="43"/>
      <c r="GH71" s="43"/>
      <c r="GI71" s="43"/>
      <c r="GJ71" s="43">
        <f t="shared" si="16"/>
        <v>41</v>
      </c>
      <c r="GK71" s="43">
        <f t="shared" si="17"/>
        <v>0</v>
      </c>
      <c r="GL71" s="43"/>
      <c r="GM71" s="43"/>
      <c r="GN71" s="43"/>
      <c r="GO71" s="43"/>
      <c r="GP71" s="43">
        <v>1</v>
      </c>
      <c r="GQ71" s="43"/>
      <c r="GR71" s="43"/>
      <c r="GS71" s="43"/>
      <c r="GT71" s="43"/>
      <c r="GU71" s="43"/>
      <c r="GV71" s="43"/>
      <c r="GW71" s="43"/>
      <c r="GX71" s="43"/>
      <c r="GY71" s="43"/>
      <c r="GZ71" s="43"/>
      <c r="HA71" s="43"/>
      <c r="HB71" s="43"/>
      <c r="HC71" s="43"/>
      <c r="HD71" s="43"/>
    </row>
    <row r="72" spans="1:212" x14ac:dyDescent="0.25">
      <c r="A72" s="41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  <c r="BF72" s="41"/>
      <c r="BG72" s="41"/>
      <c r="BH72" s="41"/>
      <c r="BI72" s="41"/>
      <c r="BJ72" s="41"/>
      <c r="BK72" s="41"/>
      <c r="BL72" s="41"/>
      <c r="BM72" s="41"/>
      <c r="BN72" s="41"/>
      <c r="BO72" s="41"/>
      <c r="BP72" s="41"/>
      <c r="BQ72" s="41"/>
      <c r="BR72" s="41"/>
      <c r="BS72" s="41"/>
      <c r="BT72" s="41"/>
      <c r="BU72" s="41"/>
      <c r="BV72" s="41"/>
      <c r="BW72" s="41"/>
      <c r="BX72" s="41"/>
      <c r="BY72" s="41"/>
      <c r="BZ72" s="41"/>
      <c r="CA72" s="41"/>
      <c r="CB72" s="41"/>
      <c r="CC72" s="41"/>
      <c r="CD72" s="41"/>
      <c r="CE72" s="41"/>
      <c r="CF72" s="41"/>
      <c r="CG72" s="41"/>
      <c r="CH72" s="41"/>
      <c r="CI72" s="41"/>
      <c r="CJ72" s="41"/>
      <c r="CK72" s="41"/>
      <c r="CL72" s="41"/>
      <c r="CM72" s="41"/>
      <c r="CN72" s="41"/>
      <c r="CO72" s="41"/>
      <c r="CP72" s="41"/>
      <c r="CQ72" s="41"/>
      <c r="CR72" s="41"/>
      <c r="CS72" s="41"/>
      <c r="CT72" s="41"/>
      <c r="CU72" s="41"/>
      <c r="CV72" s="41"/>
      <c r="CW72" s="41"/>
      <c r="CX72" s="41"/>
      <c r="CY72" s="41"/>
      <c r="CZ72" s="41"/>
      <c r="DA72" s="41"/>
      <c r="DB72" s="41"/>
      <c r="DC72" s="41"/>
      <c r="DD72" s="41"/>
      <c r="DE72" s="41"/>
      <c r="DF72" s="41"/>
      <c r="DG72" s="41"/>
      <c r="DH72" s="41"/>
      <c r="DI72" s="41"/>
      <c r="DJ72" s="41"/>
      <c r="DK72" s="41"/>
      <c r="DL72" s="41"/>
      <c r="DM72" s="41"/>
      <c r="DN72" s="41"/>
      <c r="DO72" s="41"/>
      <c r="DP72" s="41"/>
      <c r="DQ72" s="41"/>
      <c r="DR72" s="41"/>
      <c r="DS72" s="41"/>
      <c r="FY72" s="44" t="s">
        <v>214</v>
      </c>
      <c r="FZ72" s="43">
        <f t="shared" si="15"/>
        <v>42</v>
      </c>
      <c r="GA72" s="43"/>
      <c r="GB72" s="43"/>
      <c r="GC72" s="43"/>
      <c r="GD72" s="43"/>
      <c r="GE72" s="43"/>
      <c r="GF72" s="43"/>
      <c r="GG72" s="43"/>
      <c r="GH72" s="43"/>
      <c r="GI72" s="43"/>
      <c r="GJ72" s="43">
        <f t="shared" si="16"/>
        <v>42</v>
      </c>
      <c r="GK72" s="43">
        <f t="shared" si="17"/>
        <v>0</v>
      </c>
      <c r="GL72" s="43"/>
      <c r="GM72" s="43"/>
      <c r="GN72" s="43"/>
      <c r="GO72" s="43"/>
      <c r="GP72" s="43"/>
      <c r="GQ72" s="43"/>
      <c r="GR72" s="43"/>
      <c r="GS72" s="43"/>
      <c r="GT72" s="43"/>
      <c r="GU72" s="43"/>
      <c r="GV72" s="43"/>
      <c r="GW72" s="43"/>
      <c r="GX72" s="43"/>
      <c r="GY72" s="43"/>
      <c r="GZ72" s="43"/>
      <c r="HA72" s="43"/>
      <c r="HB72" s="43"/>
      <c r="HC72" s="43"/>
      <c r="HD72" s="43"/>
    </row>
    <row r="73" spans="1:212" x14ac:dyDescent="0.25">
      <c r="A73" s="41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  <c r="BF73" s="41"/>
      <c r="BG73" s="41"/>
      <c r="BH73" s="41"/>
      <c r="BI73" s="41"/>
      <c r="BJ73" s="41"/>
      <c r="BK73" s="41"/>
      <c r="BL73" s="41"/>
      <c r="BM73" s="41"/>
      <c r="BN73" s="41"/>
      <c r="BO73" s="41"/>
      <c r="BP73" s="41"/>
      <c r="BQ73" s="41"/>
      <c r="BR73" s="41"/>
      <c r="BS73" s="41"/>
      <c r="BT73" s="41"/>
      <c r="BU73" s="41"/>
      <c r="BV73" s="41"/>
      <c r="BW73" s="41"/>
      <c r="BX73" s="41"/>
      <c r="BY73" s="41"/>
      <c r="BZ73" s="41"/>
      <c r="CA73" s="41"/>
      <c r="CB73" s="41"/>
      <c r="CC73" s="41"/>
      <c r="CD73" s="41"/>
      <c r="CE73" s="41"/>
      <c r="CF73" s="41"/>
      <c r="CG73" s="41"/>
      <c r="CH73" s="41"/>
      <c r="CI73" s="41"/>
      <c r="CJ73" s="41"/>
      <c r="CK73" s="41"/>
      <c r="CL73" s="41"/>
      <c r="CM73" s="41"/>
      <c r="CN73" s="41"/>
      <c r="CO73" s="41"/>
      <c r="CP73" s="41"/>
      <c r="CQ73" s="41"/>
      <c r="CR73" s="41"/>
      <c r="CS73" s="41"/>
      <c r="CT73" s="41"/>
      <c r="CU73" s="41"/>
      <c r="CV73" s="41"/>
      <c r="CW73" s="41"/>
      <c r="CX73" s="41"/>
      <c r="CY73" s="41"/>
      <c r="CZ73" s="41"/>
      <c r="DA73" s="41"/>
      <c r="DB73" s="41"/>
      <c r="DC73" s="41"/>
      <c r="DD73" s="41"/>
      <c r="DE73" s="41"/>
      <c r="DF73" s="41"/>
      <c r="DG73" s="41"/>
      <c r="DH73" s="41"/>
      <c r="DI73" s="41"/>
      <c r="DJ73" s="41"/>
      <c r="DK73" s="41"/>
      <c r="DL73" s="41"/>
      <c r="DM73" s="41"/>
      <c r="DN73" s="41"/>
      <c r="DO73" s="41"/>
      <c r="DP73" s="41"/>
      <c r="DQ73" s="41"/>
      <c r="DR73" s="41"/>
      <c r="DS73" s="41"/>
      <c r="FY73" s="44" t="s">
        <v>215</v>
      </c>
      <c r="FZ73" s="43">
        <f t="shared" si="15"/>
        <v>43</v>
      </c>
      <c r="GA73" s="43"/>
      <c r="GB73" s="43"/>
      <c r="GC73" s="43"/>
      <c r="GD73" s="43"/>
      <c r="GE73" s="43"/>
      <c r="GF73" s="43"/>
      <c r="GG73" s="43"/>
      <c r="GH73" s="43"/>
      <c r="GI73" s="43"/>
      <c r="GJ73" s="43">
        <f t="shared" si="16"/>
        <v>43</v>
      </c>
      <c r="GK73" s="43">
        <f t="shared" si="17"/>
        <v>0</v>
      </c>
      <c r="GL73" s="43"/>
      <c r="GM73" s="43"/>
      <c r="GN73" s="43"/>
      <c r="GO73" s="43"/>
      <c r="GP73" s="43"/>
      <c r="GQ73" s="43"/>
      <c r="GR73" s="43"/>
      <c r="GS73" s="43"/>
      <c r="GT73" s="43"/>
      <c r="GU73" s="43"/>
      <c r="GV73" s="43"/>
      <c r="GW73" s="43"/>
      <c r="GX73" s="43"/>
      <c r="GY73" s="43"/>
      <c r="GZ73" s="43"/>
      <c r="HA73" s="43"/>
      <c r="HB73" s="43"/>
      <c r="HC73" s="43"/>
      <c r="HD73" s="43"/>
    </row>
    <row r="74" spans="1:212" x14ac:dyDescent="0.25">
      <c r="A74" s="41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N74" s="41"/>
      <c r="AO74" s="41"/>
      <c r="AP74" s="41"/>
      <c r="AQ74" s="41"/>
      <c r="AR74" s="41"/>
      <c r="AS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  <c r="BF74" s="41"/>
      <c r="BG74" s="41"/>
      <c r="BH74" s="41"/>
      <c r="BI74" s="41"/>
      <c r="BJ74" s="41"/>
      <c r="BK74" s="41"/>
      <c r="BL74" s="41"/>
      <c r="BM74" s="41"/>
      <c r="BN74" s="41"/>
      <c r="BO74" s="41"/>
      <c r="BP74" s="41"/>
      <c r="BQ74" s="41"/>
      <c r="BR74" s="41"/>
      <c r="BS74" s="41"/>
      <c r="BT74" s="41"/>
      <c r="BU74" s="41"/>
      <c r="BV74" s="41"/>
      <c r="BW74" s="41"/>
      <c r="BX74" s="41"/>
      <c r="BY74" s="41"/>
      <c r="BZ74" s="41"/>
      <c r="CA74" s="41"/>
      <c r="CB74" s="41"/>
      <c r="CC74" s="41"/>
      <c r="CD74" s="41"/>
      <c r="CE74" s="41"/>
      <c r="CF74" s="41"/>
      <c r="CG74" s="41"/>
      <c r="CH74" s="41"/>
      <c r="CI74" s="41"/>
      <c r="CJ74" s="41"/>
      <c r="CK74" s="41"/>
      <c r="CL74" s="41"/>
      <c r="CM74" s="41"/>
      <c r="CN74" s="41"/>
      <c r="CO74" s="41"/>
      <c r="CP74" s="41"/>
      <c r="CQ74" s="41"/>
      <c r="CR74" s="41"/>
      <c r="CS74" s="41"/>
      <c r="CT74" s="41"/>
      <c r="CU74" s="41"/>
      <c r="CV74" s="41"/>
      <c r="CW74" s="41"/>
      <c r="CX74" s="41"/>
      <c r="CY74" s="41"/>
      <c r="CZ74" s="41"/>
      <c r="DA74" s="41"/>
      <c r="DB74" s="41"/>
      <c r="DC74" s="41"/>
      <c r="DD74" s="41"/>
      <c r="DE74" s="41"/>
      <c r="DF74" s="41"/>
      <c r="DG74" s="41"/>
      <c r="DH74" s="41"/>
      <c r="DI74" s="41"/>
      <c r="DJ74" s="41"/>
      <c r="DK74" s="41"/>
      <c r="DL74" s="41"/>
      <c r="DM74" s="41"/>
      <c r="DN74" s="41"/>
      <c r="DO74" s="41"/>
      <c r="DP74" s="41"/>
      <c r="DQ74" s="41"/>
      <c r="DR74" s="41"/>
      <c r="DS74" s="41"/>
      <c r="FY74" s="44" t="s">
        <v>216</v>
      </c>
      <c r="FZ74" s="43">
        <f t="shared" si="15"/>
        <v>44</v>
      </c>
      <c r="GA74" s="43"/>
      <c r="GB74" s="43"/>
      <c r="GC74" s="43"/>
      <c r="GD74" s="43"/>
      <c r="GE74" s="43"/>
      <c r="GF74" s="43"/>
      <c r="GG74" s="43"/>
      <c r="GH74" s="43"/>
      <c r="GI74" s="43"/>
      <c r="GJ74" s="43">
        <f t="shared" si="16"/>
        <v>44</v>
      </c>
      <c r="GK74" s="43">
        <f t="shared" si="17"/>
        <v>0</v>
      </c>
      <c r="GL74" s="43"/>
      <c r="GM74" s="43">
        <v>1</v>
      </c>
      <c r="GN74" s="43">
        <v>1</v>
      </c>
      <c r="GO74" s="43">
        <v>1</v>
      </c>
      <c r="GP74" s="43">
        <v>1</v>
      </c>
      <c r="GQ74" s="43"/>
      <c r="GR74" s="43"/>
      <c r="GS74" s="43"/>
      <c r="GT74" s="43"/>
      <c r="GU74" s="43"/>
      <c r="GV74" s="43"/>
      <c r="GW74" s="43"/>
      <c r="GX74" s="43"/>
      <c r="GY74" s="43"/>
      <c r="GZ74" s="43"/>
      <c r="HA74" s="43"/>
      <c r="HB74" s="43"/>
      <c r="HC74" s="43"/>
      <c r="HD74" s="43"/>
    </row>
    <row r="75" spans="1:212" x14ac:dyDescent="0.25">
      <c r="A75" s="41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  <c r="BF75" s="41"/>
      <c r="BG75" s="41"/>
      <c r="BH75" s="41"/>
      <c r="BI75" s="41"/>
      <c r="BJ75" s="41"/>
      <c r="BK75" s="41"/>
      <c r="BL75" s="41"/>
      <c r="BM75" s="41"/>
      <c r="BN75" s="41"/>
      <c r="BO75" s="41"/>
      <c r="BP75" s="41"/>
      <c r="BQ75" s="41"/>
      <c r="BR75" s="41"/>
      <c r="BS75" s="41"/>
      <c r="BT75" s="41"/>
      <c r="BU75" s="41"/>
      <c r="BV75" s="41"/>
      <c r="BW75" s="41"/>
      <c r="BX75" s="41"/>
      <c r="BY75" s="41"/>
      <c r="BZ75" s="41"/>
      <c r="CA75" s="41"/>
      <c r="CB75" s="41"/>
      <c r="CC75" s="41"/>
      <c r="CD75" s="41"/>
      <c r="CE75" s="41"/>
      <c r="CF75" s="41"/>
      <c r="CG75" s="41"/>
      <c r="CH75" s="41"/>
      <c r="CI75" s="41"/>
      <c r="CJ75" s="41"/>
      <c r="CK75" s="41"/>
      <c r="CL75" s="41"/>
      <c r="CM75" s="41"/>
      <c r="CN75" s="41"/>
      <c r="CO75" s="41"/>
      <c r="CP75" s="41"/>
      <c r="CQ75" s="41"/>
      <c r="CR75" s="41"/>
      <c r="CS75" s="41"/>
      <c r="CT75" s="41"/>
      <c r="CU75" s="41"/>
      <c r="CV75" s="41"/>
      <c r="CW75" s="41"/>
      <c r="CX75" s="41"/>
      <c r="CY75" s="41"/>
      <c r="CZ75" s="41"/>
      <c r="DA75" s="41"/>
      <c r="DB75" s="41"/>
      <c r="DC75" s="41"/>
      <c r="DD75" s="41"/>
      <c r="DE75" s="41"/>
      <c r="DF75" s="41"/>
      <c r="DG75" s="41"/>
      <c r="DH75" s="41"/>
      <c r="DI75" s="41"/>
      <c r="DJ75" s="41"/>
      <c r="DK75" s="41"/>
      <c r="DL75" s="41"/>
      <c r="DM75" s="41"/>
      <c r="DN75" s="41"/>
      <c r="DO75" s="41"/>
      <c r="DP75" s="41"/>
      <c r="DQ75" s="41"/>
      <c r="DR75" s="41"/>
      <c r="DS75" s="41"/>
      <c r="FY75" s="44" t="s">
        <v>217</v>
      </c>
      <c r="FZ75" s="43">
        <f t="shared" si="15"/>
        <v>45</v>
      </c>
      <c r="GA75" s="43"/>
      <c r="GB75" s="43"/>
      <c r="GC75" s="43"/>
      <c r="GD75" s="43"/>
      <c r="GE75" s="43"/>
      <c r="GF75" s="43"/>
      <c r="GG75" s="43"/>
      <c r="GH75" s="43"/>
      <c r="GI75" s="43"/>
      <c r="GJ75" s="43">
        <f t="shared" si="16"/>
        <v>45</v>
      </c>
      <c r="GK75" s="43">
        <f t="shared" si="17"/>
        <v>0</v>
      </c>
      <c r="GL75" s="43"/>
      <c r="GM75" s="43"/>
      <c r="GN75" s="43"/>
      <c r="GO75" s="43"/>
      <c r="GP75" s="43"/>
      <c r="GQ75" s="43"/>
      <c r="GR75" s="43"/>
      <c r="GS75" s="43"/>
      <c r="GT75" s="43"/>
      <c r="GU75" s="43"/>
      <c r="GV75" s="43"/>
      <c r="GW75" s="43"/>
      <c r="GX75" s="43"/>
      <c r="GY75" s="43"/>
      <c r="GZ75" s="43"/>
      <c r="HA75" s="43"/>
      <c r="HB75" s="43"/>
      <c r="HC75" s="43"/>
      <c r="HD75" s="43"/>
    </row>
    <row r="76" spans="1:212" x14ac:dyDescent="0.25">
      <c r="A76" s="41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1"/>
      <c r="AS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  <c r="BF76" s="41"/>
      <c r="BG76" s="41"/>
      <c r="BH76" s="41"/>
      <c r="BI76" s="41"/>
      <c r="BJ76" s="41"/>
      <c r="BK76" s="41"/>
      <c r="BL76" s="41"/>
      <c r="BM76" s="41"/>
      <c r="BN76" s="41"/>
      <c r="BO76" s="41"/>
      <c r="BP76" s="41"/>
      <c r="BQ76" s="41"/>
      <c r="BR76" s="41"/>
      <c r="BS76" s="41"/>
      <c r="BT76" s="41"/>
      <c r="BU76" s="41"/>
      <c r="BV76" s="41"/>
      <c r="BW76" s="41"/>
      <c r="BX76" s="41"/>
      <c r="BY76" s="41"/>
      <c r="BZ76" s="41"/>
      <c r="CA76" s="41"/>
      <c r="CB76" s="41"/>
      <c r="CC76" s="41"/>
      <c r="CD76" s="41"/>
      <c r="CE76" s="41"/>
      <c r="CF76" s="41"/>
      <c r="CG76" s="41"/>
      <c r="CH76" s="41"/>
      <c r="CI76" s="41"/>
      <c r="CJ76" s="41"/>
      <c r="CK76" s="41"/>
      <c r="CL76" s="41"/>
      <c r="CM76" s="41"/>
      <c r="CN76" s="41"/>
      <c r="CO76" s="41"/>
      <c r="CP76" s="41"/>
      <c r="CQ76" s="41"/>
      <c r="CR76" s="41"/>
      <c r="CS76" s="41"/>
      <c r="CT76" s="41"/>
      <c r="CU76" s="41"/>
      <c r="CV76" s="41"/>
      <c r="CW76" s="41"/>
      <c r="CX76" s="41"/>
      <c r="CY76" s="41"/>
      <c r="CZ76" s="41"/>
      <c r="DA76" s="41"/>
      <c r="DB76" s="41"/>
      <c r="DC76" s="41"/>
      <c r="DD76" s="41"/>
      <c r="DE76" s="41"/>
      <c r="DF76" s="41"/>
      <c r="DG76" s="41"/>
      <c r="DH76" s="41"/>
      <c r="DI76" s="41"/>
      <c r="DJ76" s="41"/>
      <c r="DK76" s="41"/>
      <c r="DL76" s="41"/>
      <c r="DM76" s="41"/>
      <c r="DN76" s="41"/>
      <c r="DO76" s="41"/>
      <c r="DP76" s="41"/>
      <c r="DQ76" s="41"/>
      <c r="DR76" s="41"/>
      <c r="DS76" s="41"/>
      <c r="FY76" s="44" t="s">
        <v>218</v>
      </c>
      <c r="FZ76" s="43">
        <f t="shared" si="15"/>
        <v>46</v>
      </c>
      <c r="GA76" s="43"/>
      <c r="GB76" s="43"/>
      <c r="GC76" s="43"/>
      <c r="GD76" s="43"/>
      <c r="GE76" s="43"/>
      <c r="GF76" s="43"/>
      <c r="GG76" s="43"/>
      <c r="GH76" s="43"/>
      <c r="GI76" s="43"/>
      <c r="GJ76" s="43">
        <f t="shared" si="16"/>
        <v>46</v>
      </c>
      <c r="GK76" s="43">
        <f t="shared" si="17"/>
        <v>0</v>
      </c>
      <c r="GL76" s="43"/>
      <c r="GM76" s="43"/>
      <c r="GN76" s="43"/>
      <c r="GO76" s="43"/>
      <c r="GP76" s="43"/>
      <c r="GQ76" s="43"/>
      <c r="GR76" s="43"/>
      <c r="GS76" s="43"/>
      <c r="GT76" s="43"/>
      <c r="GU76" s="43"/>
      <c r="GV76" s="43"/>
      <c r="GW76" s="43"/>
      <c r="GX76" s="43"/>
      <c r="GY76" s="43"/>
      <c r="GZ76" s="43"/>
      <c r="HA76" s="43"/>
      <c r="HB76" s="43"/>
      <c r="HC76" s="43"/>
      <c r="HD76" s="43"/>
    </row>
    <row r="77" spans="1:212" x14ac:dyDescent="0.25">
      <c r="A77" s="41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41"/>
      <c r="AS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  <c r="BF77" s="41"/>
      <c r="BG77" s="41"/>
      <c r="BH77" s="41"/>
      <c r="BI77" s="41"/>
      <c r="BJ77" s="41"/>
      <c r="BK77" s="41"/>
      <c r="BL77" s="41"/>
      <c r="BM77" s="41"/>
      <c r="BN77" s="41"/>
      <c r="BO77" s="41"/>
      <c r="BP77" s="41"/>
      <c r="BQ77" s="41"/>
      <c r="BR77" s="41"/>
      <c r="BS77" s="41"/>
      <c r="BT77" s="41"/>
      <c r="BU77" s="41"/>
      <c r="BV77" s="41"/>
      <c r="BW77" s="41"/>
      <c r="BX77" s="41"/>
      <c r="BY77" s="41"/>
      <c r="BZ77" s="41"/>
      <c r="CA77" s="41"/>
      <c r="CB77" s="41"/>
      <c r="CC77" s="41"/>
      <c r="CD77" s="41"/>
      <c r="CE77" s="41"/>
      <c r="CF77" s="41"/>
      <c r="CG77" s="41"/>
      <c r="CH77" s="41"/>
      <c r="CI77" s="41"/>
      <c r="CJ77" s="41"/>
      <c r="CK77" s="41"/>
      <c r="CL77" s="41"/>
      <c r="CM77" s="41"/>
      <c r="CN77" s="41"/>
      <c r="CO77" s="41"/>
      <c r="CP77" s="41"/>
      <c r="CQ77" s="41"/>
      <c r="CR77" s="41"/>
      <c r="CS77" s="41"/>
      <c r="CT77" s="41"/>
      <c r="CU77" s="41"/>
      <c r="CV77" s="41"/>
      <c r="CW77" s="41"/>
      <c r="CX77" s="41"/>
      <c r="CY77" s="41"/>
      <c r="CZ77" s="41"/>
      <c r="DA77" s="41"/>
      <c r="DB77" s="41"/>
      <c r="DC77" s="41"/>
      <c r="DD77" s="41"/>
      <c r="DE77" s="41"/>
      <c r="DF77" s="41"/>
      <c r="DG77" s="41"/>
      <c r="DH77" s="41"/>
      <c r="DI77" s="41"/>
      <c r="DJ77" s="41"/>
      <c r="DK77" s="41"/>
      <c r="DL77" s="41"/>
      <c r="DM77" s="41"/>
      <c r="DN77" s="41"/>
      <c r="DO77" s="41"/>
      <c r="DP77" s="41"/>
      <c r="DQ77" s="41"/>
      <c r="DR77" s="41"/>
      <c r="DS77" s="41"/>
      <c r="FY77" s="44" t="s">
        <v>219</v>
      </c>
      <c r="FZ77" s="43">
        <f t="shared" si="15"/>
        <v>47</v>
      </c>
      <c r="GA77" s="43"/>
      <c r="GB77" s="43"/>
      <c r="GC77" s="43"/>
      <c r="GD77" s="43"/>
      <c r="GE77" s="43"/>
      <c r="GF77" s="43"/>
      <c r="GG77" s="43"/>
      <c r="GH77" s="43"/>
      <c r="GI77" s="43"/>
      <c r="GJ77" s="43">
        <f t="shared" si="16"/>
        <v>47</v>
      </c>
      <c r="GK77" s="43">
        <f t="shared" si="17"/>
        <v>0</v>
      </c>
      <c r="GL77" s="43"/>
      <c r="GM77" s="43"/>
      <c r="GN77" s="43"/>
      <c r="GO77" s="43"/>
      <c r="GP77" s="43">
        <v>1</v>
      </c>
      <c r="GQ77" s="43"/>
      <c r="GR77" s="43"/>
      <c r="GS77" s="43"/>
      <c r="GT77" s="43"/>
      <c r="GU77" s="43"/>
      <c r="GV77" s="43"/>
      <c r="GW77" s="43"/>
      <c r="GX77" s="43"/>
      <c r="GY77" s="43"/>
      <c r="GZ77" s="43"/>
      <c r="HA77" s="43"/>
      <c r="HB77" s="43"/>
      <c r="HC77" s="43"/>
      <c r="HD77" s="43"/>
    </row>
    <row r="78" spans="1:212" x14ac:dyDescent="0.25">
      <c r="A78" s="41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  <c r="BF78" s="41"/>
      <c r="BG78" s="41"/>
      <c r="BH78" s="41"/>
      <c r="BI78" s="41"/>
      <c r="BJ78" s="41"/>
      <c r="BK78" s="41"/>
      <c r="BL78" s="41"/>
      <c r="BM78" s="41"/>
      <c r="BN78" s="41"/>
      <c r="BO78" s="41"/>
      <c r="BP78" s="41"/>
      <c r="BQ78" s="41"/>
      <c r="BR78" s="41"/>
      <c r="BS78" s="41"/>
      <c r="BT78" s="41"/>
      <c r="BU78" s="41"/>
      <c r="BV78" s="41"/>
      <c r="BW78" s="41"/>
      <c r="BX78" s="41"/>
      <c r="BY78" s="41"/>
      <c r="BZ78" s="41"/>
      <c r="CA78" s="41"/>
      <c r="CB78" s="41"/>
      <c r="CC78" s="41"/>
      <c r="CD78" s="41"/>
      <c r="CE78" s="41"/>
      <c r="CF78" s="41"/>
      <c r="CG78" s="41"/>
      <c r="CH78" s="41"/>
      <c r="CI78" s="41"/>
      <c r="CJ78" s="41"/>
      <c r="CK78" s="41"/>
      <c r="CL78" s="41"/>
      <c r="CM78" s="41"/>
      <c r="CN78" s="41"/>
      <c r="CO78" s="41"/>
      <c r="CP78" s="41"/>
      <c r="CQ78" s="41"/>
      <c r="CR78" s="41"/>
      <c r="CS78" s="41"/>
      <c r="CT78" s="41"/>
      <c r="CU78" s="41"/>
      <c r="CV78" s="41"/>
      <c r="CW78" s="41"/>
      <c r="CX78" s="41"/>
      <c r="CY78" s="41"/>
      <c r="CZ78" s="41"/>
      <c r="DA78" s="41"/>
      <c r="DB78" s="41"/>
      <c r="DC78" s="41"/>
      <c r="DD78" s="41"/>
      <c r="DE78" s="41"/>
      <c r="DF78" s="41"/>
      <c r="DG78" s="41"/>
      <c r="DH78" s="41"/>
      <c r="DI78" s="41"/>
      <c r="DJ78" s="41"/>
      <c r="DK78" s="41"/>
      <c r="DL78" s="41"/>
      <c r="DM78" s="41"/>
      <c r="DN78" s="41"/>
      <c r="DO78" s="41"/>
      <c r="DP78" s="41"/>
      <c r="DQ78" s="41"/>
      <c r="DR78" s="41"/>
      <c r="DS78" s="41"/>
      <c r="FY78" s="44" t="s">
        <v>220</v>
      </c>
      <c r="FZ78" s="43">
        <f t="shared" si="15"/>
        <v>48</v>
      </c>
      <c r="GA78" s="43"/>
      <c r="GB78" s="43"/>
      <c r="GC78" s="43"/>
      <c r="GD78" s="43"/>
      <c r="GE78" s="43"/>
      <c r="GF78" s="43"/>
      <c r="GG78" s="43"/>
      <c r="GH78" s="43"/>
      <c r="GI78" s="43"/>
      <c r="GJ78" s="43">
        <f t="shared" si="16"/>
        <v>48</v>
      </c>
      <c r="GK78" s="43">
        <f t="shared" si="17"/>
        <v>0</v>
      </c>
      <c r="GL78" s="43"/>
      <c r="GM78" s="43"/>
      <c r="GN78" s="43"/>
      <c r="GO78" s="43">
        <v>1</v>
      </c>
      <c r="GP78" s="43"/>
      <c r="GQ78" s="43"/>
      <c r="GR78" s="43"/>
      <c r="GS78" s="43"/>
      <c r="GT78" s="43"/>
      <c r="GU78" s="43"/>
      <c r="GV78" s="43"/>
      <c r="GW78" s="43"/>
      <c r="GX78" s="43"/>
      <c r="GY78" s="43"/>
      <c r="GZ78" s="43"/>
      <c r="HA78" s="43"/>
      <c r="HB78" s="43"/>
      <c r="HC78" s="43"/>
      <c r="HD78" s="43"/>
    </row>
    <row r="79" spans="1:212" x14ac:dyDescent="0.25">
      <c r="A79" s="41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  <c r="BF79" s="41"/>
      <c r="BG79" s="41"/>
      <c r="BH79" s="41"/>
      <c r="BI79" s="41"/>
      <c r="BJ79" s="41"/>
      <c r="BK79" s="41"/>
      <c r="BL79" s="41"/>
      <c r="BM79" s="41"/>
      <c r="BN79" s="41"/>
      <c r="BO79" s="41"/>
      <c r="BP79" s="41"/>
      <c r="BQ79" s="41"/>
      <c r="BR79" s="41"/>
      <c r="BS79" s="41"/>
      <c r="BT79" s="41"/>
      <c r="BU79" s="41"/>
      <c r="BV79" s="41"/>
      <c r="BW79" s="41"/>
      <c r="BX79" s="41"/>
      <c r="BY79" s="41"/>
      <c r="BZ79" s="41"/>
      <c r="CA79" s="41"/>
      <c r="CB79" s="41"/>
      <c r="CC79" s="41"/>
      <c r="CD79" s="41"/>
      <c r="CE79" s="41"/>
      <c r="CF79" s="41"/>
      <c r="CG79" s="41"/>
      <c r="CH79" s="41"/>
      <c r="CI79" s="41"/>
      <c r="CJ79" s="41"/>
      <c r="CK79" s="41"/>
      <c r="CL79" s="41"/>
      <c r="CM79" s="41"/>
      <c r="CN79" s="41"/>
      <c r="CO79" s="41"/>
      <c r="CP79" s="41"/>
      <c r="CQ79" s="41"/>
      <c r="CR79" s="41"/>
      <c r="CS79" s="41"/>
      <c r="CT79" s="41"/>
      <c r="CU79" s="41"/>
      <c r="CV79" s="41"/>
      <c r="CW79" s="41"/>
      <c r="CX79" s="41"/>
      <c r="CY79" s="41"/>
      <c r="CZ79" s="41"/>
      <c r="DA79" s="41"/>
      <c r="DB79" s="41"/>
      <c r="DC79" s="41"/>
      <c r="DD79" s="41"/>
      <c r="DE79" s="41"/>
      <c r="DF79" s="41"/>
      <c r="DG79" s="41"/>
      <c r="DH79" s="41"/>
      <c r="DI79" s="41"/>
      <c r="DJ79" s="41"/>
      <c r="DK79" s="41"/>
      <c r="DL79" s="41"/>
      <c r="DM79" s="41"/>
      <c r="DN79" s="41"/>
      <c r="DO79" s="41"/>
      <c r="DP79" s="41"/>
      <c r="DQ79" s="41"/>
      <c r="DR79" s="41"/>
      <c r="DS79" s="41"/>
      <c r="FY79" s="44" t="s">
        <v>221</v>
      </c>
      <c r="FZ79" s="43">
        <f t="shared" si="15"/>
        <v>49</v>
      </c>
      <c r="GA79" s="43"/>
      <c r="GB79" s="43"/>
      <c r="GC79" s="43"/>
      <c r="GD79" s="43"/>
      <c r="GE79" s="43"/>
      <c r="GF79" s="43"/>
      <c r="GG79" s="43"/>
      <c r="GH79" s="43"/>
      <c r="GI79" s="43"/>
      <c r="GJ79" s="43">
        <f t="shared" si="16"/>
        <v>49</v>
      </c>
      <c r="GK79" s="43">
        <f t="shared" si="17"/>
        <v>0</v>
      </c>
      <c r="GL79" s="43"/>
      <c r="GM79" s="43"/>
      <c r="GN79" s="43"/>
      <c r="GO79" s="43"/>
      <c r="GP79" s="43"/>
      <c r="GQ79" s="43"/>
      <c r="GR79" s="43"/>
      <c r="GS79" s="43"/>
      <c r="GT79" s="43"/>
      <c r="GU79" s="43"/>
      <c r="GV79" s="43"/>
      <c r="GW79" s="43"/>
      <c r="GX79" s="43"/>
      <c r="GY79" s="43"/>
      <c r="GZ79" s="43"/>
      <c r="HA79" s="43"/>
      <c r="HB79" s="43"/>
      <c r="HC79" s="43"/>
      <c r="HD79" s="43"/>
    </row>
    <row r="80" spans="1:212" x14ac:dyDescent="0.25">
      <c r="A80" s="41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  <c r="BF80" s="41"/>
      <c r="BG80" s="41"/>
      <c r="BH80" s="41"/>
      <c r="BI80" s="41"/>
      <c r="BJ80" s="41"/>
      <c r="BK80" s="41"/>
      <c r="BL80" s="41"/>
      <c r="BM80" s="41"/>
      <c r="BN80" s="41"/>
      <c r="BO80" s="41"/>
      <c r="BP80" s="41"/>
      <c r="BQ80" s="41"/>
      <c r="BR80" s="41"/>
      <c r="BS80" s="41"/>
      <c r="BT80" s="41"/>
      <c r="BU80" s="41"/>
      <c r="BV80" s="41"/>
      <c r="BW80" s="41"/>
      <c r="BX80" s="41"/>
      <c r="BY80" s="41"/>
      <c r="BZ80" s="41"/>
      <c r="CA80" s="41"/>
      <c r="CB80" s="41"/>
      <c r="CC80" s="41"/>
      <c r="CD80" s="41"/>
      <c r="CE80" s="41"/>
      <c r="CF80" s="41"/>
      <c r="CG80" s="41"/>
      <c r="CH80" s="41"/>
      <c r="CI80" s="41"/>
      <c r="CJ80" s="41"/>
      <c r="CK80" s="41"/>
      <c r="CL80" s="41"/>
      <c r="CM80" s="41"/>
      <c r="CN80" s="41"/>
      <c r="CO80" s="41"/>
      <c r="CP80" s="41"/>
      <c r="CQ80" s="41"/>
      <c r="CR80" s="41"/>
      <c r="CS80" s="41"/>
      <c r="CT80" s="41"/>
      <c r="CU80" s="41"/>
      <c r="CV80" s="41"/>
      <c r="CW80" s="41"/>
      <c r="CX80" s="41"/>
      <c r="CY80" s="41"/>
      <c r="CZ80" s="41"/>
      <c r="DA80" s="41"/>
      <c r="DB80" s="41"/>
      <c r="DC80" s="41"/>
      <c r="DD80" s="41"/>
      <c r="DE80" s="41"/>
      <c r="DF80" s="41"/>
      <c r="DG80" s="41"/>
      <c r="DH80" s="41"/>
      <c r="DI80" s="41"/>
      <c r="DJ80" s="41"/>
      <c r="DK80" s="41"/>
      <c r="DL80" s="41"/>
      <c r="DM80" s="41"/>
      <c r="DN80" s="41"/>
      <c r="DO80" s="41"/>
      <c r="DP80" s="41"/>
      <c r="DQ80" s="41"/>
      <c r="DR80" s="41"/>
      <c r="DS80" s="41"/>
      <c r="FY80" s="44" t="s">
        <v>222</v>
      </c>
      <c r="FZ80" s="43">
        <f t="shared" si="15"/>
        <v>50</v>
      </c>
      <c r="GA80" s="43"/>
      <c r="GB80" s="43"/>
      <c r="GC80" s="43"/>
      <c r="GD80" s="43"/>
      <c r="GE80" s="43"/>
      <c r="GF80" s="43"/>
      <c r="GG80" s="43"/>
      <c r="GH80" s="43"/>
      <c r="GI80" s="43"/>
      <c r="GJ80" s="43">
        <f t="shared" si="16"/>
        <v>50</v>
      </c>
      <c r="GK80" s="43">
        <f t="shared" si="17"/>
        <v>0</v>
      </c>
      <c r="GL80" s="43"/>
      <c r="GM80" s="43"/>
      <c r="GN80" s="43">
        <v>1</v>
      </c>
      <c r="GO80" s="43"/>
      <c r="GP80" s="43">
        <v>1</v>
      </c>
      <c r="GQ80" s="43"/>
      <c r="GR80" s="43"/>
      <c r="GS80" s="43"/>
      <c r="GT80" s="43"/>
      <c r="GU80" s="43"/>
      <c r="GV80" s="43"/>
      <c r="GW80" s="43"/>
      <c r="GX80" s="43"/>
      <c r="GY80" s="43"/>
      <c r="GZ80" s="43"/>
      <c r="HA80" s="43"/>
      <c r="HB80" s="43"/>
      <c r="HC80" s="43"/>
      <c r="HD80" s="43"/>
    </row>
    <row r="81" spans="1:212" x14ac:dyDescent="0.25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  <c r="BF81" s="41"/>
      <c r="BG81" s="41"/>
      <c r="BH81" s="41"/>
      <c r="BI81" s="41"/>
      <c r="BJ81" s="41"/>
      <c r="BK81" s="41"/>
      <c r="BL81" s="41"/>
      <c r="BM81" s="41"/>
      <c r="BN81" s="41"/>
      <c r="BO81" s="41"/>
      <c r="BP81" s="41"/>
      <c r="BQ81" s="41"/>
      <c r="BR81" s="41"/>
      <c r="BS81" s="41"/>
      <c r="BT81" s="41"/>
      <c r="BU81" s="41"/>
      <c r="BV81" s="41"/>
      <c r="BW81" s="41"/>
      <c r="BX81" s="41"/>
      <c r="BY81" s="41"/>
      <c r="BZ81" s="41"/>
      <c r="CA81" s="41"/>
      <c r="CB81" s="41"/>
      <c r="CC81" s="41"/>
      <c r="CD81" s="41"/>
      <c r="CE81" s="41"/>
      <c r="CF81" s="41"/>
      <c r="CG81" s="41"/>
      <c r="CH81" s="41"/>
      <c r="CI81" s="41"/>
      <c r="CJ81" s="41"/>
      <c r="CK81" s="41"/>
      <c r="CL81" s="41"/>
      <c r="CM81" s="41"/>
      <c r="CN81" s="41"/>
      <c r="CO81" s="41"/>
      <c r="CP81" s="41"/>
      <c r="CQ81" s="41"/>
      <c r="CR81" s="41"/>
      <c r="CS81" s="41"/>
      <c r="CT81" s="41"/>
      <c r="CU81" s="41"/>
      <c r="CV81" s="41"/>
      <c r="CW81" s="41"/>
      <c r="CX81" s="41"/>
      <c r="CY81" s="41"/>
      <c r="CZ81" s="41"/>
      <c r="DA81" s="41"/>
      <c r="DB81" s="41"/>
      <c r="DC81" s="41"/>
      <c r="DD81" s="41"/>
      <c r="DE81" s="41"/>
      <c r="DF81" s="41"/>
      <c r="DG81" s="41"/>
      <c r="DH81" s="41"/>
      <c r="DI81" s="41"/>
      <c r="DJ81" s="41"/>
      <c r="DK81" s="41"/>
      <c r="DL81" s="41"/>
      <c r="DM81" s="41"/>
      <c r="DN81" s="41"/>
      <c r="DO81" s="41"/>
      <c r="DP81" s="41"/>
      <c r="DQ81" s="41"/>
      <c r="DR81" s="41"/>
      <c r="DS81" s="41"/>
      <c r="FY81" s="44" t="s">
        <v>223</v>
      </c>
      <c r="FZ81" s="43">
        <f t="shared" si="15"/>
        <v>51</v>
      </c>
      <c r="GA81" s="43"/>
      <c r="GB81" s="43"/>
      <c r="GC81" s="43"/>
      <c r="GD81" s="43"/>
      <c r="GE81" s="43"/>
      <c r="GF81" s="43"/>
      <c r="GG81" s="43"/>
      <c r="GH81" s="43"/>
      <c r="GI81" s="43"/>
      <c r="GJ81" s="43">
        <f t="shared" si="16"/>
        <v>51</v>
      </c>
      <c r="GK81" s="43">
        <f t="shared" si="17"/>
        <v>0</v>
      </c>
      <c r="GL81" s="43"/>
      <c r="GM81" s="43"/>
      <c r="GN81" s="43"/>
      <c r="GO81" s="43"/>
      <c r="GP81" s="43"/>
      <c r="GQ81" s="43"/>
      <c r="GR81" s="43"/>
      <c r="GS81" s="43"/>
      <c r="GT81" s="43"/>
      <c r="GU81" s="43"/>
      <c r="GV81" s="43"/>
      <c r="GW81" s="43"/>
      <c r="GX81" s="43"/>
      <c r="GY81" s="43"/>
      <c r="GZ81" s="43"/>
      <c r="HA81" s="43"/>
      <c r="HB81" s="43"/>
      <c r="HC81" s="43"/>
      <c r="HD81" s="43"/>
    </row>
    <row r="82" spans="1:212" x14ac:dyDescent="0.25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  <c r="BH82" s="41"/>
      <c r="BI82" s="41"/>
      <c r="BJ82" s="41"/>
      <c r="BK82" s="41"/>
      <c r="BL82" s="41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41"/>
      <c r="CA82" s="41"/>
      <c r="CB82" s="41"/>
      <c r="CC82" s="41"/>
      <c r="CD82" s="41"/>
      <c r="CE82" s="41"/>
      <c r="CF82" s="41"/>
      <c r="CG82" s="41"/>
      <c r="CH82" s="41"/>
      <c r="CI82" s="41"/>
      <c r="CJ82" s="41"/>
      <c r="CK82" s="41"/>
      <c r="CL82" s="41"/>
      <c r="CM82" s="41"/>
      <c r="CN82" s="41"/>
      <c r="CO82" s="41"/>
      <c r="CP82" s="41"/>
      <c r="CQ82" s="41"/>
      <c r="CR82" s="41"/>
      <c r="CS82" s="41"/>
      <c r="CT82" s="41"/>
      <c r="CU82" s="41"/>
      <c r="CV82" s="41"/>
      <c r="CW82" s="41"/>
      <c r="CX82" s="41"/>
      <c r="CY82" s="41"/>
      <c r="CZ82" s="41"/>
      <c r="DA82" s="41"/>
      <c r="DB82" s="41"/>
      <c r="DC82" s="41"/>
      <c r="DD82" s="41"/>
      <c r="DE82" s="41"/>
      <c r="DF82" s="41"/>
      <c r="DG82" s="41"/>
      <c r="DH82" s="41"/>
      <c r="DI82" s="41"/>
      <c r="DJ82" s="41"/>
      <c r="DK82" s="41"/>
      <c r="DL82" s="41"/>
      <c r="DM82" s="41"/>
      <c r="DN82" s="41"/>
      <c r="DO82" s="41"/>
      <c r="DP82" s="41"/>
      <c r="DQ82" s="41"/>
      <c r="DR82" s="41"/>
      <c r="DS82" s="41"/>
      <c r="FY82" s="44" t="s">
        <v>224</v>
      </c>
      <c r="FZ82" s="43">
        <f t="shared" si="15"/>
        <v>52</v>
      </c>
      <c r="GA82" s="43"/>
      <c r="GB82" s="43"/>
      <c r="GC82" s="43"/>
      <c r="GD82" s="43"/>
      <c r="GE82" s="43"/>
      <c r="GF82" s="43"/>
      <c r="GG82" s="43"/>
      <c r="GH82" s="43"/>
      <c r="GI82" s="43"/>
      <c r="GJ82" s="43">
        <f t="shared" si="16"/>
        <v>52</v>
      </c>
      <c r="GK82" s="43">
        <f t="shared" si="17"/>
        <v>0</v>
      </c>
      <c r="GL82" s="43"/>
      <c r="GM82" s="43"/>
      <c r="GN82" s="43"/>
      <c r="GO82" s="43">
        <v>1</v>
      </c>
      <c r="GP82" s="43"/>
      <c r="GQ82" s="43"/>
      <c r="GR82" s="43"/>
      <c r="GS82" s="43"/>
      <c r="GT82" s="43"/>
      <c r="GU82" s="43"/>
      <c r="GV82" s="43"/>
      <c r="GW82" s="43"/>
      <c r="GX82" s="43"/>
      <c r="GY82" s="43"/>
      <c r="GZ82" s="43"/>
      <c r="HA82" s="43"/>
      <c r="HB82" s="43"/>
      <c r="HC82" s="43"/>
      <c r="HD82" s="43"/>
    </row>
    <row r="83" spans="1:212" x14ac:dyDescent="0.25">
      <c r="A83" s="41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  <c r="BF83" s="41"/>
      <c r="BG83" s="41"/>
      <c r="BH83" s="41"/>
      <c r="BI83" s="41"/>
      <c r="BJ83" s="41"/>
      <c r="BK83" s="41"/>
      <c r="BL83" s="41"/>
      <c r="BM83" s="41"/>
      <c r="BN83" s="41"/>
      <c r="BO83" s="41"/>
      <c r="BP83" s="41"/>
      <c r="BQ83" s="41"/>
      <c r="BR83" s="41"/>
      <c r="BS83" s="41"/>
      <c r="BT83" s="41"/>
      <c r="BU83" s="41"/>
      <c r="BV83" s="41"/>
      <c r="BW83" s="41"/>
      <c r="BX83" s="41"/>
      <c r="BY83" s="41"/>
      <c r="BZ83" s="41"/>
      <c r="CA83" s="41"/>
      <c r="CB83" s="41"/>
      <c r="CC83" s="41"/>
      <c r="CD83" s="41"/>
      <c r="CE83" s="41"/>
      <c r="CF83" s="41"/>
      <c r="CG83" s="41"/>
      <c r="CH83" s="41"/>
      <c r="CI83" s="41"/>
      <c r="CJ83" s="41"/>
      <c r="CK83" s="41"/>
      <c r="CL83" s="41"/>
      <c r="CM83" s="41"/>
      <c r="CN83" s="41"/>
      <c r="CO83" s="41"/>
      <c r="CP83" s="41"/>
      <c r="CQ83" s="41"/>
      <c r="CR83" s="41"/>
      <c r="CS83" s="41"/>
      <c r="CT83" s="41"/>
      <c r="CU83" s="41"/>
      <c r="CV83" s="41"/>
      <c r="CW83" s="41"/>
      <c r="CX83" s="41"/>
      <c r="CY83" s="41"/>
      <c r="CZ83" s="41"/>
      <c r="DA83" s="41"/>
      <c r="DB83" s="41"/>
      <c r="DC83" s="41"/>
      <c r="DD83" s="41"/>
      <c r="DE83" s="41"/>
      <c r="DF83" s="41"/>
      <c r="DG83" s="41"/>
      <c r="DH83" s="41"/>
      <c r="DI83" s="41"/>
      <c r="DJ83" s="41"/>
      <c r="DK83" s="41"/>
      <c r="DL83" s="41"/>
      <c r="DM83" s="41"/>
      <c r="DN83" s="41"/>
      <c r="DO83" s="41"/>
      <c r="DP83" s="41"/>
      <c r="DQ83" s="41"/>
      <c r="DR83" s="41"/>
      <c r="DS83" s="41"/>
      <c r="FY83" s="44" t="s">
        <v>225</v>
      </c>
      <c r="FZ83" s="43">
        <f t="shared" si="15"/>
        <v>53</v>
      </c>
      <c r="GA83" s="43"/>
      <c r="GB83" s="43"/>
      <c r="GC83" s="43"/>
      <c r="GD83" s="43"/>
      <c r="GE83" s="43"/>
      <c r="GF83" s="43"/>
      <c r="GG83" s="43"/>
      <c r="GH83" s="43"/>
      <c r="GI83" s="43"/>
      <c r="GJ83" s="43">
        <f t="shared" si="16"/>
        <v>53</v>
      </c>
      <c r="GK83" s="43">
        <f t="shared" si="17"/>
        <v>0</v>
      </c>
      <c r="GL83" s="43"/>
      <c r="GM83" s="43"/>
      <c r="GN83" s="43"/>
      <c r="GO83" s="43"/>
      <c r="GP83" s="43">
        <v>1</v>
      </c>
      <c r="GQ83" s="43"/>
      <c r="GR83" s="43"/>
      <c r="GS83" s="43"/>
      <c r="GT83" s="43"/>
      <c r="GU83" s="43"/>
      <c r="GV83" s="43"/>
      <c r="GW83" s="43"/>
      <c r="GX83" s="43"/>
      <c r="GY83" s="43"/>
      <c r="GZ83" s="43"/>
      <c r="HA83" s="43"/>
      <c r="HB83" s="43"/>
      <c r="HC83" s="43"/>
      <c r="HD83" s="43"/>
    </row>
    <row r="84" spans="1:212" x14ac:dyDescent="0.25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  <c r="BF84" s="41"/>
      <c r="BG84" s="41"/>
      <c r="BH84" s="41"/>
      <c r="BI84" s="41"/>
      <c r="BJ84" s="41"/>
      <c r="BK84" s="41"/>
      <c r="BL84" s="41"/>
      <c r="BM84" s="41"/>
      <c r="BN84" s="41"/>
      <c r="BO84" s="41"/>
      <c r="BP84" s="41"/>
      <c r="BQ84" s="41"/>
      <c r="BR84" s="41"/>
      <c r="BS84" s="41"/>
      <c r="BT84" s="41"/>
      <c r="BU84" s="41"/>
      <c r="BV84" s="41"/>
      <c r="BW84" s="41"/>
      <c r="BX84" s="41"/>
      <c r="BY84" s="41"/>
      <c r="BZ84" s="41"/>
      <c r="CA84" s="41"/>
      <c r="CB84" s="41"/>
      <c r="CC84" s="41"/>
      <c r="CD84" s="41"/>
      <c r="CE84" s="41"/>
      <c r="CF84" s="41"/>
      <c r="CG84" s="41"/>
      <c r="CH84" s="41"/>
      <c r="CI84" s="41"/>
      <c r="CJ84" s="41"/>
      <c r="CK84" s="41"/>
      <c r="CL84" s="41"/>
      <c r="CM84" s="41"/>
      <c r="CN84" s="41"/>
      <c r="CO84" s="41"/>
      <c r="CP84" s="41"/>
      <c r="CQ84" s="41"/>
      <c r="CR84" s="41"/>
      <c r="CS84" s="41"/>
      <c r="CT84" s="41"/>
      <c r="CU84" s="41"/>
      <c r="CV84" s="41"/>
      <c r="CW84" s="41"/>
      <c r="CX84" s="41"/>
      <c r="CY84" s="41"/>
      <c r="CZ84" s="41"/>
      <c r="DA84" s="41"/>
      <c r="DB84" s="41"/>
      <c r="DC84" s="41"/>
      <c r="DD84" s="41"/>
      <c r="DE84" s="41"/>
      <c r="DF84" s="41"/>
      <c r="DG84" s="41"/>
      <c r="DH84" s="41"/>
      <c r="DI84" s="41"/>
      <c r="DJ84" s="41"/>
      <c r="DK84" s="41"/>
      <c r="DL84" s="41"/>
      <c r="DM84" s="41"/>
      <c r="DN84" s="41"/>
      <c r="DO84" s="41"/>
      <c r="DP84" s="41"/>
      <c r="DQ84" s="41"/>
      <c r="DR84" s="41"/>
      <c r="DS84" s="41"/>
      <c r="FY84" s="44" t="s">
        <v>226</v>
      </c>
      <c r="FZ84" s="43">
        <f t="shared" si="15"/>
        <v>54</v>
      </c>
      <c r="GA84" s="43"/>
      <c r="GB84" s="43"/>
      <c r="GC84" s="43"/>
      <c r="GD84" s="43"/>
      <c r="GE84" s="43"/>
      <c r="GF84" s="43"/>
      <c r="GG84" s="43"/>
      <c r="GH84" s="43"/>
      <c r="GI84" s="43"/>
      <c r="GJ84" s="43">
        <f t="shared" si="16"/>
        <v>54</v>
      </c>
      <c r="GK84" s="43">
        <f t="shared" si="17"/>
        <v>0</v>
      </c>
      <c r="GL84" s="43"/>
      <c r="GM84" s="43"/>
      <c r="GN84" s="43"/>
      <c r="GO84" s="43"/>
      <c r="GP84" s="43"/>
      <c r="GQ84" s="43"/>
      <c r="GR84" s="43"/>
      <c r="GS84" s="43"/>
      <c r="GT84" s="43"/>
      <c r="GU84" s="43"/>
      <c r="GV84" s="43"/>
      <c r="GW84" s="43"/>
      <c r="GX84" s="43"/>
      <c r="GY84" s="43"/>
      <c r="GZ84" s="43"/>
      <c r="HA84" s="43"/>
      <c r="HB84" s="43"/>
      <c r="HC84" s="43"/>
      <c r="HD84" s="43"/>
    </row>
    <row r="85" spans="1:212" x14ac:dyDescent="0.25">
      <c r="A85" s="41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  <c r="BF85" s="41"/>
      <c r="BG85" s="41"/>
      <c r="BH85" s="41"/>
      <c r="BI85" s="41"/>
      <c r="BJ85" s="41"/>
      <c r="BK85" s="41"/>
      <c r="BL85" s="41"/>
      <c r="BM85" s="41"/>
      <c r="BN85" s="41"/>
      <c r="BO85" s="41"/>
      <c r="BP85" s="41"/>
      <c r="BQ85" s="41"/>
      <c r="BR85" s="41"/>
      <c r="BS85" s="41"/>
      <c r="BT85" s="41"/>
      <c r="BU85" s="41"/>
      <c r="BV85" s="41"/>
      <c r="BW85" s="41"/>
      <c r="BX85" s="41"/>
      <c r="BY85" s="41"/>
      <c r="BZ85" s="41"/>
      <c r="CA85" s="41"/>
      <c r="CB85" s="41"/>
      <c r="CC85" s="41"/>
      <c r="CD85" s="41"/>
      <c r="CE85" s="41"/>
      <c r="CF85" s="41"/>
      <c r="CG85" s="41"/>
      <c r="CH85" s="41"/>
      <c r="CI85" s="41"/>
      <c r="CJ85" s="41"/>
      <c r="CK85" s="41"/>
      <c r="CL85" s="41"/>
      <c r="CM85" s="41"/>
      <c r="CN85" s="41"/>
      <c r="CO85" s="41"/>
      <c r="CP85" s="41"/>
      <c r="CQ85" s="41"/>
      <c r="CR85" s="41"/>
      <c r="CS85" s="41"/>
      <c r="CT85" s="41"/>
      <c r="CU85" s="41"/>
      <c r="CV85" s="41"/>
      <c r="CW85" s="41"/>
      <c r="CX85" s="41"/>
      <c r="CY85" s="41"/>
      <c r="CZ85" s="41"/>
      <c r="DA85" s="41"/>
      <c r="DB85" s="41"/>
      <c r="DC85" s="41"/>
      <c r="DD85" s="41"/>
      <c r="DE85" s="41"/>
      <c r="DF85" s="41"/>
      <c r="DG85" s="41"/>
      <c r="DH85" s="41"/>
      <c r="DI85" s="41"/>
      <c r="DJ85" s="41"/>
      <c r="DK85" s="41"/>
      <c r="DL85" s="41"/>
      <c r="DM85" s="41"/>
      <c r="DN85" s="41"/>
      <c r="DO85" s="41"/>
      <c r="DP85" s="41"/>
      <c r="DQ85" s="41"/>
      <c r="DR85" s="41"/>
      <c r="DS85" s="41"/>
      <c r="FY85" s="44" t="s">
        <v>227</v>
      </c>
      <c r="FZ85" s="43">
        <f t="shared" si="15"/>
        <v>55</v>
      </c>
      <c r="GA85" s="43"/>
      <c r="GB85" s="43"/>
      <c r="GC85" s="43"/>
      <c r="GD85" s="43"/>
      <c r="GE85" s="43"/>
      <c r="GF85" s="43"/>
      <c r="GG85" s="43"/>
      <c r="GH85" s="43"/>
      <c r="GI85" s="43"/>
      <c r="GJ85" s="43">
        <f t="shared" si="16"/>
        <v>55</v>
      </c>
      <c r="GK85" s="43">
        <f t="shared" si="17"/>
        <v>0</v>
      </c>
      <c r="GL85" s="43"/>
      <c r="GM85" s="43"/>
      <c r="GN85" s="43"/>
      <c r="GO85" s="43"/>
      <c r="GP85" s="43"/>
      <c r="GQ85" s="43"/>
      <c r="GR85" s="43"/>
      <c r="GS85" s="43"/>
      <c r="GT85" s="43"/>
      <c r="GU85" s="43"/>
      <c r="GV85" s="43"/>
      <c r="GW85" s="43"/>
      <c r="GX85" s="43"/>
      <c r="GY85" s="43"/>
      <c r="GZ85" s="43"/>
      <c r="HA85" s="43"/>
      <c r="HB85" s="43"/>
      <c r="HC85" s="43"/>
      <c r="HD85" s="43"/>
    </row>
    <row r="86" spans="1:212" x14ac:dyDescent="0.25">
      <c r="A86" s="41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  <c r="BF86" s="41"/>
      <c r="BG86" s="41"/>
      <c r="BH86" s="41"/>
      <c r="BI86" s="41"/>
      <c r="BJ86" s="41"/>
      <c r="BK86" s="41"/>
      <c r="BL86" s="41"/>
      <c r="BM86" s="41"/>
      <c r="BN86" s="41"/>
      <c r="BO86" s="41"/>
      <c r="BP86" s="41"/>
      <c r="BQ86" s="41"/>
      <c r="BR86" s="41"/>
      <c r="BS86" s="41"/>
      <c r="BT86" s="41"/>
      <c r="BU86" s="41"/>
      <c r="BV86" s="41"/>
      <c r="BW86" s="41"/>
      <c r="BX86" s="41"/>
      <c r="BY86" s="41"/>
      <c r="BZ86" s="41"/>
      <c r="CA86" s="41"/>
      <c r="CB86" s="41"/>
      <c r="CC86" s="41"/>
      <c r="CD86" s="41"/>
      <c r="CE86" s="41"/>
      <c r="CF86" s="41"/>
      <c r="CG86" s="41"/>
      <c r="CH86" s="41"/>
      <c r="CI86" s="41"/>
      <c r="CJ86" s="41"/>
      <c r="CK86" s="41"/>
      <c r="CL86" s="41"/>
      <c r="CM86" s="41"/>
      <c r="CN86" s="41"/>
      <c r="CO86" s="41"/>
      <c r="CP86" s="41"/>
      <c r="CQ86" s="41"/>
      <c r="CR86" s="41"/>
      <c r="CS86" s="41"/>
      <c r="CT86" s="41"/>
      <c r="CU86" s="41"/>
      <c r="CV86" s="41"/>
      <c r="CW86" s="41"/>
      <c r="CX86" s="41"/>
      <c r="CY86" s="41"/>
      <c r="CZ86" s="41"/>
      <c r="DA86" s="41"/>
      <c r="DB86" s="41"/>
      <c r="DC86" s="41"/>
      <c r="DD86" s="41"/>
      <c r="DE86" s="41"/>
      <c r="DF86" s="41"/>
      <c r="DG86" s="41"/>
      <c r="DH86" s="41"/>
      <c r="DI86" s="41"/>
      <c r="DJ86" s="41"/>
      <c r="DK86" s="41"/>
      <c r="DL86" s="41"/>
      <c r="DM86" s="41"/>
      <c r="DN86" s="41"/>
      <c r="DO86" s="41"/>
      <c r="DP86" s="41"/>
      <c r="DQ86" s="41"/>
      <c r="DR86" s="41"/>
      <c r="DS86" s="41"/>
      <c r="FY86" s="44" t="s">
        <v>228</v>
      </c>
      <c r="FZ86" s="43">
        <f t="shared" si="15"/>
        <v>56</v>
      </c>
      <c r="GA86" s="43"/>
      <c r="GB86" s="43"/>
      <c r="GC86" s="43"/>
      <c r="GD86" s="43"/>
      <c r="GE86" s="43"/>
      <c r="GF86" s="43"/>
      <c r="GG86" s="43"/>
      <c r="GH86" s="43"/>
      <c r="GI86" s="43"/>
      <c r="GJ86" s="43">
        <f t="shared" si="16"/>
        <v>56</v>
      </c>
      <c r="GK86" s="43">
        <f t="shared" si="17"/>
        <v>0</v>
      </c>
      <c r="GL86" s="43"/>
      <c r="GM86" s="43">
        <v>1</v>
      </c>
      <c r="GN86" s="43">
        <v>1</v>
      </c>
      <c r="GO86" s="43">
        <v>1</v>
      </c>
      <c r="GP86" s="43">
        <v>1</v>
      </c>
      <c r="GQ86" s="43"/>
      <c r="GR86" s="43"/>
      <c r="GS86" s="43"/>
      <c r="GT86" s="43"/>
      <c r="GU86" s="43"/>
      <c r="GV86" s="43"/>
      <c r="GW86" s="43"/>
      <c r="GX86" s="43"/>
      <c r="GY86" s="43"/>
      <c r="GZ86" s="43"/>
      <c r="HA86" s="43"/>
      <c r="HB86" s="43"/>
      <c r="HC86" s="43"/>
      <c r="HD86" s="43"/>
    </row>
    <row r="87" spans="1:212" x14ac:dyDescent="0.25">
      <c r="A87" s="41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  <c r="BF87" s="41"/>
      <c r="BG87" s="41"/>
      <c r="BH87" s="41"/>
      <c r="BI87" s="41"/>
      <c r="BJ87" s="41"/>
      <c r="BK87" s="41"/>
      <c r="BL87" s="41"/>
      <c r="BM87" s="41"/>
      <c r="BN87" s="41"/>
      <c r="BO87" s="41"/>
      <c r="BP87" s="41"/>
      <c r="BQ87" s="41"/>
      <c r="BR87" s="41"/>
      <c r="BS87" s="41"/>
      <c r="BT87" s="41"/>
      <c r="BU87" s="41"/>
      <c r="BV87" s="41"/>
      <c r="BW87" s="41"/>
      <c r="BX87" s="41"/>
      <c r="BY87" s="41"/>
      <c r="BZ87" s="41"/>
      <c r="CA87" s="41"/>
      <c r="CB87" s="41"/>
      <c r="CC87" s="41"/>
      <c r="CD87" s="41"/>
      <c r="CE87" s="41"/>
      <c r="CF87" s="41"/>
      <c r="CG87" s="41"/>
      <c r="CH87" s="41"/>
      <c r="CI87" s="41"/>
      <c r="CJ87" s="41"/>
      <c r="CK87" s="41"/>
      <c r="CL87" s="41"/>
      <c r="CM87" s="41"/>
      <c r="CN87" s="41"/>
      <c r="CO87" s="41"/>
      <c r="CP87" s="41"/>
      <c r="CQ87" s="41"/>
      <c r="CR87" s="41"/>
      <c r="CS87" s="41"/>
      <c r="CT87" s="41"/>
      <c r="CU87" s="41"/>
      <c r="CV87" s="41"/>
      <c r="CW87" s="41"/>
      <c r="CX87" s="41"/>
      <c r="CY87" s="41"/>
      <c r="CZ87" s="41"/>
      <c r="DA87" s="41"/>
      <c r="DB87" s="41"/>
      <c r="DC87" s="41"/>
      <c r="DD87" s="41"/>
      <c r="DE87" s="41"/>
      <c r="DF87" s="41"/>
      <c r="DG87" s="41"/>
      <c r="DH87" s="41"/>
      <c r="DI87" s="41"/>
      <c r="DJ87" s="41"/>
      <c r="DK87" s="41"/>
      <c r="DL87" s="41"/>
      <c r="DM87" s="41"/>
      <c r="DN87" s="41"/>
      <c r="DO87" s="41"/>
      <c r="DP87" s="41"/>
      <c r="DQ87" s="41"/>
      <c r="DR87" s="41"/>
      <c r="DS87" s="41"/>
      <c r="FY87" s="44" t="s">
        <v>229</v>
      </c>
      <c r="FZ87" s="43">
        <f t="shared" si="15"/>
        <v>57</v>
      </c>
      <c r="GA87" s="43"/>
      <c r="GB87" s="43"/>
      <c r="GC87" s="43"/>
      <c r="GD87" s="43"/>
      <c r="GE87" s="43"/>
      <c r="GF87" s="43"/>
      <c r="GG87" s="43"/>
      <c r="GH87" s="43"/>
      <c r="GI87" s="43"/>
      <c r="GJ87" s="43">
        <f t="shared" si="16"/>
        <v>57</v>
      </c>
      <c r="GK87" s="43">
        <f t="shared" si="17"/>
        <v>0</v>
      </c>
      <c r="GL87" s="43"/>
      <c r="GM87" s="43"/>
      <c r="GN87" s="43"/>
      <c r="GO87" s="43"/>
      <c r="GP87" s="43"/>
      <c r="GQ87" s="43"/>
      <c r="GR87" s="43"/>
      <c r="GS87" s="43"/>
      <c r="GT87" s="43"/>
      <c r="GU87" s="43"/>
      <c r="GV87" s="43"/>
      <c r="GW87" s="43"/>
      <c r="GX87" s="43"/>
      <c r="GY87" s="43"/>
      <c r="GZ87" s="43"/>
      <c r="HA87" s="43"/>
      <c r="HB87" s="43"/>
      <c r="HC87" s="43"/>
      <c r="HD87" s="43"/>
    </row>
    <row r="88" spans="1:212" x14ac:dyDescent="0.25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  <c r="BF88" s="41"/>
      <c r="BG88" s="41"/>
      <c r="BH88" s="41"/>
      <c r="BI88" s="41"/>
      <c r="BJ88" s="41"/>
      <c r="BK88" s="41"/>
      <c r="BL88" s="41"/>
      <c r="BM88" s="41"/>
      <c r="BN88" s="41"/>
      <c r="BO88" s="41"/>
      <c r="BP88" s="41"/>
      <c r="BQ88" s="41"/>
      <c r="BR88" s="41"/>
      <c r="BS88" s="41"/>
      <c r="BT88" s="41"/>
      <c r="BU88" s="41"/>
      <c r="BV88" s="41"/>
      <c r="BW88" s="41"/>
      <c r="BX88" s="41"/>
      <c r="BY88" s="41"/>
      <c r="BZ88" s="41"/>
      <c r="CA88" s="41"/>
      <c r="CB88" s="41"/>
      <c r="CC88" s="41"/>
      <c r="CD88" s="41"/>
      <c r="CE88" s="41"/>
      <c r="CF88" s="41"/>
      <c r="CG88" s="41"/>
      <c r="CH88" s="41"/>
      <c r="CI88" s="41"/>
      <c r="CJ88" s="41"/>
      <c r="CK88" s="41"/>
      <c r="CL88" s="41"/>
      <c r="CM88" s="41"/>
      <c r="CN88" s="41"/>
      <c r="CO88" s="41"/>
      <c r="CP88" s="41"/>
      <c r="CQ88" s="41"/>
      <c r="CR88" s="41"/>
      <c r="CS88" s="41"/>
      <c r="CT88" s="41"/>
      <c r="CU88" s="41"/>
      <c r="CV88" s="41"/>
      <c r="CW88" s="41"/>
      <c r="CX88" s="41"/>
      <c r="CY88" s="41"/>
      <c r="CZ88" s="41"/>
      <c r="DA88" s="41"/>
      <c r="DB88" s="41"/>
      <c r="DC88" s="41"/>
      <c r="DD88" s="41"/>
      <c r="DE88" s="41"/>
      <c r="DF88" s="41"/>
      <c r="DG88" s="41"/>
      <c r="DH88" s="41"/>
      <c r="DI88" s="41"/>
      <c r="DJ88" s="41"/>
      <c r="DK88" s="41"/>
      <c r="DL88" s="41"/>
      <c r="DM88" s="41"/>
      <c r="DN88" s="41"/>
      <c r="DO88" s="41"/>
      <c r="DP88" s="41"/>
      <c r="DQ88" s="41"/>
      <c r="DR88" s="41"/>
      <c r="DS88" s="41"/>
      <c r="FY88" s="44" t="s">
        <v>230</v>
      </c>
      <c r="FZ88" s="43">
        <f t="shared" si="15"/>
        <v>58</v>
      </c>
      <c r="GA88" s="43"/>
      <c r="GB88" s="43"/>
      <c r="GC88" s="43"/>
      <c r="GD88" s="43"/>
      <c r="GE88" s="43"/>
      <c r="GF88" s="43"/>
      <c r="GG88" s="43"/>
      <c r="GH88" s="43"/>
      <c r="GI88" s="43"/>
      <c r="GJ88" s="43">
        <f t="shared" si="16"/>
        <v>58</v>
      </c>
      <c r="GK88" s="43">
        <f t="shared" si="17"/>
        <v>0</v>
      </c>
      <c r="GL88" s="43"/>
      <c r="GM88" s="43"/>
      <c r="GN88" s="43"/>
      <c r="GO88" s="43"/>
      <c r="GP88" s="43"/>
      <c r="GQ88" s="43"/>
      <c r="GR88" s="43"/>
      <c r="GS88" s="43"/>
      <c r="GT88" s="43"/>
      <c r="GU88" s="43"/>
      <c r="GV88" s="43"/>
      <c r="GW88" s="43"/>
      <c r="GX88" s="43"/>
      <c r="GY88" s="43"/>
      <c r="GZ88" s="43"/>
      <c r="HA88" s="43"/>
      <c r="HB88" s="43"/>
      <c r="HC88" s="43"/>
      <c r="HD88" s="43"/>
    </row>
    <row r="89" spans="1:212" x14ac:dyDescent="0.25">
      <c r="A89" s="41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  <c r="BF89" s="41"/>
      <c r="BG89" s="41"/>
      <c r="BH89" s="41"/>
      <c r="BI89" s="41"/>
      <c r="BJ89" s="41"/>
      <c r="BK89" s="41"/>
      <c r="BL89" s="41"/>
      <c r="BM89" s="41"/>
      <c r="BN89" s="41"/>
      <c r="BO89" s="41"/>
      <c r="BP89" s="41"/>
      <c r="BQ89" s="41"/>
      <c r="BR89" s="41"/>
      <c r="BS89" s="41"/>
      <c r="BT89" s="41"/>
      <c r="BU89" s="41"/>
      <c r="BV89" s="41"/>
      <c r="BW89" s="41"/>
      <c r="BX89" s="41"/>
      <c r="BY89" s="41"/>
      <c r="BZ89" s="41"/>
      <c r="CA89" s="41"/>
      <c r="CB89" s="41"/>
      <c r="CC89" s="41"/>
      <c r="CD89" s="41"/>
      <c r="CE89" s="41"/>
      <c r="CF89" s="41"/>
      <c r="CG89" s="41"/>
      <c r="CH89" s="41"/>
      <c r="CI89" s="41"/>
      <c r="CJ89" s="41"/>
      <c r="CK89" s="41"/>
      <c r="CL89" s="41"/>
      <c r="CM89" s="41"/>
      <c r="CN89" s="41"/>
      <c r="CO89" s="41"/>
      <c r="CP89" s="41"/>
      <c r="CQ89" s="41"/>
      <c r="CR89" s="41"/>
      <c r="CS89" s="41"/>
      <c r="CT89" s="41"/>
      <c r="CU89" s="41"/>
      <c r="CV89" s="41"/>
      <c r="CW89" s="41"/>
      <c r="CX89" s="41"/>
      <c r="CY89" s="41"/>
      <c r="CZ89" s="41"/>
      <c r="DA89" s="41"/>
      <c r="DB89" s="41"/>
      <c r="DC89" s="41"/>
      <c r="DD89" s="41"/>
      <c r="DE89" s="41"/>
      <c r="DF89" s="41"/>
      <c r="DG89" s="41"/>
      <c r="DH89" s="41"/>
      <c r="DI89" s="41"/>
      <c r="DJ89" s="41"/>
      <c r="DK89" s="41"/>
      <c r="DL89" s="41"/>
      <c r="DM89" s="41"/>
      <c r="DN89" s="41"/>
      <c r="DO89" s="41"/>
      <c r="DP89" s="41"/>
      <c r="DQ89" s="41"/>
      <c r="DR89" s="41"/>
      <c r="DS89" s="41"/>
      <c r="FY89" s="44" t="s">
        <v>231</v>
      </c>
      <c r="FZ89" s="43">
        <f t="shared" si="15"/>
        <v>59</v>
      </c>
      <c r="GA89" s="43"/>
      <c r="GB89" s="43"/>
      <c r="GC89" s="43"/>
      <c r="GD89" s="43"/>
      <c r="GE89" s="43"/>
      <c r="GF89" s="43"/>
      <c r="GG89" s="43"/>
      <c r="GH89" s="43"/>
      <c r="GI89" s="43"/>
      <c r="GJ89" s="43">
        <f t="shared" si="16"/>
        <v>59</v>
      </c>
      <c r="GK89" s="43">
        <f t="shared" si="17"/>
        <v>0</v>
      </c>
      <c r="GL89" s="43"/>
      <c r="GM89" s="43"/>
      <c r="GN89" s="43"/>
      <c r="GO89" s="43"/>
      <c r="GP89" s="43">
        <v>1</v>
      </c>
      <c r="GQ89" s="43"/>
      <c r="GR89" s="43"/>
      <c r="GS89" s="43"/>
      <c r="GT89" s="43"/>
      <c r="GU89" s="43"/>
      <c r="GV89" s="43"/>
      <c r="GW89" s="43"/>
      <c r="GX89" s="43"/>
      <c r="GY89" s="43"/>
      <c r="GZ89" s="43"/>
      <c r="HA89" s="43"/>
      <c r="HB89" s="43"/>
      <c r="HC89" s="43"/>
      <c r="HD89" s="43"/>
    </row>
    <row r="90" spans="1:212" x14ac:dyDescent="0.25">
      <c r="A90" s="41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M90" s="41"/>
      <c r="AN90" s="41"/>
      <c r="AO90" s="41"/>
      <c r="AP90" s="41"/>
      <c r="AQ90" s="41"/>
      <c r="AR90" s="41"/>
      <c r="AS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  <c r="BF90" s="41"/>
      <c r="BG90" s="41"/>
      <c r="BH90" s="41"/>
      <c r="BI90" s="41"/>
      <c r="BJ90" s="41"/>
      <c r="BK90" s="41"/>
      <c r="BL90" s="41"/>
      <c r="BM90" s="41"/>
      <c r="BN90" s="41"/>
      <c r="BO90" s="41"/>
      <c r="BP90" s="41"/>
      <c r="BQ90" s="41"/>
      <c r="BR90" s="41"/>
      <c r="BS90" s="41"/>
      <c r="BT90" s="41"/>
      <c r="BU90" s="41"/>
      <c r="BV90" s="41"/>
      <c r="BW90" s="41"/>
      <c r="BX90" s="41"/>
      <c r="BY90" s="41"/>
      <c r="BZ90" s="41"/>
      <c r="CA90" s="41"/>
      <c r="CB90" s="41"/>
      <c r="CC90" s="41"/>
      <c r="CD90" s="41"/>
      <c r="CE90" s="41"/>
      <c r="CF90" s="41"/>
      <c r="CG90" s="41"/>
      <c r="CH90" s="41"/>
      <c r="CI90" s="41"/>
      <c r="CJ90" s="41"/>
      <c r="CK90" s="41"/>
      <c r="CL90" s="41"/>
      <c r="CM90" s="41"/>
      <c r="CN90" s="41"/>
      <c r="CO90" s="41"/>
      <c r="CP90" s="41"/>
      <c r="CQ90" s="41"/>
      <c r="CR90" s="41"/>
      <c r="CS90" s="41"/>
      <c r="CT90" s="41"/>
      <c r="CU90" s="41"/>
      <c r="CV90" s="41"/>
      <c r="CW90" s="41"/>
      <c r="CX90" s="41"/>
      <c r="CY90" s="41"/>
      <c r="CZ90" s="41"/>
      <c r="DA90" s="41"/>
      <c r="DB90" s="41"/>
      <c r="DC90" s="41"/>
      <c r="DD90" s="41"/>
      <c r="DE90" s="41"/>
      <c r="DF90" s="41"/>
      <c r="DG90" s="41"/>
      <c r="DH90" s="41"/>
      <c r="DI90" s="41"/>
      <c r="DJ90" s="41"/>
      <c r="DK90" s="41"/>
      <c r="DL90" s="41"/>
      <c r="DM90" s="41"/>
      <c r="DN90" s="41"/>
      <c r="DO90" s="41"/>
      <c r="DP90" s="41"/>
      <c r="DQ90" s="41"/>
      <c r="DR90" s="41"/>
      <c r="DS90" s="41"/>
      <c r="FY90" s="44" t="s">
        <v>232</v>
      </c>
      <c r="FZ90" s="43">
        <f t="shared" si="15"/>
        <v>60</v>
      </c>
      <c r="GA90" s="43"/>
      <c r="GB90" s="43"/>
      <c r="GC90" s="43"/>
      <c r="GD90" s="43"/>
      <c r="GE90" s="43"/>
      <c r="GF90" s="43"/>
      <c r="GG90" s="43"/>
      <c r="GH90" s="43"/>
      <c r="GI90" s="43"/>
      <c r="GJ90" s="43">
        <f t="shared" si="16"/>
        <v>60</v>
      </c>
      <c r="GK90" s="43">
        <f t="shared" si="17"/>
        <v>0</v>
      </c>
      <c r="GL90" s="43"/>
      <c r="GM90" s="43"/>
      <c r="GN90" s="43"/>
      <c r="GO90" s="43">
        <v>1</v>
      </c>
      <c r="GP90" s="43"/>
      <c r="GQ90" s="43"/>
      <c r="GR90" s="43"/>
      <c r="GS90" s="43"/>
      <c r="GT90" s="43"/>
      <c r="GU90" s="43"/>
      <c r="GV90" s="43"/>
      <c r="GW90" s="43"/>
      <c r="GX90" s="43"/>
      <c r="GY90" s="43"/>
      <c r="GZ90" s="43"/>
      <c r="HA90" s="43"/>
      <c r="HB90" s="43"/>
      <c r="HC90" s="43"/>
      <c r="HD90" s="43"/>
    </row>
    <row r="91" spans="1:212" x14ac:dyDescent="0.25">
      <c r="A91" s="41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1"/>
      <c r="AS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  <c r="BF91" s="41"/>
      <c r="BG91" s="41"/>
      <c r="BH91" s="41"/>
      <c r="BI91" s="41"/>
      <c r="BJ91" s="41"/>
      <c r="BK91" s="41"/>
      <c r="BL91" s="41"/>
      <c r="BM91" s="41"/>
      <c r="BN91" s="41"/>
      <c r="BO91" s="41"/>
      <c r="BP91" s="41"/>
      <c r="BQ91" s="41"/>
      <c r="BR91" s="41"/>
      <c r="BS91" s="41"/>
      <c r="BT91" s="41"/>
      <c r="BU91" s="41"/>
      <c r="BV91" s="41"/>
      <c r="BW91" s="41"/>
      <c r="BX91" s="41"/>
      <c r="BY91" s="41"/>
      <c r="BZ91" s="41"/>
      <c r="CA91" s="41"/>
      <c r="CB91" s="41"/>
      <c r="CC91" s="41"/>
      <c r="CD91" s="41"/>
      <c r="CE91" s="41"/>
      <c r="CF91" s="41"/>
      <c r="CG91" s="41"/>
      <c r="CH91" s="41"/>
      <c r="CI91" s="41"/>
      <c r="CJ91" s="41"/>
      <c r="CK91" s="41"/>
      <c r="CL91" s="41"/>
      <c r="CM91" s="41"/>
      <c r="CN91" s="41"/>
      <c r="CO91" s="41"/>
      <c r="CP91" s="41"/>
      <c r="CQ91" s="41"/>
      <c r="CR91" s="41"/>
      <c r="CS91" s="41"/>
      <c r="CT91" s="41"/>
      <c r="CU91" s="41"/>
      <c r="CV91" s="41"/>
      <c r="CW91" s="41"/>
      <c r="CX91" s="41"/>
      <c r="CY91" s="41"/>
      <c r="CZ91" s="41"/>
      <c r="DA91" s="41"/>
      <c r="DB91" s="41"/>
      <c r="DC91" s="41"/>
      <c r="DD91" s="41"/>
      <c r="DE91" s="41"/>
      <c r="DF91" s="41"/>
      <c r="DG91" s="41"/>
      <c r="DH91" s="41"/>
      <c r="DI91" s="41"/>
      <c r="DJ91" s="41"/>
      <c r="DK91" s="41"/>
      <c r="DL91" s="41"/>
      <c r="DM91" s="41"/>
      <c r="DN91" s="41"/>
      <c r="DO91" s="41"/>
      <c r="DP91" s="41"/>
      <c r="DQ91" s="41"/>
      <c r="DR91" s="41"/>
      <c r="DS91" s="41"/>
      <c r="FY91" s="44" t="s">
        <v>233</v>
      </c>
      <c r="FZ91" s="43">
        <f t="shared" si="15"/>
        <v>61</v>
      </c>
      <c r="GA91" s="43"/>
      <c r="GB91" s="43"/>
      <c r="GC91" s="43"/>
      <c r="GD91" s="43"/>
      <c r="GE91" s="43"/>
      <c r="GF91" s="43"/>
      <c r="GG91" s="43"/>
      <c r="GH91" s="43"/>
      <c r="GI91" s="43"/>
      <c r="GJ91" s="43">
        <f t="shared" si="16"/>
        <v>61</v>
      </c>
      <c r="GK91" s="43">
        <f t="shared" si="17"/>
        <v>0</v>
      </c>
      <c r="GL91" s="43"/>
      <c r="GM91" s="43"/>
      <c r="GN91" s="43"/>
      <c r="GO91" s="43"/>
      <c r="GP91" s="43"/>
      <c r="GQ91" s="43"/>
      <c r="GR91" s="43"/>
      <c r="GS91" s="43"/>
      <c r="GT91" s="43"/>
      <c r="GU91" s="43"/>
      <c r="GV91" s="43"/>
      <c r="GW91" s="43"/>
      <c r="GX91" s="43"/>
      <c r="GY91" s="43"/>
      <c r="GZ91" s="43"/>
      <c r="HA91" s="43"/>
      <c r="HB91" s="43"/>
      <c r="HC91" s="43"/>
      <c r="HD91" s="43"/>
    </row>
    <row r="92" spans="1:212" x14ac:dyDescent="0.25">
      <c r="A92" s="41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  <c r="AS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  <c r="BF92" s="41"/>
      <c r="BG92" s="41"/>
      <c r="BH92" s="41"/>
      <c r="BI92" s="41"/>
      <c r="BJ92" s="41"/>
      <c r="BK92" s="41"/>
      <c r="BL92" s="41"/>
      <c r="BM92" s="41"/>
      <c r="BN92" s="41"/>
      <c r="BO92" s="41"/>
      <c r="BP92" s="41"/>
      <c r="BQ92" s="41"/>
      <c r="BR92" s="41"/>
      <c r="BS92" s="41"/>
      <c r="BT92" s="41"/>
      <c r="BU92" s="41"/>
      <c r="BV92" s="41"/>
      <c r="BW92" s="41"/>
      <c r="BX92" s="41"/>
      <c r="BY92" s="41"/>
      <c r="BZ92" s="41"/>
      <c r="CA92" s="41"/>
      <c r="CB92" s="41"/>
      <c r="CC92" s="41"/>
      <c r="CD92" s="41"/>
      <c r="CE92" s="41"/>
      <c r="CF92" s="41"/>
      <c r="CG92" s="41"/>
      <c r="CH92" s="41"/>
      <c r="CI92" s="41"/>
      <c r="CJ92" s="41"/>
      <c r="CK92" s="41"/>
      <c r="CL92" s="41"/>
      <c r="CM92" s="41"/>
      <c r="CN92" s="41"/>
      <c r="CO92" s="41"/>
      <c r="CP92" s="41"/>
      <c r="CQ92" s="41"/>
      <c r="CR92" s="41"/>
      <c r="CS92" s="41"/>
      <c r="CT92" s="41"/>
      <c r="CU92" s="41"/>
      <c r="CV92" s="41"/>
      <c r="CW92" s="41"/>
      <c r="CX92" s="41"/>
      <c r="CY92" s="41"/>
      <c r="CZ92" s="41"/>
      <c r="DA92" s="41"/>
      <c r="DB92" s="41"/>
      <c r="DC92" s="41"/>
      <c r="DD92" s="41"/>
      <c r="DE92" s="41"/>
      <c r="DF92" s="41"/>
      <c r="DG92" s="41"/>
      <c r="DH92" s="41"/>
      <c r="DI92" s="41"/>
      <c r="DJ92" s="41"/>
      <c r="DK92" s="41"/>
      <c r="DL92" s="41"/>
      <c r="DM92" s="41"/>
      <c r="DN92" s="41"/>
      <c r="DO92" s="41"/>
      <c r="DP92" s="41"/>
      <c r="DQ92" s="41"/>
      <c r="DR92" s="41"/>
      <c r="DS92" s="41"/>
      <c r="FY92" s="44" t="s">
        <v>234</v>
      </c>
      <c r="FZ92" s="43">
        <f t="shared" si="15"/>
        <v>62</v>
      </c>
      <c r="GA92" s="43"/>
      <c r="GB92" s="43"/>
      <c r="GC92" s="43"/>
      <c r="GD92" s="43"/>
      <c r="GE92" s="43"/>
      <c r="GF92" s="43"/>
      <c r="GG92" s="43"/>
      <c r="GH92" s="43"/>
      <c r="GI92" s="43"/>
      <c r="GJ92" s="43">
        <f t="shared" si="16"/>
        <v>62</v>
      </c>
      <c r="GK92" s="43">
        <f t="shared" si="17"/>
        <v>0</v>
      </c>
      <c r="GL92" s="43"/>
      <c r="GM92" s="43"/>
      <c r="GN92" s="43">
        <v>1</v>
      </c>
      <c r="GO92" s="43"/>
      <c r="GP92" s="43">
        <v>1</v>
      </c>
      <c r="GQ92" s="43"/>
      <c r="GR92" s="43"/>
      <c r="GS92" s="43"/>
      <c r="GT92" s="43"/>
      <c r="GU92" s="43"/>
      <c r="GV92" s="43"/>
      <c r="GW92" s="43"/>
      <c r="GX92" s="43"/>
      <c r="GY92" s="43"/>
      <c r="GZ92" s="43"/>
      <c r="HA92" s="43"/>
      <c r="HB92" s="43"/>
      <c r="HC92" s="43"/>
      <c r="HD92" s="43"/>
    </row>
    <row r="93" spans="1:212" x14ac:dyDescent="0.25">
      <c r="A93" s="41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  <c r="BF93" s="41"/>
      <c r="BG93" s="41"/>
      <c r="BH93" s="41"/>
      <c r="BI93" s="41"/>
      <c r="BJ93" s="41"/>
      <c r="BK93" s="41"/>
      <c r="BL93" s="41"/>
      <c r="BM93" s="41"/>
      <c r="BN93" s="41"/>
      <c r="BO93" s="41"/>
      <c r="BP93" s="41"/>
      <c r="BQ93" s="41"/>
      <c r="BR93" s="41"/>
      <c r="BS93" s="41"/>
      <c r="BT93" s="41"/>
      <c r="BU93" s="41"/>
      <c r="BV93" s="41"/>
      <c r="BW93" s="41"/>
      <c r="BX93" s="41"/>
      <c r="BY93" s="41"/>
      <c r="BZ93" s="41"/>
      <c r="CA93" s="41"/>
      <c r="CB93" s="41"/>
      <c r="CC93" s="41"/>
      <c r="CD93" s="41"/>
      <c r="CE93" s="41"/>
      <c r="CF93" s="41"/>
      <c r="CG93" s="41"/>
      <c r="CH93" s="41"/>
      <c r="CI93" s="41"/>
      <c r="CJ93" s="41"/>
      <c r="CK93" s="41"/>
      <c r="CL93" s="41"/>
      <c r="CM93" s="41"/>
      <c r="CN93" s="41"/>
      <c r="CO93" s="41"/>
      <c r="CP93" s="41"/>
      <c r="CQ93" s="41"/>
      <c r="CR93" s="41"/>
      <c r="CS93" s="41"/>
      <c r="CT93" s="41"/>
      <c r="CU93" s="41"/>
      <c r="CV93" s="41"/>
      <c r="CW93" s="41"/>
      <c r="CX93" s="41"/>
      <c r="CY93" s="41"/>
      <c r="CZ93" s="41"/>
      <c r="DA93" s="41"/>
      <c r="DB93" s="41"/>
      <c r="DC93" s="41"/>
      <c r="DD93" s="41"/>
      <c r="DE93" s="41"/>
      <c r="DF93" s="41"/>
      <c r="DG93" s="41"/>
      <c r="DH93" s="41"/>
      <c r="DI93" s="41"/>
      <c r="DJ93" s="41"/>
      <c r="DK93" s="41"/>
      <c r="DL93" s="41"/>
      <c r="DM93" s="41"/>
      <c r="DN93" s="41"/>
      <c r="DO93" s="41"/>
      <c r="DP93" s="41"/>
      <c r="DQ93" s="41"/>
      <c r="DR93" s="41"/>
      <c r="DS93" s="41"/>
      <c r="FY93" s="44" t="s">
        <v>235</v>
      </c>
      <c r="FZ93" s="43">
        <f t="shared" si="15"/>
        <v>63</v>
      </c>
      <c r="GA93" s="43"/>
      <c r="GB93" s="43"/>
      <c r="GC93" s="43"/>
      <c r="GD93" s="43"/>
      <c r="GE93" s="43"/>
      <c r="GF93" s="43"/>
      <c r="GG93" s="43"/>
      <c r="GH93" s="43"/>
      <c r="GI93" s="43"/>
      <c r="GJ93" s="43">
        <f t="shared" si="16"/>
        <v>63</v>
      </c>
      <c r="GK93" s="43">
        <f t="shared" si="17"/>
        <v>0</v>
      </c>
      <c r="GL93" s="43"/>
      <c r="GM93" s="43"/>
      <c r="GN93" s="43"/>
      <c r="GO93" s="43"/>
      <c r="GP93" s="43"/>
      <c r="GQ93" s="43"/>
      <c r="GR93" s="43"/>
      <c r="GS93" s="43"/>
      <c r="GT93" s="43"/>
      <c r="GU93" s="43"/>
      <c r="GV93" s="43"/>
      <c r="GW93" s="43"/>
      <c r="GX93" s="43"/>
      <c r="GY93" s="43"/>
      <c r="GZ93" s="43"/>
      <c r="HA93" s="43"/>
      <c r="HB93" s="43"/>
      <c r="HC93" s="43"/>
      <c r="HD93" s="43"/>
    </row>
    <row r="94" spans="1:212" x14ac:dyDescent="0.25">
      <c r="A94" s="41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1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  <c r="BF94" s="41"/>
      <c r="BG94" s="41"/>
      <c r="BH94" s="41"/>
      <c r="BI94" s="41"/>
      <c r="BJ94" s="41"/>
      <c r="BK94" s="41"/>
      <c r="BL94" s="41"/>
      <c r="BM94" s="41"/>
      <c r="BN94" s="41"/>
      <c r="BO94" s="41"/>
      <c r="BP94" s="41"/>
      <c r="BQ94" s="41"/>
      <c r="BR94" s="41"/>
      <c r="BS94" s="41"/>
      <c r="BT94" s="41"/>
      <c r="BU94" s="41"/>
      <c r="BV94" s="41"/>
      <c r="BW94" s="41"/>
      <c r="BX94" s="41"/>
      <c r="BY94" s="41"/>
      <c r="BZ94" s="41"/>
      <c r="CA94" s="41"/>
      <c r="CB94" s="41"/>
      <c r="CC94" s="41"/>
      <c r="CD94" s="41"/>
      <c r="CE94" s="41"/>
      <c r="CF94" s="41"/>
      <c r="CG94" s="41"/>
      <c r="CH94" s="41"/>
      <c r="CI94" s="41"/>
      <c r="CJ94" s="41"/>
      <c r="CK94" s="41"/>
      <c r="CL94" s="41"/>
      <c r="CM94" s="41"/>
      <c r="CN94" s="41"/>
      <c r="CO94" s="41"/>
      <c r="CP94" s="41"/>
      <c r="CQ94" s="41"/>
      <c r="CR94" s="41"/>
      <c r="CS94" s="41"/>
      <c r="CT94" s="41"/>
      <c r="CU94" s="41"/>
      <c r="CV94" s="41"/>
      <c r="CW94" s="41"/>
      <c r="CX94" s="41"/>
      <c r="CY94" s="41"/>
      <c r="CZ94" s="41"/>
      <c r="DA94" s="41"/>
      <c r="DB94" s="41"/>
      <c r="DC94" s="41"/>
      <c r="DD94" s="41"/>
      <c r="DE94" s="41"/>
      <c r="DF94" s="41"/>
      <c r="DG94" s="41"/>
      <c r="DH94" s="41"/>
      <c r="DI94" s="41"/>
      <c r="DJ94" s="41"/>
      <c r="DK94" s="41"/>
      <c r="DL94" s="41"/>
      <c r="DM94" s="41"/>
      <c r="DN94" s="41"/>
      <c r="DO94" s="41"/>
      <c r="DP94" s="41"/>
      <c r="DQ94" s="41"/>
      <c r="DR94" s="41"/>
      <c r="DS94" s="41"/>
      <c r="FY94" s="44" t="s">
        <v>236</v>
      </c>
      <c r="FZ94" s="43">
        <f t="shared" si="15"/>
        <v>64</v>
      </c>
      <c r="GA94" s="43"/>
      <c r="GB94" s="43"/>
      <c r="GC94" s="43"/>
      <c r="GD94" s="43"/>
      <c r="GE94" s="43"/>
      <c r="GF94" s="43"/>
      <c r="GG94" s="43"/>
      <c r="GH94" s="43"/>
      <c r="GI94" s="43"/>
      <c r="GJ94" s="43">
        <f t="shared" si="16"/>
        <v>64</v>
      </c>
      <c r="GK94" s="43">
        <f t="shared" si="17"/>
        <v>0</v>
      </c>
      <c r="GL94" s="43"/>
      <c r="GM94" s="43"/>
      <c r="GN94" s="43"/>
      <c r="GO94" s="43">
        <v>1</v>
      </c>
      <c r="GP94" s="43"/>
      <c r="GQ94" s="43"/>
      <c r="GR94" s="43"/>
      <c r="GS94" s="43"/>
      <c r="GT94" s="43"/>
      <c r="GU94" s="43"/>
      <c r="GV94" s="43"/>
      <c r="GW94" s="43"/>
      <c r="GX94" s="43"/>
      <c r="GY94" s="43"/>
      <c r="GZ94" s="43"/>
      <c r="HA94" s="43"/>
      <c r="HB94" s="43"/>
      <c r="HC94" s="43"/>
      <c r="HD94" s="43"/>
    </row>
    <row r="95" spans="1:212" x14ac:dyDescent="0.25">
      <c r="A95" s="41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  <c r="AS95" s="41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  <c r="BF95" s="41"/>
      <c r="BG95" s="41"/>
      <c r="BH95" s="41"/>
      <c r="BI95" s="41"/>
      <c r="BJ95" s="41"/>
      <c r="BK95" s="41"/>
      <c r="BL95" s="41"/>
      <c r="BM95" s="41"/>
      <c r="BN95" s="41"/>
      <c r="BO95" s="41"/>
      <c r="BP95" s="41"/>
      <c r="BQ95" s="41"/>
      <c r="BR95" s="41"/>
      <c r="BS95" s="41"/>
      <c r="BT95" s="41"/>
      <c r="BU95" s="41"/>
      <c r="BV95" s="41"/>
      <c r="BW95" s="41"/>
      <c r="BX95" s="41"/>
      <c r="BY95" s="41"/>
      <c r="BZ95" s="41"/>
      <c r="CA95" s="41"/>
      <c r="CB95" s="41"/>
      <c r="CC95" s="41"/>
      <c r="CD95" s="41"/>
      <c r="CE95" s="41"/>
      <c r="CF95" s="41"/>
      <c r="CG95" s="41"/>
      <c r="CH95" s="41"/>
      <c r="CI95" s="41"/>
      <c r="CJ95" s="41"/>
      <c r="CK95" s="41"/>
      <c r="CL95" s="41"/>
      <c r="CM95" s="41"/>
      <c r="CN95" s="41"/>
      <c r="CO95" s="41"/>
      <c r="CP95" s="41"/>
      <c r="CQ95" s="41"/>
      <c r="CR95" s="41"/>
      <c r="CS95" s="41"/>
      <c r="CT95" s="41"/>
      <c r="CU95" s="41"/>
      <c r="CV95" s="41"/>
      <c r="CW95" s="41"/>
      <c r="CX95" s="41"/>
      <c r="CY95" s="41"/>
      <c r="CZ95" s="41"/>
      <c r="DA95" s="41"/>
      <c r="DB95" s="41"/>
      <c r="DC95" s="41"/>
      <c r="DD95" s="41"/>
      <c r="DE95" s="41"/>
      <c r="DF95" s="41"/>
      <c r="DG95" s="41"/>
      <c r="DH95" s="41"/>
      <c r="DI95" s="41"/>
      <c r="DJ95" s="41"/>
      <c r="DK95" s="41"/>
      <c r="DL95" s="41"/>
      <c r="DM95" s="41"/>
      <c r="DN95" s="41"/>
      <c r="DO95" s="41"/>
      <c r="DP95" s="41"/>
      <c r="DQ95" s="41"/>
      <c r="DR95" s="41"/>
      <c r="DS95" s="41"/>
      <c r="FY95" s="44" t="s">
        <v>237</v>
      </c>
      <c r="FZ95" s="43">
        <f t="shared" si="15"/>
        <v>65</v>
      </c>
      <c r="GA95" s="43"/>
      <c r="GB95" s="43"/>
      <c r="GC95" s="43"/>
      <c r="GD95" s="43"/>
      <c r="GE95" s="43"/>
      <c r="GF95" s="43"/>
      <c r="GG95" s="43"/>
      <c r="GH95" s="43"/>
      <c r="GI95" s="43"/>
      <c r="GJ95" s="43">
        <f t="shared" si="16"/>
        <v>65</v>
      </c>
      <c r="GK95" s="43">
        <f t="shared" si="17"/>
        <v>0</v>
      </c>
      <c r="GL95" s="43"/>
      <c r="GM95" s="43"/>
      <c r="GN95" s="43"/>
      <c r="GO95" s="43"/>
      <c r="GP95" s="43">
        <v>1</v>
      </c>
      <c r="GQ95" s="43"/>
      <c r="GR95" s="43"/>
      <c r="GS95" s="43"/>
      <c r="GT95" s="43"/>
      <c r="GU95" s="43"/>
      <c r="GV95" s="43"/>
      <c r="GW95" s="43"/>
      <c r="GX95" s="43"/>
      <c r="GY95" s="43"/>
      <c r="GZ95" s="43"/>
      <c r="HA95" s="43"/>
      <c r="HB95" s="43"/>
      <c r="HC95" s="43"/>
      <c r="HD95" s="43"/>
    </row>
    <row r="96" spans="1:212" x14ac:dyDescent="0.25">
      <c r="A96" s="41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  <c r="BF96" s="41"/>
      <c r="BG96" s="41"/>
      <c r="BH96" s="41"/>
      <c r="BI96" s="41"/>
      <c r="BJ96" s="41"/>
      <c r="BK96" s="41"/>
      <c r="BL96" s="41"/>
      <c r="BM96" s="41"/>
      <c r="BN96" s="41"/>
      <c r="BO96" s="41"/>
      <c r="BP96" s="41"/>
      <c r="BQ96" s="41"/>
      <c r="BR96" s="41"/>
      <c r="BS96" s="41"/>
      <c r="BT96" s="41"/>
      <c r="BU96" s="41"/>
      <c r="BV96" s="41"/>
      <c r="BW96" s="41"/>
      <c r="BX96" s="41"/>
      <c r="BY96" s="41"/>
      <c r="BZ96" s="41"/>
      <c r="CA96" s="41"/>
      <c r="CB96" s="41"/>
      <c r="CC96" s="41"/>
      <c r="CD96" s="41"/>
      <c r="CE96" s="41"/>
      <c r="CF96" s="41"/>
      <c r="CG96" s="41"/>
      <c r="CH96" s="41"/>
      <c r="CI96" s="41"/>
      <c r="CJ96" s="41"/>
      <c r="CK96" s="41"/>
      <c r="CL96" s="41"/>
      <c r="CM96" s="41"/>
      <c r="CN96" s="41"/>
      <c r="CO96" s="41"/>
      <c r="CP96" s="41"/>
      <c r="CQ96" s="41"/>
      <c r="CR96" s="41"/>
      <c r="CS96" s="41"/>
      <c r="CT96" s="41"/>
      <c r="CU96" s="41"/>
      <c r="CV96" s="41"/>
      <c r="CW96" s="41"/>
      <c r="CX96" s="41"/>
      <c r="CY96" s="41"/>
      <c r="CZ96" s="41"/>
      <c r="DA96" s="41"/>
      <c r="DB96" s="41"/>
      <c r="DC96" s="41"/>
      <c r="DD96" s="41"/>
      <c r="DE96" s="41"/>
      <c r="DF96" s="41"/>
      <c r="DG96" s="41"/>
      <c r="DH96" s="41"/>
      <c r="DI96" s="41"/>
      <c r="DJ96" s="41"/>
      <c r="DK96" s="41"/>
      <c r="DL96" s="41"/>
      <c r="DM96" s="41"/>
      <c r="DN96" s="41"/>
      <c r="DO96" s="41"/>
      <c r="DP96" s="41"/>
      <c r="DQ96" s="41"/>
      <c r="DR96" s="41"/>
      <c r="DS96" s="41"/>
      <c r="FY96" s="44" t="s">
        <v>238</v>
      </c>
      <c r="FZ96" s="43">
        <f t="shared" si="15"/>
        <v>66</v>
      </c>
      <c r="GA96" s="43"/>
      <c r="GB96" s="43"/>
      <c r="GC96" s="43"/>
      <c r="GD96" s="43"/>
      <c r="GE96" s="43"/>
      <c r="GF96" s="43"/>
      <c r="GG96" s="43"/>
      <c r="GH96" s="43"/>
      <c r="GI96" s="43"/>
      <c r="GJ96" s="43">
        <f t="shared" si="16"/>
        <v>66</v>
      </c>
      <c r="GK96" s="43">
        <f t="shared" si="17"/>
        <v>0</v>
      </c>
      <c r="GL96" s="43"/>
      <c r="GM96" s="43"/>
      <c r="GN96" s="43"/>
      <c r="GO96" s="43"/>
      <c r="GP96" s="43"/>
      <c r="GQ96" s="43"/>
      <c r="GR96" s="43"/>
      <c r="GS96" s="43"/>
      <c r="GT96" s="43"/>
      <c r="GU96" s="43"/>
      <c r="GV96" s="43"/>
      <c r="GW96" s="43"/>
      <c r="GX96" s="43"/>
      <c r="GY96" s="43"/>
      <c r="GZ96" s="43"/>
      <c r="HA96" s="43"/>
      <c r="HB96" s="43"/>
      <c r="HC96" s="43"/>
      <c r="HD96" s="43"/>
    </row>
    <row r="97" spans="1:212" x14ac:dyDescent="0.25">
      <c r="A97" s="41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1"/>
      <c r="AS97" s="41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  <c r="BF97" s="41"/>
      <c r="BG97" s="41"/>
      <c r="BH97" s="41"/>
      <c r="BI97" s="41"/>
      <c r="BJ97" s="41"/>
      <c r="BK97" s="41"/>
      <c r="BL97" s="41"/>
      <c r="BM97" s="41"/>
      <c r="BN97" s="41"/>
      <c r="BO97" s="41"/>
      <c r="BP97" s="41"/>
      <c r="BQ97" s="41"/>
      <c r="BR97" s="41"/>
      <c r="BS97" s="41"/>
      <c r="BT97" s="41"/>
      <c r="BU97" s="41"/>
      <c r="BV97" s="41"/>
      <c r="BW97" s="41"/>
      <c r="BX97" s="41"/>
      <c r="BY97" s="41"/>
      <c r="BZ97" s="41"/>
      <c r="CA97" s="41"/>
      <c r="CB97" s="41"/>
      <c r="CC97" s="41"/>
      <c r="CD97" s="41"/>
      <c r="CE97" s="41"/>
      <c r="CF97" s="41"/>
      <c r="CG97" s="41"/>
      <c r="CH97" s="41"/>
      <c r="CI97" s="41"/>
      <c r="CJ97" s="41"/>
      <c r="CK97" s="41"/>
      <c r="CL97" s="41"/>
      <c r="CM97" s="41"/>
      <c r="CN97" s="41"/>
      <c r="CO97" s="41"/>
      <c r="CP97" s="41"/>
      <c r="CQ97" s="41"/>
      <c r="CR97" s="41"/>
      <c r="CS97" s="41"/>
      <c r="CT97" s="41"/>
      <c r="CU97" s="41"/>
      <c r="CV97" s="41"/>
      <c r="CW97" s="41"/>
      <c r="CX97" s="41"/>
      <c r="CY97" s="41"/>
      <c r="CZ97" s="41"/>
      <c r="DA97" s="41"/>
      <c r="DB97" s="41"/>
      <c r="DC97" s="41"/>
      <c r="DD97" s="41"/>
      <c r="DE97" s="41"/>
      <c r="DF97" s="41"/>
      <c r="DG97" s="41"/>
      <c r="DH97" s="41"/>
      <c r="DI97" s="41"/>
      <c r="DJ97" s="41"/>
      <c r="DK97" s="41"/>
      <c r="DL97" s="41"/>
      <c r="DM97" s="41"/>
      <c r="DN97" s="41"/>
      <c r="DO97" s="41"/>
      <c r="DP97" s="41"/>
      <c r="DQ97" s="41"/>
      <c r="DR97" s="41"/>
      <c r="DS97" s="41"/>
      <c r="FY97" s="44" t="s">
        <v>239</v>
      </c>
      <c r="FZ97" s="43">
        <f t="shared" si="15"/>
        <v>67</v>
      </c>
      <c r="GA97" s="43"/>
      <c r="GB97" s="43"/>
      <c r="GC97" s="43"/>
      <c r="GD97" s="43"/>
      <c r="GE97" s="43"/>
      <c r="GF97" s="43"/>
      <c r="GG97" s="43"/>
      <c r="GH97" s="43"/>
      <c r="GI97" s="43"/>
      <c r="GJ97" s="43">
        <f t="shared" si="16"/>
        <v>67</v>
      </c>
      <c r="GK97" s="43">
        <f t="shared" si="17"/>
        <v>0</v>
      </c>
      <c r="GL97" s="43"/>
      <c r="GM97" s="43"/>
      <c r="GN97" s="43"/>
      <c r="GO97" s="43"/>
      <c r="GP97" s="43"/>
      <c r="GQ97" s="43"/>
      <c r="GR97" s="43"/>
      <c r="GS97" s="43"/>
      <c r="GT97" s="43"/>
      <c r="GU97" s="43"/>
      <c r="GV97" s="43"/>
      <c r="GW97" s="43"/>
      <c r="GX97" s="43"/>
      <c r="GY97" s="43"/>
      <c r="GZ97" s="43"/>
      <c r="HA97" s="43"/>
      <c r="HB97" s="43"/>
      <c r="HC97" s="43"/>
      <c r="HD97" s="43"/>
    </row>
    <row r="98" spans="1:212" x14ac:dyDescent="0.25">
      <c r="A98" s="41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41"/>
      <c r="AS98" s="41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  <c r="BF98" s="41"/>
      <c r="BG98" s="41"/>
      <c r="BH98" s="41"/>
      <c r="BI98" s="41"/>
      <c r="BJ98" s="41"/>
      <c r="BK98" s="41"/>
      <c r="BL98" s="41"/>
      <c r="BM98" s="41"/>
      <c r="BN98" s="41"/>
      <c r="BO98" s="41"/>
      <c r="BP98" s="41"/>
      <c r="BQ98" s="41"/>
      <c r="BR98" s="41"/>
      <c r="BS98" s="41"/>
      <c r="BT98" s="41"/>
      <c r="BU98" s="41"/>
      <c r="BV98" s="41"/>
      <c r="BW98" s="41"/>
      <c r="BX98" s="41"/>
      <c r="BY98" s="41"/>
      <c r="BZ98" s="41"/>
      <c r="CA98" s="41"/>
      <c r="CB98" s="41"/>
      <c r="CC98" s="41"/>
      <c r="CD98" s="41"/>
      <c r="CE98" s="41"/>
      <c r="CF98" s="41"/>
      <c r="CG98" s="41"/>
      <c r="CH98" s="41"/>
      <c r="CI98" s="41"/>
      <c r="CJ98" s="41"/>
      <c r="CK98" s="41"/>
      <c r="CL98" s="41"/>
      <c r="CM98" s="41"/>
      <c r="CN98" s="41"/>
      <c r="CO98" s="41"/>
      <c r="CP98" s="41"/>
      <c r="CQ98" s="41"/>
      <c r="CR98" s="41"/>
      <c r="CS98" s="41"/>
      <c r="CT98" s="41"/>
      <c r="CU98" s="41"/>
      <c r="CV98" s="41"/>
      <c r="CW98" s="41"/>
      <c r="CX98" s="41"/>
      <c r="CY98" s="41"/>
      <c r="CZ98" s="41"/>
      <c r="DA98" s="41"/>
      <c r="DB98" s="41"/>
      <c r="DC98" s="41"/>
      <c r="DD98" s="41"/>
      <c r="DE98" s="41"/>
      <c r="DF98" s="41"/>
      <c r="DG98" s="41"/>
      <c r="DH98" s="41"/>
      <c r="DI98" s="41"/>
      <c r="DJ98" s="41"/>
      <c r="DK98" s="41"/>
      <c r="DL98" s="41"/>
      <c r="DM98" s="41"/>
      <c r="DN98" s="41"/>
      <c r="DO98" s="41"/>
      <c r="DP98" s="41"/>
      <c r="DQ98" s="41"/>
      <c r="DR98" s="41"/>
      <c r="DS98" s="41"/>
      <c r="FY98" s="44" t="s">
        <v>240</v>
      </c>
      <c r="FZ98" s="43">
        <f t="shared" si="15"/>
        <v>68</v>
      </c>
      <c r="GA98" s="43"/>
      <c r="GB98" s="43"/>
      <c r="GC98" s="43"/>
      <c r="GD98" s="43"/>
      <c r="GE98" s="43"/>
      <c r="GF98" s="43"/>
      <c r="GG98" s="43"/>
      <c r="GH98" s="43"/>
      <c r="GI98" s="43"/>
      <c r="GJ98" s="43">
        <f t="shared" si="16"/>
        <v>68</v>
      </c>
      <c r="GK98" s="43">
        <f t="shared" si="17"/>
        <v>0</v>
      </c>
      <c r="GL98" s="43"/>
      <c r="GM98" s="43">
        <v>1</v>
      </c>
      <c r="GN98" s="43">
        <v>1</v>
      </c>
      <c r="GO98" s="43">
        <v>1</v>
      </c>
      <c r="GP98" s="43">
        <v>1</v>
      </c>
      <c r="GQ98" s="43"/>
      <c r="GR98" s="43"/>
      <c r="GS98" s="43"/>
      <c r="GT98" s="43"/>
      <c r="GU98" s="43"/>
      <c r="GV98" s="43"/>
      <c r="GW98" s="43"/>
      <c r="GX98" s="43"/>
      <c r="GY98" s="43"/>
      <c r="GZ98" s="43"/>
      <c r="HA98" s="43"/>
      <c r="HB98" s="43"/>
      <c r="HC98" s="43"/>
      <c r="HD98" s="43"/>
    </row>
    <row r="99" spans="1:212" x14ac:dyDescent="0.25">
      <c r="A99" s="41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  <c r="BF99" s="41"/>
      <c r="BG99" s="41"/>
      <c r="BH99" s="41"/>
      <c r="BI99" s="41"/>
      <c r="BJ99" s="41"/>
      <c r="BK99" s="41"/>
      <c r="BL99" s="41"/>
      <c r="BM99" s="41"/>
      <c r="BN99" s="41"/>
      <c r="BO99" s="41"/>
      <c r="BP99" s="41"/>
      <c r="BQ99" s="41"/>
      <c r="BR99" s="41"/>
      <c r="BS99" s="41"/>
      <c r="BT99" s="41"/>
      <c r="BU99" s="41"/>
      <c r="BV99" s="41"/>
      <c r="BW99" s="41"/>
      <c r="BX99" s="41"/>
      <c r="BY99" s="41"/>
      <c r="BZ99" s="41"/>
      <c r="CA99" s="41"/>
      <c r="CB99" s="41"/>
      <c r="CC99" s="41"/>
      <c r="CD99" s="41"/>
      <c r="CE99" s="41"/>
      <c r="CF99" s="41"/>
      <c r="CG99" s="41"/>
      <c r="CH99" s="41"/>
      <c r="CI99" s="41"/>
      <c r="CJ99" s="41"/>
      <c r="CK99" s="41"/>
      <c r="CL99" s="41"/>
      <c r="CM99" s="41"/>
      <c r="CN99" s="41"/>
      <c r="CO99" s="41"/>
      <c r="CP99" s="41"/>
      <c r="CQ99" s="41"/>
      <c r="CR99" s="41"/>
      <c r="CS99" s="41"/>
      <c r="CT99" s="41"/>
      <c r="CU99" s="41"/>
      <c r="CV99" s="41"/>
      <c r="CW99" s="41"/>
      <c r="CX99" s="41"/>
      <c r="CY99" s="41"/>
      <c r="CZ99" s="41"/>
      <c r="DA99" s="41"/>
      <c r="DB99" s="41"/>
      <c r="DC99" s="41"/>
      <c r="DD99" s="41"/>
      <c r="DE99" s="41"/>
      <c r="DF99" s="41"/>
      <c r="DG99" s="41"/>
      <c r="DH99" s="41"/>
      <c r="DI99" s="41"/>
      <c r="DJ99" s="41"/>
      <c r="DK99" s="41"/>
      <c r="DL99" s="41"/>
      <c r="DM99" s="41"/>
      <c r="DN99" s="41"/>
      <c r="DO99" s="41"/>
      <c r="DP99" s="41"/>
      <c r="DQ99" s="41"/>
      <c r="DR99" s="41"/>
      <c r="DS99" s="41"/>
      <c r="FY99" s="44" t="s">
        <v>241</v>
      </c>
      <c r="FZ99" s="43">
        <f t="shared" si="15"/>
        <v>69</v>
      </c>
      <c r="GA99" s="43"/>
      <c r="GB99" s="43"/>
      <c r="GC99" s="43"/>
      <c r="GD99" s="43"/>
      <c r="GE99" s="43"/>
      <c r="GF99" s="43"/>
      <c r="GG99" s="43"/>
      <c r="GH99" s="43"/>
      <c r="GI99" s="43"/>
      <c r="GJ99" s="43">
        <f t="shared" si="16"/>
        <v>69</v>
      </c>
      <c r="GK99" s="43">
        <f t="shared" si="17"/>
        <v>0</v>
      </c>
      <c r="GL99" s="43"/>
      <c r="GM99" s="43"/>
      <c r="GN99" s="43"/>
      <c r="GO99" s="43"/>
      <c r="GP99" s="43"/>
      <c r="GQ99" s="43"/>
      <c r="GR99" s="43"/>
      <c r="GS99" s="43"/>
      <c r="GT99" s="43"/>
      <c r="GU99" s="43"/>
      <c r="GV99" s="43"/>
      <c r="GW99" s="43"/>
      <c r="GX99" s="43"/>
      <c r="GY99" s="43"/>
      <c r="GZ99" s="43"/>
      <c r="HA99" s="43"/>
      <c r="HB99" s="43"/>
      <c r="HC99" s="43"/>
      <c r="HD99" s="43"/>
    </row>
    <row r="100" spans="1:212" x14ac:dyDescent="0.25">
      <c r="A100" s="41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1"/>
      <c r="AS100" s="41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  <c r="BF100" s="41"/>
      <c r="BG100" s="41"/>
      <c r="BH100" s="41"/>
      <c r="BI100" s="41"/>
      <c r="BJ100" s="41"/>
      <c r="BK100" s="41"/>
      <c r="BL100" s="41"/>
      <c r="BM100" s="41"/>
      <c r="BN100" s="41"/>
      <c r="BO100" s="41"/>
      <c r="BP100" s="41"/>
      <c r="BQ100" s="41"/>
      <c r="BR100" s="41"/>
      <c r="BS100" s="41"/>
      <c r="BT100" s="41"/>
      <c r="BU100" s="41"/>
      <c r="BV100" s="41"/>
      <c r="BW100" s="41"/>
      <c r="BX100" s="41"/>
      <c r="BY100" s="41"/>
      <c r="BZ100" s="41"/>
      <c r="CA100" s="41"/>
      <c r="CB100" s="41"/>
      <c r="CC100" s="41"/>
      <c r="CD100" s="41"/>
      <c r="CE100" s="41"/>
      <c r="CF100" s="41"/>
      <c r="CG100" s="41"/>
      <c r="CH100" s="41"/>
      <c r="CI100" s="41"/>
      <c r="CJ100" s="41"/>
      <c r="CK100" s="41"/>
      <c r="CL100" s="41"/>
      <c r="CM100" s="41"/>
      <c r="CN100" s="41"/>
      <c r="CO100" s="41"/>
      <c r="CP100" s="41"/>
      <c r="CQ100" s="41"/>
      <c r="CR100" s="41"/>
      <c r="CS100" s="41"/>
      <c r="CT100" s="41"/>
      <c r="CU100" s="41"/>
      <c r="CV100" s="41"/>
      <c r="CW100" s="41"/>
      <c r="CX100" s="41"/>
      <c r="CY100" s="41"/>
      <c r="CZ100" s="41"/>
      <c r="DA100" s="41"/>
      <c r="DB100" s="41"/>
      <c r="DC100" s="41"/>
      <c r="DD100" s="41"/>
      <c r="DE100" s="41"/>
      <c r="DF100" s="41"/>
      <c r="DG100" s="41"/>
      <c r="DH100" s="41"/>
      <c r="DI100" s="41"/>
      <c r="DJ100" s="41"/>
      <c r="DK100" s="41"/>
      <c r="DL100" s="41"/>
      <c r="DM100" s="41"/>
      <c r="DN100" s="41"/>
      <c r="DO100" s="41"/>
      <c r="DP100" s="41"/>
      <c r="DQ100" s="41"/>
      <c r="DR100" s="41"/>
      <c r="DS100" s="41"/>
      <c r="FY100" s="44" t="s">
        <v>242</v>
      </c>
      <c r="FZ100" s="43">
        <f t="shared" si="15"/>
        <v>70</v>
      </c>
      <c r="GA100" s="43"/>
      <c r="GB100" s="43"/>
      <c r="GC100" s="43"/>
      <c r="GD100" s="43"/>
      <c r="GE100" s="43"/>
      <c r="GF100" s="43"/>
      <c r="GG100" s="43"/>
      <c r="GH100" s="43"/>
      <c r="GI100" s="43"/>
      <c r="GJ100" s="43">
        <f t="shared" si="16"/>
        <v>70</v>
      </c>
      <c r="GK100" s="43">
        <f t="shared" si="17"/>
        <v>0</v>
      </c>
      <c r="GL100" s="43"/>
      <c r="GM100" s="43"/>
      <c r="GN100" s="43"/>
      <c r="GO100" s="43"/>
      <c r="GP100" s="43"/>
      <c r="GQ100" s="43"/>
      <c r="GR100" s="43"/>
      <c r="GS100" s="43"/>
      <c r="GT100" s="43"/>
      <c r="GU100" s="43"/>
      <c r="GV100" s="43"/>
      <c r="GW100" s="43"/>
      <c r="GX100" s="43"/>
      <c r="GY100" s="43"/>
      <c r="GZ100" s="43"/>
      <c r="HA100" s="43"/>
      <c r="HB100" s="43"/>
      <c r="HC100" s="43"/>
      <c r="HD100" s="43"/>
    </row>
    <row r="101" spans="1:212" x14ac:dyDescent="0.25">
      <c r="A101" s="41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41"/>
      <c r="AS101" s="41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  <c r="BF101" s="41"/>
      <c r="BG101" s="41"/>
      <c r="BH101" s="41"/>
      <c r="BI101" s="41"/>
      <c r="BJ101" s="41"/>
      <c r="BK101" s="41"/>
      <c r="BL101" s="41"/>
      <c r="BM101" s="41"/>
      <c r="BN101" s="41"/>
      <c r="BO101" s="41"/>
      <c r="BP101" s="41"/>
      <c r="BQ101" s="41"/>
      <c r="BR101" s="41"/>
      <c r="BS101" s="41"/>
      <c r="BT101" s="41"/>
      <c r="BU101" s="41"/>
      <c r="BV101" s="41"/>
      <c r="BW101" s="41"/>
      <c r="BX101" s="41"/>
      <c r="BY101" s="41"/>
      <c r="BZ101" s="41"/>
      <c r="CA101" s="41"/>
      <c r="CB101" s="41"/>
      <c r="CC101" s="41"/>
      <c r="CD101" s="41"/>
      <c r="CE101" s="41"/>
      <c r="CF101" s="41"/>
      <c r="CG101" s="41"/>
      <c r="CH101" s="41"/>
      <c r="CI101" s="41"/>
      <c r="CJ101" s="41"/>
      <c r="CK101" s="41"/>
      <c r="CL101" s="41"/>
      <c r="CM101" s="41"/>
      <c r="CN101" s="41"/>
      <c r="CO101" s="41"/>
      <c r="CP101" s="41"/>
      <c r="CQ101" s="41"/>
      <c r="CR101" s="41"/>
      <c r="CS101" s="41"/>
      <c r="CT101" s="41"/>
      <c r="CU101" s="41"/>
      <c r="CV101" s="41"/>
      <c r="CW101" s="41"/>
      <c r="CX101" s="41"/>
      <c r="CY101" s="41"/>
      <c r="CZ101" s="41"/>
      <c r="DA101" s="41"/>
      <c r="DB101" s="41"/>
      <c r="DC101" s="41"/>
      <c r="DD101" s="41"/>
      <c r="DE101" s="41"/>
      <c r="DF101" s="41"/>
      <c r="DG101" s="41"/>
      <c r="DH101" s="41"/>
      <c r="DI101" s="41"/>
      <c r="DJ101" s="41"/>
      <c r="DK101" s="41"/>
      <c r="DL101" s="41"/>
      <c r="DM101" s="41"/>
      <c r="DN101" s="41"/>
      <c r="DO101" s="41"/>
      <c r="DP101" s="41"/>
      <c r="DQ101" s="41"/>
      <c r="DR101" s="41"/>
      <c r="DS101" s="41"/>
      <c r="FY101" s="44" t="s">
        <v>243</v>
      </c>
      <c r="FZ101" s="43">
        <f t="shared" si="15"/>
        <v>71</v>
      </c>
      <c r="GA101" s="43"/>
      <c r="GB101" s="43"/>
      <c r="GC101" s="43"/>
      <c r="GD101" s="43"/>
      <c r="GE101" s="43"/>
      <c r="GF101" s="43"/>
      <c r="GG101" s="43"/>
      <c r="GH101" s="43"/>
      <c r="GI101" s="43"/>
      <c r="GJ101" s="43">
        <f t="shared" si="16"/>
        <v>71</v>
      </c>
      <c r="GK101" s="43">
        <f t="shared" si="17"/>
        <v>0</v>
      </c>
      <c r="GL101" s="43"/>
      <c r="GM101" s="43"/>
      <c r="GN101" s="43"/>
      <c r="GO101" s="43"/>
      <c r="GP101" s="43">
        <v>1</v>
      </c>
      <c r="GQ101" s="43"/>
      <c r="GR101" s="43"/>
      <c r="GS101" s="43"/>
      <c r="GT101" s="43"/>
      <c r="GU101" s="43"/>
      <c r="GV101" s="43"/>
      <c r="GW101" s="43"/>
      <c r="GX101" s="43"/>
      <c r="GY101" s="43"/>
      <c r="GZ101" s="43"/>
      <c r="HA101" s="43"/>
      <c r="HB101" s="43"/>
      <c r="HC101" s="43"/>
      <c r="HD101" s="43"/>
    </row>
    <row r="102" spans="1:212" x14ac:dyDescent="0.25">
      <c r="A102" s="41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  <c r="AM102" s="41"/>
      <c r="AN102" s="41"/>
      <c r="AO102" s="41"/>
      <c r="AP102" s="41"/>
      <c r="AQ102" s="41"/>
      <c r="AR102" s="41"/>
      <c r="AS102" s="41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  <c r="BF102" s="41"/>
      <c r="BG102" s="41"/>
      <c r="BH102" s="41"/>
      <c r="BI102" s="41"/>
      <c r="BJ102" s="41"/>
      <c r="BK102" s="41"/>
      <c r="BL102" s="41"/>
      <c r="BM102" s="41"/>
      <c r="BN102" s="41"/>
      <c r="BO102" s="41"/>
      <c r="BP102" s="41"/>
      <c r="BQ102" s="41"/>
      <c r="BR102" s="41"/>
      <c r="BS102" s="41"/>
      <c r="BT102" s="41"/>
      <c r="BU102" s="41"/>
      <c r="BV102" s="41"/>
      <c r="BW102" s="41"/>
      <c r="BX102" s="41"/>
      <c r="BY102" s="41"/>
      <c r="BZ102" s="41"/>
      <c r="CA102" s="41"/>
      <c r="CB102" s="41"/>
      <c r="CC102" s="41"/>
      <c r="CD102" s="41"/>
      <c r="CE102" s="41"/>
      <c r="CF102" s="41"/>
      <c r="CG102" s="41"/>
      <c r="CH102" s="41"/>
      <c r="CI102" s="41"/>
      <c r="CJ102" s="41"/>
      <c r="CK102" s="41"/>
      <c r="CL102" s="41"/>
      <c r="CM102" s="41"/>
      <c r="CN102" s="41"/>
      <c r="CO102" s="41"/>
      <c r="CP102" s="41"/>
      <c r="CQ102" s="41"/>
      <c r="CR102" s="41"/>
      <c r="CS102" s="41"/>
      <c r="CT102" s="41"/>
      <c r="CU102" s="41"/>
      <c r="CV102" s="41"/>
      <c r="CW102" s="41"/>
      <c r="CX102" s="41"/>
      <c r="CY102" s="41"/>
      <c r="CZ102" s="41"/>
      <c r="DA102" s="41"/>
      <c r="DB102" s="41"/>
      <c r="DC102" s="41"/>
      <c r="DD102" s="41"/>
      <c r="DE102" s="41"/>
      <c r="DF102" s="41"/>
      <c r="DG102" s="41"/>
      <c r="DH102" s="41"/>
      <c r="DI102" s="41"/>
      <c r="DJ102" s="41"/>
      <c r="DK102" s="41"/>
      <c r="DL102" s="41"/>
      <c r="DM102" s="41"/>
      <c r="DN102" s="41"/>
      <c r="DO102" s="41"/>
      <c r="DP102" s="41"/>
      <c r="DQ102" s="41"/>
      <c r="DR102" s="41"/>
      <c r="DS102" s="41"/>
      <c r="FY102" s="44" t="s">
        <v>244</v>
      </c>
      <c r="FZ102" s="43">
        <f t="shared" si="15"/>
        <v>72</v>
      </c>
      <c r="GA102" s="43"/>
      <c r="GB102" s="43"/>
      <c r="GC102" s="43"/>
      <c r="GD102" s="43"/>
      <c r="GE102" s="43"/>
      <c r="GF102" s="43"/>
      <c r="GG102" s="43"/>
      <c r="GH102" s="43"/>
      <c r="GI102" s="43"/>
      <c r="GJ102" s="43">
        <f t="shared" si="16"/>
        <v>72</v>
      </c>
      <c r="GK102" s="43">
        <f t="shared" si="17"/>
        <v>0</v>
      </c>
      <c r="GL102" s="43"/>
      <c r="GM102" s="43"/>
      <c r="GN102" s="43"/>
      <c r="GO102" s="43">
        <v>1</v>
      </c>
      <c r="GP102" s="43"/>
      <c r="GQ102" s="43"/>
      <c r="GR102" s="43"/>
      <c r="GS102" s="43"/>
      <c r="GT102" s="43"/>
      <c r="GU102" s="43"/>
      <c r="GV102" s="43"/>
      <c r="GW102" s="43"/>
      <c r="GX102" s="43"/>
      <c r="GY102" s="43"/>
      <c r="GZ102" s="43"/>
      <c r="HA102" s="43"/>
      <c r="HB102" s="43"/>
      <c r="HC102" s="43"/>
      <c r="HD102" s="43"/>
    </row>
    <row r="103" spans="1:212" x14ac:dyDescent="0.25">
      <c r="A103" s="41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41"/>
      <c r="AL103" s="41"/>
      <c r="AM103" s="41"/>
      <c r="AN103" s="41"/>
      <c r="AO103" s="41"/>
      <c r="AP103" s="41"/>
      <c r="AQ103" s="41"/>
      <c r="AR103" s="41"/>
      <c r="AS103" s="41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  <c r="BF103" s="41"/>
      <c r="BG103" s="41"/>
      <c r="BH103" s="41"/>
      <c r="BI103" s="41"/>
      <c r="BJ103" s="41"/>
      <c r="BK103" s="41"/>
      <c r="BL103" s="41"/>
      <c r="BM103" s="41"/>
      <c r="BN103" s="41"/>
      <c r="BO103" s="41"/>
      <c r="BP103" s="41"/>
      <c r="BQ103" s="41"/>
      <c r="BR103" s="41"/>
      <c r="BS103" s="41"/>
      <c r="BT103" s="41"/>
      <c r="BU103" s="41"/>
      <c r="BV103" s="41"/>
      <c r="BW103" s="41"/>
      <c r="BX103" s="41"/>
      <c r="BY103" s="41"/>
      <c r="BZ103" s="41"/>
      <c r="CA103" s="41"/>
      <c r="CB103" s="41"/>
      <c r="CC103" s="41"/>
      <c r="CD103" s="41"/>
      <c r="CE103" s="41"/>
      <c r="CF103" s="41"/>
      <c r="CG103" s="41"/>
      <c r="CH103" s="41"/>
      <c r="CI103" s="41"/>
      <c r="CJ103" s="41"/>
      <c r="CK103" s="41"/>
      <c r="CL103" s="41"/>
      <c r="CM103" s="41"/>
      <c r="CN103" s="41"/>
      <c r="CO103" s="41"/>
      <c r="CP103" s="41"/>
      <c r="CQ103" s="41"/>
      <c r="CR103" s="41"/>
      <c r="CS103" s="41"/>
      <c r="CT103" s="41"/>
      <c r="CU103" s="41"/>
      <c r="CV103" s="41"/>
      <c r="CW103" s="41"/>
      <c r="CX103" s="41"/>
      <c r="CY103" s="41"/>
      <c r="CZ103" s="41"/>
      <c r="DA103" s="41"/>
      <c r="DB103" s="41"/>
      <c r="DC103" s="41"/>
      <c r="DD103" s="41"/>
      <c r="DE103" s="41"/>
      <c r="DF103" s="41"/>
      <c r="DG103" s="41"/>
      <c r="DH103" s="41"/>
      <c r="DI103" s="41"/>
      <c r="DJ103" s="41"/>
      <c r="DK103" s="41"/>
      <c r="DL103" s="41"/>
      <c r="DM103" s="41"/>
      <c r="DN103" s="41"/>
      <c r="DO103" s="41"/>
      <c r="DP103" s="41"/>
      <c r="DQ103" s="41"/>
      <c r="DR103" s="41"/>
      <c r="DS103" s="41"/>
      <c r="FY103" s="44" t="s">
        <v>245</v>
      </c>
      <c r="FZ103" s="43">
        <f t="shared" si="15"/>
        <v>73</v>
      </c>
      <c r="GA103" s="43"/>
      <c r="GB103" s="43"/>
      <c r="GC103" s="43"/>
      <c r="GD103" s="43"/>
      <c r="GE103" s="43"/>
      <c r="GF103" s="43"/>
      <c r="GG103" s="43"/>
      <c r="GH103" s="43"/>
      <c r="GI103" s="43"/>
      <c r="GJ103" s="43">
        <f t="shared" si="16"/>
        <v>73</v>
      </c>
      <c r="GK103" s="43">
        <f t="shared" si="17"/>
        <v>0</v>
      </c>
      <c r="GL103" s="43"/>
      <c r="GM103" s="43"/>
      <c r="GN103" s="43"/>
      <c r="GO103" s="43"/>
      <c r="GP103" s="43"/>
      <c r="GQ103" s="43"/>
      <c r="GR103" s="43"/>
      <c r="GS103" s="43"/>
      <c r="GT103" s="43"/>
      <c r="GU103" s="43"/>
      <c r="GV103" s="43"/>
      <c r="GW103" s="43"/>
      <c r="GX103" s="43"/>
      <c r="GY103" s="43"/>
      <c r="GZ103" s="43"/>
      <c r="HA103" s="43"/>
      <c r="HB103" s="43"/>
      <c r="HC103" s="43"/>
      <c r="HD103" s="43"/>
    </row>
    <row r="104" spans="1:212" x14ac:dyDescent="0.25">
      <c r="A104" s="41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  <c r="AM104" s="41"/>
      <c r="AN104" s="41"/>
      <c r="AO104" s="41"/>
      <c r="AP104" s="41"/>
      <c r="AQ104" s="41"/>
      <c r="AR104" s="41"/>
      <c r="AS104" s="41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  <c r="BF104" s="41"/>
      <c r="BG104" s="41"/>
      <c r="BH104" s="41"/>
      <c r="BI104" s="41"/>
      <c r="BJ104" s="41"/>
      <c r="BK104" s="41"/>
      <c r="BL104" s="41"/>
      <c r="BM104" s="41"/>
      <c r="BN104" s="41"/>
      <c r="BO104" s="41"/>
      <c r="BP104" s="41"/>
      <c r="BQ104" s="41"/>
      <c r="BR104" s="41"/>
      <c r="BS104" s="41"/>
      <c r="BT104" s="41"/>
      <c r="BU104" s="41"/>
      <c r="BV104" s="41"/>
      <c r="BW104" s="41"/>
      <c r="BX104" s="41"/>
      <c r="BY104" s="41"/>
      <c r="BZ104" s="41"/>
      <c r="CA104" s="41"/>
      <c r="CB104" s="41"/>
      <c r="CC104" s="41"/>
      <c r="CD104" s="41"/>
      <c r="CE104" s="41"/>
      <c r="CF104" s="41"/>
      <c r="CG104" s="41"/>
      <c r="CH104" s="41"/>
      <c r="CI104" s="41"/>
      <c r="CJ104" s="41"/>
      <c r="CK104" s="41"/>
      <c r="CL104" s="41"/>
      <c r="CM104" s="41"/>
      <c r="CN104" s="41"/>
      <c r="CO104" s="41"/>
      <c r="CP104" s="41"/>
      <c r="CQ104" s="41"/>
      <c r="CR104" s="41"/>
      <c r="CS104" s="41"/>
      <c r="CT104" s="41"/>
      <c r="CU104" s="41"/>
      <c r="CV104" s="41"/>
      <c r="CW104" s="41"/>
      <c r="CX104" s="41"/>
      <c r="CY104" s="41"/>
      <c r="CZ104" s="41"/>
      <c r="DA104" s="41"/>
      <c r="DB104" s="41"/>
      <c r="DC104" s="41"/>
      <c r="DD104" s="41"/>
      <c r="DE104" s="41"/>
      <c r="DF104" s="41"/>
      <c r="DG104" s="41"/>
      <c r="DH104" s="41"/>
      <c r="DI104" s="41"/>
      <c r="DJ104" s="41"/>
      <c r="DK104" s="41"/>
      <c r="DL104" s="41"/>
      <c r="DM104" s="41"/>
      <c r="DN104" s="41"/>
      <c r="DO104" s="41"/>
      <c r="DP104" s="41"/>
      <c r="DQ104" s="41"/>
      <c r="DR104" s="41"/>
      <c r="DS104" s="41"/>
      <c r="FY104" s="44" t="s">
        <v>246</v>
      </c>
      <c r="FZ104" s="43">
        <f t="shared" si="15"/>
        <v>74</v>
      </c>
      <c r="GA104" s="43"/>
      <c r="GB104" s="43"/>
      <c r="GC104" s="43"/>
      <c r="GD104" s="43"/>
      <c r="GE104" s="43"/>
      <c r="GF104" s="43"/>
      <c r="GG104" s="43"/>
      <c r="GH104" s="43"/>
      <c r="GI104" s="43"/>
      <c r="GJ104" s="43">
        <f t="shared" si="16"/>
        <v>74</v>
      </c>
      <c r="GK104" s="43">
        <f t="shared" si="17"/>
        <v>0</v>
      </c>
      <c r="GL104" s="43"/>
      <c r="GM104" s="43"/>
      <c r="GN104" s="43">
        <v>1</v>
      </c>
      <c r="GO104" s="43"/>
      <c r="GP104" s="43">
        <v>1</v>
      </c>
      <c r="GQ104" s="43"/>
      <c r="GR104" s="43"/>
      <c r="GS104" s="43"/>
      <c r="GT104" s="43"/>
      <c r="GU104" s="43"/>
      <c r="GV104" s="43"/>
      <c r="GW104" s="43"/>
      <c r="GX104" s="43"/>
      <c r="GY104" s="43"/>
      <c r="GZ104" s="43"/>
      <c r="HA104" s="43"/>
      <c r="HB104" s="43"/>
      <c r="HC104" s="43"/>
      <c r="HD104" s="43"/>
    </row>
    <row r="105" spans="1:212" x14ac:dyDescent="0.25">
      <c r="A105" s="41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41"/>
      <c r="AQ105" s="41"/>
      <c r="AR105" s="41"/>
      <c r="AS105" s="41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  <c r="BF105" s="41"/>
      <c r="BG105" s="41"/>
      <c r="BH105" s="41"/>
      <c r="BI105" s="41"/>
      <c r="BJ105" s="41"/>
      <c r="BK105" s="41"/>
      <c r="BL105" s="41"/>
      <c r="BM105" s="41"/>
      <c r="BN105" s="41"/>
      <c r="BO105" s="41"/>
      <c r="BP105" s="41"/>
      <c r="BQ105" s="41"/>
      <c r="BR105" s="41"/>
      <c r="BS105" s="41"/>
      <c r="BT105" s="41"/>
      <c r="BU105" s="41"/>
      <c r="BV105" s="41"/>
      <c r="BW105" s="41"/>
      <c r="BX105" s="41"/>
      <c r="BY105" s="41"/>
      <c r="BZ105" s="41"/>
      <c r="CA105" s="41"/>
      <c r="CB105" s="41"/>
      <c r="CC105" s="41"/>
      <c r="CD105" s="41"/>
      <c r="CE105" s="41"/>
      <c r="CF105" s="41"/>
      <c r="CG105" s="41"/>
      <c r="CH105" s="41"/>
      <c r="CI105" s="41"/>
      <c r="CJ105" s="41"/>
      <c r="CK105" s="41"/>
      <c r="CL105" s="41"/>
      <c r="CM105" s="41"/>
      <c r="CN105" s="41"/>
      <c r="CO105" s="41"/>
      <c r="CP105" s="41"/>
      <c r="CQ105" s="41"/>
      <c r="CR105" s="41"/>
      <c r="CS105" s="41"/>
      <c r="CT105" s="41"/>
      <c r="CU105" s="41"/>
      <c r="CV105" s="41"/>
      <c r="CW105" s="41"/>
      <c r="CX105" s="41"/>
      <c r="CY105" s="41"/>
      <c r="CZ105" s="41"/>
      <c r="DA105" s="41"/>
      <c r="DB105" s="41"/>
      <c r="DC105" s="41"/>
      <c r="DD105" s="41"/>
      <c r="DE105" s="41"/>
      <c r="DF105" s="41"/>
      <c r="DG105" s="41"/>
      <c r="DH105" s="41"/>
      <c r="DI105" s="41"/>
      <c r="DJ105" s="41"/>
      <c r="DK105" s="41"/>
      <c r="DL105" s="41"/>
      <c r="DM105" s="41"/>
      <c r="DN105" s="41"/>
      <c r="DO105" s="41"/>
      <c r="DP105" s="41"/>
      <c r="DQ105" s="41"/>
      <c r="DR105" s="41"/>
      <c r="DS105" s="41"/>
      <c r="FY105" s="44" t="s">
        <v>247</v>
      </c>
      <c r="FZ105" s="43">
        <f t="shared" si="15"/>
        <v>75</v>
      </c>
      <c r="GA105" s="43"/>
      <c r="GB105" s="43"/>
      <c r="GC105" s="43"/>
      <c r="GD105" s="43"/>
      <c r="GE105" s="43"/>
      <c r="GF105" s="43"/>
      <c r="GG105" s="43"/>
      <c r="GH105" s="43"/>
      <c r="GI105" s="43"/>
      <c r="GJ105" s="43">
        <f t="shared" si="16"/>
        <v>75</v>
      </c>
      <c r="GK105" s="43">
        <f t="shared" si="17"/>
        <v>0</v>
      </c>
      <c r="GL105" s="43"/>
      <c r="GM105" s="43"/>
      <c r="GN105" s="43"/>
      <c r="GO105" s="43"/>
      <c r="GP105" s="43"/>
      <c r="GQ105" s="43"/>
      <c r="GR105" s="43"/>
      <c r="GS105" s="43"/>
      <c r="GT105" s="43"/>
      <c r="GU105" s="43"/>
      <c r="GV105" s="43"/>
      <c r="GW105" s="43"/>
      <c r="GX105" s="43"/>
      <c r="GY105" s="43"/>
      <c r="GZ105" s="43"/>
      <c r="HA105" s="43"/>
      <c r="HB105" s="43"/>
      <c r="HC105" s="43"/>
      <c r="HD105" s="43"/>
    </row>
    <row r="106" spans="1:212" x14ac:dyDescent="0.25">
      <c r="A106" s="41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41"/>
      <c r="AM106" s="41"/>
      <c r="AN106" s="41"/>
      <c r="AO106" s="41"/>
      <c r="AP106" s="41"/>
      <c r="AQ106" s="41"/>
      <c r="AR106" s="41"/>
      <c r="AS106" s="41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  <c r="BF106" s="41"/>
      <c r="BG106" s="41"/>
      <c r="BH106" s="41"/>
      <c r="BI106" s="41"/>
      <c r="BJ106" s="41"/>
      <c r="BK106" s="41"/>
      <c r="BL106" s="41"/>
      <c r="BM106" s="41"/>
      <c r="BN106" s="41"/>
      <c r="BO106" s="41"/>
      <c r="BP106" s="41"/>
      <c r="BQ106" s="41"/>
      <c r="BR106" s="41"/>
      <c r="BS106" s="41"/>
      <c r="BT106" s="41"/>
      <c r="BU106" s="41"/>
      <c r="BV106" s="41"/>
      <c r="BW106" s="41"/>
      <c r="BX106" s="41"/>
      <c r="BY106" s="41"/>
      <c r="BZ106" s="41"/>
      <c r="CA106" s="41"/>
      <c r="CB106" s="41"/>
      <c r="CC106" s="41"/>
      <c r="CD106" s="41"/>
      <c r="CE106" s="41"/>
      <c r="CF106" s="41"/>
      <c r="CG106" s="41"/>
      <c r="CH106" s="41"/>
      <c r="CI106" s="41"/>
      <c r="CJ106" s="41"/>
      <c r="CK106" s="41"/>
      <c r="CL106" s="41"/>
      <c r="CM106" s="41"/>
      <c r="CN106" s="41"/>
      <c r="CO106" s="41"/>
      <c r="CP106" s="41"/>
      <c r="CQ106" s="41"/>
      <c r="CR106" s="41"/>
      <c r="CS106" s="41"/>
      <c r="CT106" s="41"/>
      <c r="CU106" s="41"/>
      <c r="CV106" s="41"/>
      <c r="CW106" s="41"/>
      <c r="CX106" s="41"/>
      <c r="CY106" s="41"/>
      <c r="CZ106" s="41"/>
      <c r="DA106" s="41"/>
      <c r="DB106" s="41"/>
      <c r="DC106" s="41"/>
      <c r="DD106" s="41"/>
      <c r="DE106" s="41"/>
      <c r="DF106" s="41"/>
      <c r="DG106" s="41"/>
      <c r="DH106" s="41"/>
      <c r="DI106" s="41"/>
      <c r="DJ106" s="41"/>
      <c r="DK106" s="41"/>
      <c r="DL106" s="41"/>
      <c r="DM106" s="41"/>
      <c r="DN106" s="41"/>
      <c r="DO106" s="41"/>
      <c r="DP106" s="41"/>
      <c r="DQ106" s="41"/>
      <c r="DR106" s="41"/>
      <c r="DS106" s="41"/>
      <c r="FY106" s="44" t="s">
        <v>248</v>
      </c>
      <c r="FZ106" s="43">
        <f t="shared" si="15"/>
        <v>76</v>
      </c>
      <c r="GA106" s="43"/>
      <c r="GB106" s="43"/>
      <c r="GC106" s="43"/>
      <c r="GD106" s="43"/>
      <c r="GE106" s="43"/>
      <c r="GF106" s="43"/>
      <c r="GG106" s="43"/>
      <c r="GH106" s="43"/>
      <c r="GI106" s="43"/>
      <c r="GJ106" s="43">
        <f t="shared" si="16"/>
        <v>76</v>
      </c>
      <c r="GK106" s="43">
        <f t="shared" si="17"/>
        <v>0</v>
      </c>
      <c r="GL106" s="43"/>
      <c r="GM106" s="43"/>
      <c r="GN106" s="43"/>
      <c r="GO106" s="43">
        <v>1</v>
      </c>
      <c r="GP106" s="43"/>
      <c r="GQ106" s="43"/>
      <c r="GR106" s="43"/>
      <c r="GS106" s="43"/>
      <c r="GT106" s="43"/>
      <c r="GU106" s="43"/>
      <c r="GV106" s="43"/>
      <c r="GW106" s="43"/>
      <c r="GX106" s="43"/>
      <c r="GY106" s="43"/>
      <c r="GZ106" s="43"/>
      <c r="HA106" s="43"/>
      <c r="HB106" s="43"/>
      <c r="HC106" s="43"/>
      <c r="HD106" s="43"/>
    </row>
    <row r="107" spans="1:212" x14ac:dyDescent="0.25">
      <c r="A107" s="41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41"/>
      <c r="AL107" s="41"/>
      <c r="AM107" s="41"/>
      <c r="AN107" s="41"/>
      <c r="AO107" s="41"/>
      <c r="AP107" s="41"/>
      <c r="AQ107" s="41"/>
      <c r="AR107" s="41"/>
      <c r="AS107" s="41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  <c r="BF107" s="41"/>
      <c r="BG107" s="41"/>
      <c r="BH107" s="41"/>
      <c r="BI107" s="41"/>
      <c r="BJ107" s="41"/>
      <c r="BK107" s="41"/>
      <c r="BL107" s="41"/>
      <c r="BM107" s="41"/>
      <c r="BN107" s="41"/>
      <c r="BO107" s="41"/>
      <c r="BP107" s="41"/>
      <c r="BQ107" s="41"/>
      <c r="BR107" s="41"/>
      <c r="BS107" s="41"/>
      <c r="BT107" s="41"/>
      <c r="BU107" s="41"/>
      <c r="BV107" s="41"/>
      <c r="BW107" s="41"/>
      <c r="BX107" s="41"/>
      <c r="BY107" s="41"/>
      <c r="BZ107" s="41"/>
      <c r="CA107" s="41"/>
      <c r="CB107" s="41"/>
      <c r="CC107" s="41"/>
      <c r="CD107" s="41"/>
      <c r="CE107" s="41"/>
      <c r="CF107" s="41"/>
      <c r="CG107" s="41"/>
      <c r="CH107" s="41"/>
      <c r="CI107" s="41"/>
      <c r="CJ107" s="41"/>
      <c r="CK107" s="41"/>
      <c r="CL107" s="41"/>
      <c r="CM107" s="41"/>
      <c r="CN107" s="41"/>
      <c r="CO107" s="41"/>
      <c r="CP107" s="41"/>
      <c r="CQ107" s="41"/>
      <c r="CR107" s="41"/>
      <c r="CS107" s="41"/>
      <c r="CT107" s="41"/>
      <c r="CU107" s="41"/>
      <c r="CV107" s="41"/>
      <c r="CW107" s="41"/>
      <c r="CX107" s="41"/>
      <c r="CY107" s="41"/>
      <c r="CZ107" s="41"/>
      <c r="DA107" s="41"/>
      <c r="DB107" s="41"/>
      <c r="DC107" s="41"/>
      <c r="DD107" s="41"/>
      <c r="DE107" s="41"/>
      <c r="DF107" s="41"/>
      <c r="DG107" s="41"/>
      <c r="DH107" s="41"/>
      <c r="DI107" s="41"/>
      <c r="DJ107" s="41"/>
      <c r="DK107" s="41"/>
      <c r="DL107" s="41"/>
      <c r="DM107" s="41"/>
      <c r="DN107" s="41"/>
      <c r="DO107" s="41"/>
      <c r="DP107" s="41"/>
      <c r="DQ107" s="41"/>
      <c r="DR107" s="41"/>
      <c r="DS107" s="41"/>
      <c r="FY107" s="44" t="s">
        <v>249</v>
      </c>
      <c r="FZ107" s="43">
        <f t="shared" si="15"/>
        <v>77</v>
      </c>
      <c r="GA107" s="43"/>
      <c r="GB107" s="43"/>
      <c r="GC107" s="43"/>
      <c r="GD107" s="43"/>
      <c r="GE107" s="43"/>
      <c r="GF107" s="43"/>
      <c r="GG107" s="43"/>
      <c r="GH107" s="43"/>
      <c r="GI107" s="43"/>
      <c r="GJ107" s="43">
        <f t="shared" si="16"/>
        <v>77</v>
      </c>
      <c r="GK107" s="43">
        <f t="shared" si="17"/>
        <v>0</v>
      </c>
      <c r="GL107" s="43"/>
      <c r="GM107" s="43"/>
      <c r="GN107" s="43"/>
      <c r="GO107" s="43"/>
      <c r="GP107" s="43">
        <v>1</v>
      </c>
      <c r="GQ107" s="43"/>
      <c r="GR107" s="43"/>
      <c r="GS107" s="43"/>
      <c r="GT107" s="43"/>
      <c r="GU107" s="43"/>
      <c r="GV107" s="43"/>
      <c r="GW107" s="43"/>
      <c r="GX107" s="43"/>
      <c r="GY107" s="43"/>
      <c r="GZ107" s="43"/>
      <c r="HA107" s="43"/>
      <c r="HB107" s="43"/>
      <c r="HC107" s="43"/>
      <c r="HD107" s="43"/>
    </row>
    <row r="108" spans="1:212" x14ac:dyDescent="0.25">
      <c r="A108" s="41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41"/>
      <c r="AL108" s="41"/>
      <c r="AM108" s="41"/>
      <c r="AN108" s="41"/>
      <c r="AO108" s="41"/>
      <c r="AP108" s="41"/>
      <c r="AQ108" s="41"/>
      <c r="AR108" s="41"/>
      <c r="AS108" s="41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  <c r="BF108" s="41"/>
      <c r="BG108" s="41"/>
      <c r="BH108" s="41"/>
      <c r="BI108" s="41"/>
      <c r="BJ108" s="41"/>
      <c r="BK108" s="41"/>
      <c r="BL108" s="41"/>
      <c r="BM108" s="41"/>
      <c r="BN108" s="41"/>
      <c r="BO108" s="41"/>
      <c r="BP108" s="41"/>
      <c r="BQ108" s="41"/>
      <c r="BR108" s="41"/>
      <c r="BS108" s="41"/>
      <c r="BT108" s="41"/>
      <c r="BU108" s="41"/>
      <c r="BV108" s="41"/>
      <c r="BW108" s="41"/>
      <c r="BX108" s="41"/>
      <c r="BY108" s="41"/>
      <c r="BZ108" s="41"/>
      <c r="CA108" s="41"/>
      <c r="CB108" s="41"/>
      <c r="CC108" s="41"/>
      <c r="CD108" s="41"/>
      <c r="CE108" s="41"/>
      <c r="CF108" s="41"/>
      <c r="CG108" s="41"/>
      <c r="CH108" s="41"/>
      <c r="CI108" s="41"/>
      <c r="CJ108" s="41"/>
      <c r="CK108" s="41"/>
      <c r="CL108" s="41"/>
      <c r="CM108" s="41"/>
      <c r="CN108" s="41"/>
      <c r="CO108" s="41"/>
      <c r="CP108" s="41"/>
      <c r="CQ108" s="41"/>
      <c r="CR108" s="41"/>
      <c r="CS108" s="41"/>
      <c r="CT108" s="41"/>
      <c r="CU108" s="41"/>
      <c r="CV108" s="41"/>
      <c r="CW108" s="41"/>
      <c r="CX108" s="41"/>
      <c r="CY108" s="41"/>
      <c r="CZ108" s="41"/>
      <c r="DA108" s="41"/>
      <c r="DB108" s="41"/>
      <c r="DC108" s="41"/>
      <c r="DD108" s="41"/>
      <c r="DE108" s="41"/>
      <c r="DF108" s="41"/>
      <c r="DG108" s="41"/>
      <c r="DH108" s="41"/>
      <c r="DI108" s="41"/>
      <c r="DJ108" s="41"/>
      <c r="DK108" s="41"/>
      <c r="DL108" s="41"/>
      <c r="DM108" s="41"/>
      <c r="DN108" s="41"/>
      <c r="DO108" s="41"/>
      <c r="DP108" s="41"/>
      <c r="DQ108" s="41"/>
      <c r="DR108" s="41"/>
      <c r="DS108" s="41"/>
      <c r="FY108" s="44" t="s">
        <v>250</v>
      </c>
      <c r="FZ108" s="43">
        <f t="shared" si="15"/>
        <v>78</v>
      </c>
      <c r="GA108" s="43"/>
      <c r="GB108" s="43"/>
      <c r="GC108" s="43"/>
      <c r="GD108" s="43"/>
      <c r="GE108" s="43"/>
      <c r="GF108" s="43"/>
      <c r="GG108" s="43"/>
      <c r="GH108" s="43"/>
      <c r="GI108" s="43"/>
      <c r="GJ108" s="43">
        <f t="shared" si="16"/>
        <v>78</v>
      </c>
      <c r="GK108" s="43">
        <f t="shared" si="17"/>
        <v>0</v>
      </c>
      <c r="GL108" s="43"/>
      <c r="GM108" s="43"/>
      <c r="GN108" s="43"/>
      <c r="GO108" s="43"/>
      <c r="GP108" s="43"/>
      <c r="GQ108" s="43"/>
      <c r="GR108" s="43"/>
      <c r="GS108" s="43"/>
      <c r="GT108" s="43"/>
      <c r="GU108" s="43"/>
      <c r="GV108" s="43"/>
      <c r="GW108" s="43"/>
      <c r="GX108" s="43"/>
      <c r="GY108" s="43"/>
      <c r="GZ108" s="43"/>
      <c r="HA108" s="43"/>
      <c r="HB108" s="43"/>
      <c r="HC108" s="43"/>
      <c r="HD108" s="43"/>
    </row>
    <row r="109" spans="1:212" x14ac:dyDescent="0.25">
      <c r="A109" s="41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41"/>
      <c r="AM109" s="41"/>
      <c r="AN109" s="41"/>
      <c r="AO109" s="41"/>
      <c r="AP109" s="41"/>
      <c r="AQ109" s="41"/>
      <c r="AR109" s="41"/>
      <c r="AS109" s="41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  <c r="BF109" s="41"/>
      <c r="BG109" s="41"/>
      <c r="BH109" s="41"/>
      <c r="BI109" s="41"/>
      <c r="BJ109" s="41"/>
      <c r="BK109" s="41"/>
      <c r="BL109" s="41"/>
      <c r="BM109" s="41"/>
      <c r="BN109" s="41"/>
      <c r="BO109" s="41"/>
      <c r="BP109" s="41"/>
      <c r="BQ109" s="41"/>
      <c r="BR109" s="41"/>
      <c r="BS109" s="41"/>
      <c r="BT109" s="41"/>
      <c r="BU109" s="41"/>
      <c r="BV109" s="41"/>
      <c r="BW109" s="41"/>
      <c r="BX109" s="41"/>
      <c r="BY109" s="41"/>
      <c r="BZ109" s="41"/>
      <c r="CA109" s="41"/>
      <c r="CB109" s="41"/>
      <c r="CC109" s="41"/>
      <c r="CD109" s="41"/>
      <c r="CE109" s="41"/>
      <c r="CF109" s="41"/>
      <c r="CG109" s="41"/>
      <c r="CH109" s="41"/>
      <c r="CI109" s="41"/>
      <c r="CJ109" s="41"/>
      <c r="CK109" s="41"/>
      <c r="CL109" s="41"/>
      <c r="CM109" s="41"/>
      <c r="CN109" s="41"/>
      <c r="CO109" s="41"/>
      <c r="CP109" s="41"/>
      <c r="CQ109" s="41"/>
      <c r="CR109" s="41"/>
      <c r="CS109" s="41"/>
      <c r="CT109" s="41"/>
      <c r="CU109" s="41"/>
      <c r="CV109" s="41"/>
      <c r="CW109" s="41"/>
      <c r="CX109" s="41"/>
      <c r="CY109" s="41"/>
      <c r="CZ109" s="41"/>
      <c r="DA109" s="41"/>
      <c r="DB109" s="41"/>
      <c r="DC109" s="41"/>
      <c r="DD109" s="41"/>
      <c r="DE109" s="41"/>
      <c r="DF109" s="41"/>
      <c r="DG109" s="41"/>
      <c r="DH109" s="41"/>
      <c r="DI109" s="41"/>
      <c r="DJ109" s="41"/>
      <c r="DK109" s="41"/>
      <c r="DL109" s="41"/>
      <c r="DM109" s="41"/>
      <c r="DN109" s="41"/>
      <c r="DO109" s="41"/>
      <c r="DP109" s="41"/>
      <c r="DQ109" s="41"/>
      <c r="DR109" s="41"/>
      <c r="DS109" s="41"/>
      <c r="FY109" s="44" t="s">
        <v>251</v>
      </c>
      <c r="FZ109" s="43">
        <f t="shared" si="15"/>
        <v>79</v>
      </c>
      <c r="GA109" s="43"/>
      <c r="GB109" s="43"/>
      <c r="GC109" s="43"/>
      <c r="GD109" s="43"/>
      <c r="GE109" s="43"/>
      <c r="GF109" s="43"/>
      <c r="GG109" s="43"/>
      <c r="GH109" s="43"/>
      <c r="GI109" s="43"/>
      <c r="GJ109" s="43">
        <f t="shared" si="16"/>
        <v>79</v>
      </c>
      <c r="GK109" s="43">
        <f t="shared" si="17"/>
        <v>0</v>
      </c>
      <c r="GL109" s="43"/>
      <c r="GM109" s="43"/>
      <c r="GN109" s="43"/>
      <c r="GO109" s="43"/>
      <c r="GP109" s="43"/>
      <c r="GQ109" s="43"/>
      <c r="GR109" s="43"/>
      <c r="GS109" s="43"/>
      <c r="GT109" s="43"/>
      <c r="GU109" s="43"/>
      <c r="GV109" s="43"/>
      <c r="GW109" s="43"/>
      <c r="GX109" s="43"/>
      <c r="GY109" s="43"/>
      <c r="GZ109" s="43"/>
      <c r="HA109" s="43"/>
      <c r="HB109" s="43"/>
      <c r="HC109" s="43"/>
      <c r="HD109" s="43"/>
    </row>
    <row r="110" spans="1:212" x14ac:dyDescent="0.25">
      <c r="A110" s="41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41"/>
      <c r="AL110" s="41"/>
      <c r="AM110" s="41"/>
      <c r="AN110" s="41"/>
      <c r="AO110" s="41"/>
      <c r="AP110" s="41"/>
      <c r="AQ110" s="41"/>
      <c r="AR110" s="41"/>
      <c r="AS110" s="41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  <c r="BF110" s="41"/>
      <c r="BG110" s="41"/>
      <c r="BH110" s="41"/>
      <c r="BI110" s="41"/>
      <c r="BJ110" s="41"/>
      <c r="BK110" s="41"/>
      <c r="BL110" s="41"/>
      <c r="BM110" s="41"/>
      <c r="BN110" s="41"/>
      <c r="BO110" s="41"/>
      <c r="BP110" s="41"/>
      <c r="BQ110" s="41"/>
      <c r="BR110" s="41"/>
      <c r="BS110" s="41"/>
      <c r="BT110" s="41"/>
      <c r="BU110" s="41"/>
      <c r="BV110" s="41"/>
      <c r="BW110" s="41"/>
      <c r="BX110" s="41"/>
      <c r="BY110" s="41"/>
      <c r="BZ110" s="41"/>
      <c r="CA110" s="41"/>
      <c r="CB110" s="41"/>
      <c r="CC110" s="41"/>
      <c r="CD110" s="41"/>
      <c r="CE110" s="41"/>
      <c r="CF110" s="41"/>
      <c r="CG110" s="41"/>
      <c r="CH110" s="41"/>
      <c r="CI110" s="41"/>
      <c r="CJ110" s="41"/>
      <c r="CK110" s="41"/>
      <c r="CL110" s="41"/>
      <c r="CM110" s="41"/>
      <c r="CN110" s="41"/>
      <c r="CO110" s="41"/>
      <c r="CP110" s="41"/>
      <c r="CQ110" s="41"/>
      <c r="CR110" s="41"/>
      <c r="CS110" s="41"/>
      <c r="CT110" s="41"/>
      <c r="CU110" s="41"/>
      <c r="CV110" s="41"/>
      <c r="CW110" s="41"/>
      <c r="CX110" s="41"/>
      <c r="CY110" s="41"/>
      <c r="CZ110" s="41"/>
      <c r="DA110" s="41"/>
      <c r="DB110" s="41"/>
      <c r="DC110" s="41"/>
      <c r="DD110" s="41"/>
      <c r="DE110" s="41"/>
      <c r="DF110" s="41"/>
      <c r="DG110" s="41"/>
      <c r="DH110" s="41"/>
      <c r="DI110" s="41"/>
      <c r="DJ110" s="41"/>
      <c r="DK110" s="41"/>
      <c r="DL110" s="41"/>
      <c r="DM110" s="41"/>
      <c r="DN110" s="41"/>
      <c r="DO110" s="41"/>
      <c r="DP110" s="41"/>
      <c r="DQ110" s="41"/>
      <c r="DR110" s="41"/>
      <c r="DS110" s="41"/>
      <c r="FY110" s="44" t="s">
        <v>252</v>
      </c>
      <c r="FZ110" s="43">
        <f t="shared" si="15"/>
        <v>80</v>
      </c>
      <c r="GA110" s="43"/>
      <c r="GB110" s="43"/>
      <c r="GC110" s="43"/>
      <c r="GD110" s="43"/>
      <c r="GE110" s="43"/>
      <c r="GF110" s="43"/>
      <c r="GG110" s="43"/>
      <c r="GH110" s="43"/>
      <c r="GI110" s="43"/>
      <c r="GJ110" s="43">
        <f t="shared" si="16"/>
        <v>80</v>
      </c>
      <c r="GK110" s="43">
        <f t="shared" si="17"/>
        <v>0</v>
      </c>
      <c r="GL110" s="43"/>
      <c r="GM110" s="43">
        <v>1</v>
      </c>
      <c r="GN110" s="43">
        <v>1</v>
      </c>
      <c r="GO110" s="43">
        <v>1</v>
      </c>
      <c r="GP110" s="43">
        <v>1</v>
      </c>
      <c r="GQ110" s="43"/>
      <c r="GR110" s="43"/>
      <c r="GS110" s="43"/>
      <c r="GT110" s="43"/>
      <c r="GU110" s="43"/>
      <c r="GV110" s="43"/>
      <c r="GW110" s="43"/>
      <c r="GX110" s="43"/>
      <c r="GY110" s="43"/>
      <c r="GZ110" s="43"/>
      <c r="HA110" s="43"/>
      <c r="HB110" s="43"/>
      <c r="HC110" s="43"/>
      <c r="HD110" s="43"/>
    </row>
    <row r="111" spans="1:212" x14ac:dyDescent="0.25">
      <c r="A111" s="41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41"/>
      <c r="AM111" s="41"/>
      <c r="AN111" s="41"/>
      <c r="AO111" s="41"/>
      <c r="AP111" s="41"/>
      <c r="AQ111" s="41"/>
      <c r="AR111" s="41"/>
      <c r="AS111" s="41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  <c r="BF111" s="41"/>
      <c r="BG111" s="41"/>
      <c r="BH111" s="41"/>
      <c r="BI111" s="41"/>
      <c r="BJ111" s="41"/>
      <c r="BK111" s="41"/>
      <c r="BL111" s="41"/>
      <c r="BM111" s="41"/>
      <c r="BN111" s="41"/>
      <c r="BO111" s="41"/>
      <c r="BP111" s="41"/>
      <c r="BQ111" s="41"/>
      <c r="BR111" s="41"/>
      <c r="BS111" s="41"/>
      <c r="BT111" s="41"/>
      <c r="BU111" s="41"/>
      <c r="BV111" s="41"/>
      <c r="BW111" s="41"/>
      <c r="BX111" s="41"/>
      <c r="BY111" s="41"/>
      <c r="BZ111" s="41"/>
      <c r="CA111" s="41"/>
      <c r="CB111" s="41"/>
      <c r="CC111" s="41"/>
      <c r="CD111" s="41"/>
      <c r="CE111" s="41"/>
      <c r="CF111" s="41"/>
      <c r="CG111" s="41"/>
      <c r="CH111" s="41"/>
      <c r="CI111" s="41"/>
      <c r="CJ111" s="41"/>
      <c r="CK111" s="41"/>
      <c r="CL111" s="41"/>
      <c r="CM111" s="41"/>
      <c r="CN111" s="41"/>
      <c r="CO111" s="41"/>
      <c r="CP111" s="41"/>
      <c r="CQ111" s="41"/>
      <c r="CR111" s="41"/>
      <c r="CS111" s="41"/>
      <c r="CT111" s="41"/>
      <c r="CU111" s="41"/>
      <c r="CV111" s="41"/>
      <c r="CW111" s="41"/>
      <c r="CX111" s="41"/>
      <c r="CY111" s="41"/>
      <c r="CZ111" s="41"/>
      <c r="DA111" s="41"/>
      <c r="DB111" s="41"/>
      <c r="DC111" s="41"/>
      <c r="DD111" s="41"/>
      <c r="DE111" s="41"/>
      <c r="DF111" s="41"/>
      <c r="DG111" s="41"/>
      <c r="DH111" s="41"/>
      <c r="DI111" s="41"/>
      <c r="DJ111" s="41"/>
      <c r="DK111" s="41"/>
      <c r="DL111" s="41"/>
      <c r="DM111" s="41"/>
      <c r="DN111" s="41"/>
      <c r="DO111" s="41"/>
      <c r="DP111" s="41"/>
      <c r="DQ111" s="41"/>
      <c r="DR111" s="41"/>
      <c r="DS111" s="41"/>
      <c r="FY111" s="44" t="s">
        <v>253</v>
      </c>
      <c r="FZ111" s="43">
        <f t="shared" si="15"/>
        <v>81</v>
      </c>
      <c r="GA111" s="43"/>
      <c r="GB111" s="43"/>
      <c r="GC111" s="43"/>
      <c r="GD111" s="43"/>
      <c r="GE111" s="43"/>
      <c r="GF111" s="43"/>
      <c r="GG111" s="43"/>
      <c r="GH111" s="43"/>
      <c r="GI111" s="43"/>
      <c r="GJ111" s="43">
        <f t="shared" si="16"/>
        <v>81</v>
      </c>
      <c r="GK111" s="43">
        <f t="shared" si="17"/>
        <v>0</v>
      </c>
      <c r="GL111" s="43"/>
      <c r="GM111" s="43"/>
      <c r="GN111" s="43"/>
      <c r="GO111" s="43"/>
      <c r="GP111" s="43"/>
      <c r="GQ111" s="43"/>
      <c r="GR111" s="43"/>
      <c r="GS111" s="43"/>
      <c r="GT111" s="43"/>
      <c r="GU111" s="43"/>
      <c r="GV111" s="43"/>
      <c r="GW111" s="43"/>
      <c r="GX111" s="43"/>
      <c r="GY111" s="43"/>
      <c r="GZ111" s="43"/>
      <c r="HA111" s="43"/>
      <c r="HB111" s="43"/>
      <c r="HC111" s="43"/>
      <c r="HD111" s="43"/>
    </row>
    <row r="112" spans="1:212" x14ac:dyDescent="0.25">
      <c r="A112" s="41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  <c r="AN112" s="41"/>
      <c r="AO112" s="41"/>
      <c r="AP112" s="41"/>
      <c r="AQ112" s="41"/>
      <c r="AR112" s="41"/>
      <c r="AS112" s="41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  <c r="BF112" s="41"/>
      <c r="BG112" s="41"/>
      <c r="BH112" s="41"/>
      <c r="BI112" s="41"/>
      <c r="BJ112" s="41"/>
      <c r="BK112" s="41"/>
      <c r="BL112" s="41"/>
      <c r="BM112" s="41"/>
      <c r="BN112" s="41"/>
      <c r="BO112" s="41"/>
      <c r="BP112" s="41"/>
      <c r="BQ112" s="41"/>
      <c r="BR112" s="41"/>
      <c r="BS112" s="41"/>
      <c r="BT112" s="41"/>
      <c r="BU112" s="41"/>
      <c r="BV112" s="41"/>
      <c r="BW112" s="41"/>
      <c r="BX112" s="41"/>
      <c r="BY112" s="41"/>
      <c r="BZ112" s="41"/>
      <c r="CA112" s="41"/>
      <c r="CB112" s="41"/>
      <c r="CC112" s="41"/>
      <c r="CD112" s="41"/>
      <c r="CE112" s="41"/>
      <c r="CF112" s="41"/>
      <c r="CG112" s="41"/>
      <c r="CH112" s="41"/>
      <c r="CI112" s="41"/>
      <c r="CJ112" s="41"/>
      <c r="CK112" s="41"/>
      <c r="CL112" s="41"/>
      <c r="CM112" s="41"/>
      <c r="CN112" s="41"/>
      <c r="CO112" s="41"/>
      <c r="CP112" s="41"/>
      <c r="CQ112" s="41"/>
      <c r="CR112" s="41"/>
      <c r="CS112" s="41"/>
      <c r="CT112" s="41"/>
      <c r="CU112" s="41"/>
      <c r="CV112" s="41"/>
      <c r="CW112" s="41"/>
      <c r="CX112" s="41"/>
      <c r="CY112" s="41"/>
      <c r="CZ112" s="41"/>
      <c r="DA112" s="41"/>
      <c r="DB112" s="41"/>
      <c r="DC112" s="41"/>
      <c r="DD112" s="41"/>
      <c r="DE112" s="41"/>
      <c r="DF112" s="41"/>
      <c r="DG112" s="41"/>
      <c r="DH112" s="41"/>
      <c r="DI112" s="41"/>
      <c r="DJ112" s="41"/>
      <c r="DK112" s="41"/>
      <c r="DL112" s="41"/>
      <c r="DM112" s="41"/>
      <c r="DN112" s="41"/>
      <c r="DO112" s="41"/>
      <c r="DP112" s="41"/>
      <c r="DQ112" s="41"/>
      <c r="DR112" s="41"/>
      <c r="DS112" s="41"/>
      <c r="FY112" s="44" t="s">
        <v>254</v>
      </c>
      <c r="FZ112" s="43">
        <f t="shared" si="15"/>
        <v>82</v>
      </c>
      <c r="GA112" s="43"/>
      <c r="GB112" s="43"/>
      <c r="GC112" s="43"/>
      <c r="GD112" s="43"/>
      <c r="GE112" s="43"/>
      <c r="GF112" s="43"/>
      <c r="GG112" s="43"/>
      <c r="GH112" s="43"/>
      <c r="GI112" s="43"/>
      <c r="GJ112" s="43">
        <f t="shared" si="16"/>
        <v>82</v>
      </c>
      <c r="GK112" s="43">
        <f t="shared" si="17"/>
        <v>0</v>
      </c>
      <c r="GL112" s="43"/>
      <c r="GM112" s="43"/>
      <c r="GN112" s="43"/>
      <c r="GO112" s="43"/>
      <c r="GP112" s="43"/>
      <c r="GQ112" s="43"/>
      <c r="GR112" s="43"/>
      <c r="GS112" s="43"/>
      <c r="GT112" s="43"/>
      <c r="GU112" s="43"/>
      <c r="GV112" s="43"/>
      <c r="GW112" s="43"/>
      <c r="GX112" s="43"/>
      <c r="GY112" s="43"/>
      <c r="GZ112" s="43"/>
      <c r="HA112" s="43"/>
      <c r="HB112" s="43"/>
      <c r="HC112" s="43"/>
      <c r="HD112" s="43"/>
    </row>
    <row r="113" spans="1:212" x14ac:dyDescent="0.25">
      <c r="A113" s="41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41"/>
      <c r="AL113" s="41"/>
      <c r="AM113" s="41"/>
      <c r="AN113" s="41"/>
      <c r="AO113" s="41"/>
      <c r="AP113" s="41"/>
      <c r="AQ113" s="41"/>
      <c r="AR113" s="41"/>
      <c r="AS113" s="41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  <c r="BF113" s="41"/>
      <c r="BG113" s="41"/>
      <c r="BH113" s="41"/>
      <c r="BI113" s="41"/>
      <c r="BJ113" s="41"/>
      <c r="BK113" s="41"/>
      <c r="BL113" s="41"/>
      <c r="BM113" s="41"/>
      <c r="BN113" s="41"/>
      <c r="BO113" s="41"/>
      <c r="BP113" s="41"/>
      <c r="BQ113" s="41"/>
      <c r="BR113" s="41"/>
      <c r="BS113" s="41"/>
      <c r="BT113" s="41"/>
      <c r="BU113" s="41"/>
      <c r="BV113" s="41"/>
      <c r="BW113" s="41"/>
      <c r="BX113" s="41"/>
      <c r="BY113" s="41"/>
      <c r="BZ113" s="41"/>
      <c r="CA113" s="41"/>
      <c r="CB113" s="41"/>
      <c r="CC113" s="41"/>
      <c r="CD113" s="41"/>
      <c r="CE113" s="41"/>
      <c r="CF113" s="41"/>
      <c r="CG113" s="41"/>
      <c r="CH113" s="41"/>
      <c r="CI113" s="41"/>
      <c r="CJ113" s="41"/>
      <c r="CK113" s="41"/>
      <c r="CL113" s="41"/>
      <c r="CM113" s="41"/>
      <c r="CN113" s="41"/>
      <c r="CO113" s="41"/>
      <c r="CP113" s="41"/>
      <c r="CQ113" s="41"/>
      <c r="CR113" s="41"/>
      <c r="CS113" s="41"/>
      <c r="CT113" s="41"/>
      <c r="CU113" s="41"/>
      <c r="CV113" s="41"/>
      <c r="CW113" s="41"/>
      <c r="CX113" s="41"/>
      <c r="CY113" s="41"/>
      <c r="CZ113" s="41"/>
      <c r="DA113" s="41"/>
      <c r="DB113" s="41"/>
      <c r="DC113" s="41"/>
      <c r="DD113" s="41"/>
      <c r="DE113" s="41"/>
      <c r="DF113" s="41"/>
      <c r="DG113" s="41"/>
      <c r="DH113" s="41"/>
      <c r="DI113" s="41"/>
      <c r="DJ113" s="41"/>
      <c r="DK113" s="41"/>
      <c r="DL113" s="41"/>
      <c r="DM113" s="41"/>
      <c r="DN113" s="41"/>
      <c r="DO113" s="41"/>
      <c r="DP113" s="41"/>
      <c r="DQ113" s="41"/>
      <c r="DR113" s="41"/>
      <c r="DS113" s="41"/>
      <c r="FY113" s="44" t="s">
        <v>255</v>
      </c>
      <c r="FZ113" s="43">
        <f t="shared" si="15"/>
        <v>83</v>
      </c>
      <c r="GA113" s="43"/>
      <c r="GB113" s="43"/>
      <c r="GC113" s="43"/>
      <c r="GD113" s="43"/>
      <c r="GE113" s="43"/>
      <c r="GF113" s="43"/>
      <c r="GG113" s="43"/>
      <c r="GH113" s="43"/>
      <c r="GI113" s="43"/>
      <c r="GJ113" s="43">
        <f t="shared" si="16"/>
        <v>83</v>
      </c>
      <c r="GK113" s="43">
        <f t="shared" si="17"/>
        <v>0</v>
      </c>
      <c r="GL113" s="43"/>
      <c r="GM113" s="43"/>
      <c r="GN113" s="43"/>
      <c r="GO113" s="43"/>
      <c r="GP113" s="43">
        <v>1</v>
      </c>
      <c r="GQ113" s="43"/>
      <c r="GR113" s="43"/>
      <c r="GS113" s="43"/>
      <c r="GT113" s="43"/>
      <c r="GU113" s="43"/>
      <c r="GV113" s="43"/>
      <c r="GW113" s="43"/>
      <c r="GX113" s="43"/>
      <c r="GY113" s="43"/>
      <c r="GZ113" s="43"/>
      <c r="HA113" s="43"/>
      <c r="HB113" s="43"/>
      <c r="HC113" s="43"/>
      <c r="HD113" s="43"/>
    </row>
    <row r="114" spans="1:212" x14ac:dyDescent="0.25">
      <c r="A114" s="41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41"/>
      <c r="AL114" s="41"/>
      <c r="AM114" s="41"/>
      <c r="AN114" s="41"/>
      <c r="AO114" s="41"/>
      <c r="AP114" s="41"/>
      <c r="AQ114" s="41"/>
      <c r="AR114" s="41"/>
      <c r="AS114" s="41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  <c r="BF114" s="41"/>
      <c r="BG114" s="41"/>
      <c r="BH114" s="41"/>
      <c r="BI114" s="41"/>
      <c r="BJ114" s="41"/>
      <c r="BK114" s="41"/>
      <c r="BL114" s="41"/>
      <c r="BM114" s="41"/>
      <c r="BN114" s="41"/>
      <c r="BO114" s="41"/>
      <c r="BP114" s="41"/>
      <c r="BQ114" s="41"/>
      <c r="BR114" s="41"/>
      <c r="BS114" s="41"/>
      <c r="BT114" s="41"/>
      <c r="BU114" s="41"/>
      <c r="BV114" s="41"/>
      <c r="BW114" s="41"/>
      <c r="BX114" s="41"/>
      <c r="BY114" s="41"/>
      <c r="BZ114" s="41"/>
      <c r="CA114" s="41"/>
      <c r="CB114" s="41"/>
      <c r="CC114" s="41"/>
      <c r="CD114" s="41"/>
      <c r="CE114" s="41"/>
      <c r="CF114" s="41"/>
      <c r="CG114" s="41"/>
      <c r="CH114" s="41"/>
      <c r="CI114" s="41"/>
      <c r="CJ114" s="41"/>
      <c r="CK114" s="41"/>
      <c r="CL114" s="41"/>
      <c r="CM114" s="41"/>
      <c r="CN114" s="41"/>
      <c r="CO114" s="41"/>
      <c r="CP114" s="41"/>
      <c r="CQ114" s="41"/>
      <c r="CR114" s="41"/>
      <c r="CS114" s="41"/>
      <c r="CT114" s="41"/>
      <c r="CU114" s="41"/>
      <c r="CV114" s="41"/>
      <c r="CW114" s="41"/>
      <c r="CX114" s="41"/>
      <c r="CY114" s="41"/>
      <c r="CZ114" s="41"/>
      <c r="DA114" s="41"/>
      <c r="DB114" s="41"/>
      <c r="DC114" s="41"/>
      <c r="DD114" s="41"/>
      <c r="DE114" s="41"/>
      <c r="DF114" s="41"/>
      <c r="DG114" s="41"/>
      <c r="DH114" s="41"/>
      <c r="DI114" s="41"/>
      <c r="DJ114" s="41"/>
      <c r="DK114" s="41"/>
      <c r="DL114" s="41"/>
      <c r="DM114" s="41"/>
      <c r="DN114" s="41"/>
      <c r="DO114" s="41"/>
      <c r="DP114" s="41"/>
      <c r="DQ114" s="41"/>
      <c r="DR114" s="41"/>
      <c r="DS114" s="41"/>
      <c r="FY114" s="44" t="s">
        <v>256</v>
      </c>
      <c r="FZ114" s="43">
        <f t="shared" si="15"/>
        <v>84</v>
      </c>
      <c r="GA114" s="43"/>
      <c r="GB114" s="43"/>
      <c r="GC114" s="43"/>
      <c r="GD114" s="43"/>
      <c r="GE114" s="43"/>
      <c r="GF114" s="43"/>
      <c r="GG114" s="43"/>
      <c r="GH114" s="43"/>
      <c r="GI114" s="43"/>
      <c r="GJ114" s="43">
        <f t="shared" si="16"/>
        <v>84</v>
      </c>
      <c r="GK114" s="43">
        <f t="shared" si="17"/>
        <v>0</v>
      </c>
      <c r="GL114" s="43"/>
      <c r="GM114" s="43"/>
      <c r="GN114" s="43"/>
      <c r="GO114" s="43">
        <v>1</v>
      </c>
      <c r="GP114" s="43"/>
      <c r="GQ114" s="43"/>
      <c r="GR114" s="43"/>
      <c r="GS114" s="43"/>
      <c r="GT114" s="43"/>
      <c r="GU114" s="43"/>
      <c r="GV114" s="43"/>
      <c r="GW114" s="43"/>
      <c r="GX114" s="43"/>
      <c r="GY114" s="43"/>
      <c r="GZ114" s="43"/>
      <c r="HA114" s="43"/>
      <c r="HB114" s="43"/>
      <c r="HC114" s="43"/>
      <c r="HD114" s="43"/>
    </row>
    <row r="115" spans="1:212" x14ac:dyDescent="0.25">
      <c r="A115" s="41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41"/>
      <c r="AL115" s="41"/>
      <c r="AM115" s="41"/>
      <c r="AN115" s="41"/>
      <c r="AO115" s="41"/>
      <c r="AP115" s="41"/>
      <c r="AQ115" s="41"/>
      <c r="AR115" s="41"/>
      <c r="AS115" s="41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  <c r="BF115" s="41"/>
      <c r="BG115" s="41"/>
      <c r="BH115" s="41"/>
      <c r="BI115" s="41"/>
      <c r="BJ115" s="41"/>
      <c r="BK115" s="41"/>
      <c r="BL115" s="41"/>
      <c r="BM115" s="41"/>
      <c r="BN115" s="41"/>
      <c r="BO115" s="41"/>
      <c r="BP115" s="41"/>
      <c r="BQ115" s="41"/>
      <c r="BR115" s="41"/>
      <c r="BS115" s="41"/>
      <c r="BT115" s="41"/>
      <c r="BU115" s="41"/>
      <c r="BV115" s="41"/>
      <c r="BW115" s="41"/>
      <c r="BX115" s="41"/>
      <c r="BY115" s="41"/>
      <c r="BZ115" s="41"/>
      <c r="CA115" s="41"/>
      <c r="CB115" s="41"/>
      <c r="CC115" s="41"/>
      <c r="CD115" s="41"/>
      <c r="CE115" s="41"/>
      <c r="CF115" s="41"/>
      <c r="CG115" s="41"/>
      <c r="CH115" s="41"/>
      <c r="CI115" s="41"/>
      <c r="CJ115" s="41"/>
      <c r="CK115" s="41"/>
      <c r="CL115" s="41"/>
      <c r="CM115" s="41"/>
      <c r="CN115" s="41"/>
      <c r="CO115" s="41"/>
      <c r="CP115" s="41"/>
      <c r="CQ115" s="41"/>
      <c r="CR115" s="41"/>
      <c r="CS115" s="41"/>
      <c r="CT115" s="41"/>
      <c r="CU115" s="41"/>
      <c r="CV115" s="41"/>
      <c r="CW115" s="41"/>
      <c r="CX115" s="41"/>
      <c r="CY115" s="41"/>
      <c r="CZ115" s="41"/>
      <c r="DA115" s="41"/>
      <c r="DB115" s="41"/>
      <c r="DC115" s="41"/>
      <c r="DD115" s="41"/>
      <c r="DE115" s="41"/>
      <c r="DF115" s="41"/>
      <c r="DG115" s="41"/>
      <c r="DH115" s="41"/>
      <c r="DI115" s="41"/>
      <c r="DJ115" s="41"/>
      <c r="DK115" s="41"/>
      <c r="DL115" s="41"/>
      <c r="DM115" s="41"/>
      <c r="DN115" s="41"/>
      <c r="DO115" s="41"/>
      <c r="DP115" s="41"/>
      <c r="DQ115" s="41"/>
      <c r="DR115" s="41"/>
      <c r="DS115" s="41"/>
      <c r="FY115" s="44" t="s">
        <v>257</v>
      </c>
      <c r="FZ115" s="43">
        <f t="shared" si="15"/>
        <v>85</v>
      </c>
      <c r="GA115" s="43"/>
      <c r="GB115" s="43"/>
      <c r="GC115" s="43"/>
      <c r="GD115" s="43"/>
      <c r="GE115" s="43"/>
      <c r="GF115" s="43"/>
      <c r="GG115" s="43"/>
      <c r="GH115" s="43"/>
      <c r="GI115" s="43"/>
      <c r="GJ115" s="43">
        <f t="shared" si="16"/>
        <v>85</v>
      </c>
      <c r="GK115" s="43">
        <f t="shared" si="17"/>
        <v>0</v>
      </c>
      <c r="GL115" s="43"/>
      <c r="GM115" s="43"/>
      <c r="GN115" s="43"/>
      <c r="GO115" s="43"/>
      <c r="GP115" s="43"/>
      <c r="GQ115" s="43"/>
      <c r="GR115" s="43"/>
      <c r="GS115" s="43"/>
      <c r="GT115" s="43"/>
      <c r="GU115" s="43"/>
      <c r="GV115" s="43"/>
      <c r="GW115" s="43"/>
      <c r="GX115" s="43"/>
      <c r="GY115" s="43"/>
      <c r="GZ115" s="43"/>
      <c r="HA115" s="43"/>
      <c r="HB115" s="43"/>
      <c r="HC115" s="43"/>
      <c r="HD115" s="43"/>
    </row>
    <row r="116" spans="1:212" x14ac:dyDescent="0.25">
      <c r="A116" s="41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41"/>
      <c r="AL116" s="41"/>
      <c r="AM116" s="41"/>
      <c r="AN116" s="41"/>
      <c r="AO116" s="41"/>
      <c r="AP116" s="41"/>
      <c r="AQ116" s="41"/>
      <c r="AR116" s="41"/>
      <c r="AS116" s="41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  <c r="BF116" s="41"/>
      <c r="BG116" s="41"/>
      <c r="BH116" s="41"/>
      <c r="BI116" s="41"/>
      <c r="BJ116" s="41"/>
      <c r="BK116" s="41"/>
      <c r="BL116" s="41"/>
      <c r="BM116" s="41"/>
      <c r="BN116" s="41"/>
      <c r="BO116" s="41"/>
      <c r="BP116" s="41"/>
      <c r="BQ116" s="41"/>
      <c r="BR116" s="41"/>
      <c r="BS116" s="41"/>
      <c r="BT116" s="41"/>
      <c r="BU116" s="41"/>
      <c r="BV116" s="41"/>
      <c r="BW116" s="41"/>
      <c r="BX116" s="41"/>
      <c r="BY116" s="41"/>
      <c r="BZ116" s="41"/>
      <c r="CA116" s="41"/>
      <c r="CB116" s="41"/>
      <c r="CC116" s="41"/>
      <c r="CD116" s="41"/>
      <c r="CE116" s="41"/>
      <c r="CF116" s="41"/>
      <c r="CG116" s="41"/>
      <c r="CH116" s="41"/>
      <c r="CI116" s="41"/>
      <c r="CJ116" s="41"/>
      <c r="CK116" s="41"/>
      <c r="CL116" s="41"/>
      <c r="CM116" s="41"/>
      <c r="CN116" s="41"/>
      <c r="CO116" s="41"/>
      <c r="CP116" s="41"/>
      <c r="CQ116" s="41"/>
      <c r="CR116" s="41"/>
      <c r="CS116" s="41"/>
      <c r="CT116" s="41"/>
      <c r="CU116" s="41"/>
      <c r="CV116" s="41"/>
      <c r="CW116" s="41"/>
      <c r="CX116" s="41"/>
      <c r="CY116" s="41"/>
      <c r="CZ116" s="41"/>
      <c r="DA116" s="41"/>
      <c r="DB116" s="41"/>
      <c r="DC116" s="41"/>
      <c r="DD116" s="41"/>
      <c r="DE116" s="41"/>
      <c r="DF116" s="41"/>
      <c r="DG116" s="41"/>
      <c r="DH116" s="41"/>
      <c r="DI116" s="41"/>
      <c r="DJ116" s="41"/>
      <c r="DK116" s="41"/>
      <c r="DL116" s="41"/>
      <c r="DM116" s="41"/>
      <c r="DN116" s="41"/>
      <c r="DO116" s="41"/>
      <c r="DP116" s="41"/>
      <c r="DQ116" s="41"/>
      <c r="DR116" s="41"/>
      <c r="DS116" s="41"/>
      <c r="FY116" s="44" t="s">
        <v>258</v>
      </c>
      <c r="FZ116" s="43">
        <f t="shared" si="15"/>
        <v>86</v>
      </c>
      <c r="GA116" s="43"/>
      <c r="GB116" s="43"/>
      <c r="GC116" s="43"/>
      <c r="GD116" s="43"/>
      <c r="GE116" s="43"/>
      <c r="GF116" s="43"/>
      <c r="GG116" s="43"/>
      <c r="GH116" s="43"/>
      <c r="GI116" s="43"/>
      <c r="GJ116" s="43">
        <f t="shared" si="16"/>
        <v>86</v>
      </c>
      <c r="GK116" s="43">
        <f t="shared" si="17"/>
        <v>0</v>
      </c>
      <c r="GL116" s="43"/>
      <c r="GM116" s="43"/>
      <c r="GN116" s="43">
        <v>1</v>
      </c>
      <c r="GO116" s="43"/>
      <c r="GP116" s="43">
        <v>1</v>
      </c>
      <c r="GQ116" s="43"/>
      <c r="GR116" s="43"/>
      <c r="GS116" s="43"/>
      <c r="GT116" s="43"/>
      <c r="GU116" s="43"/>
      <c r="GV116" s="43"/>
      <c r="GW116" s="43"/>
      <c r="GX116" s="43"/>
      <c r="GY116" s="43"/>
      <c r="GZ116" s="43"/>
      <c r="HA116" s="43"/>
      <c r="HB116" s="43"/>
      <c r="HC116" s="43"/>
      <c r="HD116" s="43"/>
    </row>
    <row r="117" spans="1:212" x14ac:dyDescent="0.25">
      <c r="A117" s="41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41"/>
      <c r="AL117" s="41"/>
      <c r="AM117" s="41"/>
      <c r="AN117" s="41"/>
      <c r="AO117" s="41"/>
      <c r="AP117" s="41"/>
      <c r="AQ117" s="41"/>
      <c r="AR117" s="41"/>
      <c r="AS117" s="41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  <c r="BF117" s="41"/>
      <c r="BG117" s="41"/>
      <c r="BH117" s="41"/>
      <c r="BI117" s="41"/>
      <c r="BJ117" s="41"/>
      <c r="BK117" s="41"/>
      <c r="BL117" s="41"/>
      <c r="BM117" s="41"/>
      <c r="BN117" s="41"/>
      <c r="BO117" s="41"/>
      <c r="BP117" s="41"/>
      <c r="BQ117" s="41"/>
      <c r="BR117" s="41"/>
      <c r="BS117" s="41"/>
      <c r="BT117" s="41"/>
      <c r="BU117" s="41"/>
      <c r="BV117" s="41"/>
      <c r="BW117" s="41"/>
      <c r="BX117" s="41"/>
      <c r="BY117" s="41"/>
      <c r="BZ117" s="41"/>
      <c r="CA117" s="41"/>
      <c r="CB117" s="41"/>
      <c r="CC117" s="41"/>
      <c r="CD117" s="41"/>
      <c r="CE117" s="41"/>
      <c r="CF117" s="41"/>
      <c r="CG117" s="41"/>
      <c r="CH117" s="41"/>
      <c r="CI117" s="41"/>
      <c r="CJ117" s="41"/>
      <c r="CK117" s="41"/>
      <c r="CL117" s="41"/>
      <c r="CM117" s="41"/>
      <c r="CN117" s="41"/>
      <c r="CO117" s="41"/>
      <c r="CP117" s="41"/>
      <c r="CQ117" s="41"/>
      <c r="CR117" s="41"/>
      <c r="CS117" s="41"/>
      <c r="CT117" s="41"/>
      <c r="CU117" s="41"/>
      <c r="CV117" s="41"/>
      <c r="CW117" s="41"/>
      <c r="CX117" s="41"/>
      <c r="CY117" s="41"/>
      <c r="CZ117" s="41"/>
      <c r="DA117" s="41"/>
      <c r="DB117" s="41"/>
      <c r="DC117" s="41"/>
      <c r="DD117" s="41"/>
      <c r="DE117" s="41"/>
      <c r="DF117" s="41"/>
      <c r="DG117" s="41"/>
      <c r="DH117" s="41"/>
      <c r="DI117" s="41"/>
      <c r="DJ117" s="41"/>
      <c r="DK117" s="41"/>
      <c r="DL117" s="41"/>
      <c r="DM117" s="41"/>
      <c r="DN117" s="41"/>
      <c r="DO117" s="41"/>
      <c r="DP117" s="41"/>
      <c r="DQ117" s="41"/>
      <c r="DR117" s="41"/>
      <c r="DS117" s="41"/>
      <c r="FY117" s="44" t="s">
        <v>259</v>
      </c>
      <c r="FZ117" s="43">
        <f t="shared" si="15"/>
        <v>87</v>
      </c>
      <c r="GA117" s="43"/>
      <c r="GB117" s="43"/>
      <c r="GC117" s="43"/>
      <c r="GD117" s="43"/>
      <c r="GE117" s="43"/>
      <c r="GF117" s="43"/>
      <c r="GG117" s="43"/>
      <c r="GH117" s="43"/>
      <c r="GI117" s="43"/>
      <c r="GJ117" s="43">
        <f t="shared" si="16"/>
        <v>87</v>
      </c>
      <c r="GK117" s="43">
        <f t="shared" si="17"/>
        <v>0</v>
      </c>
      <c r="GL117" s="43"/>
      <c r="GM117" s="43"/>
      <c r="GN117" s="43"/>
      <c r="GO117" s="43"/>
      <c r="GP117" s="43"/>
      <c r="GQ117" s="43"/>
      <c r="GR117" s="43"/>
      <c r="GS117" s="43"/>
      <c r="GT117" s="43"/>
      <c r="GU117" s="43"/>
      <c r="GV117" s="43"/>
      <c r="GW117" s="43"/>
      <c r="GX117" s="43"/>
      <c r="GY117" s="43"/>
      <c r="GZ117" s="43"/>
      <c r="HA117" s="43"/>
      <c r="HB117" s="43"/>
      <c r="HC117" s="43"/>
      <c r="HD117" s="43"/>
    </row>
    <row r="118" spans="1:212" x14ac:dyDescent="0.25">
      <c r="A118" s="41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41"/>
      <c r="AL118" s="41"/>
      <c r="AM118" s="41"/>
      <c r="AN118" s="41"/>
      <c r="AO118" s="41"/>
      <c r="AP118" s="41"/>
      <c r="AQ118" s="41"/>
      <c r="AR118" s="41"/>
      <c r="AS118" s="41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  <c r="BF118" s="41"/>
      <c r="BG118" s="41"/>
      <c r="BH118" s="41"/>
      <c r="BI118" s="41"/>
      <c r="BJ118" s="41"/>
      <c r="BK118" s="41"/>
      <c r="BL118" s="41"/>
      <c r="BM118" s="41"/>
      <c r="BN118" s="41"/>
      <c r="BO118" s="41"/>
      <c r="BP118" s="41"/>
      <c r="BQ118" s="41"/>
      <c r="BR118" s="41"/>
      <c r="BS118" s="41"/>
      <c r="BT118" s="41"/>
      <c r="BU118" s="41"/>
      <c r="BV118" s="41"/>
      <c r="BW118" s="41"/>
      <c r="BX118" s="41"/>
      <c r="BY118" s="41"/>
      <c r="BZ118" s="41"/>
      <c r="CA118" s="41"/>
      <c r="CB118" s="41"/>
      <c r="CC118" s="41"/>
      <c r="CD118" s="41"/>
      <c r="CE118" s="41"/>
      <c r="CF118" s="41"/>
      <c r="CG118" s="41"/>
      <c r="CH118" s="41"/>
      <c r="CI118" s="41"/>
      <c r="CJ118" s="41"/>
      <c r="CK118" s="41"/>
      <c r="CL118" s="41"/>
      <c r="CM118" s="41"/>
      <c r="CN118" s="41"/>
      <c r="CO118" s="41"/>
      <c r="CP118" s="41"/>
      <c r="CQ118" s="41"/>
      <c r="CR118" s="41"/>
      <c r="CS118" s="41"/>
      <c r="CT118" s="41"/>
      <c r="CU118" s="41"/>
      <c r="CV118" s="41"/>
      <c r="CW118" s="41"/>
      <c r="CX118" s="41"/>
      <c r="CY118" s="41"/>
      <c r="CZ118" s="41"/>
      <c r="DA118" s="41"/>
      <c r="DB118" s="41"/>
      <c r="DC118" s="41"/>
      <c r="DD118" s="41"/>
      <c r="DE118" s="41"/>
      <c r="DF118" s="41"/>
      <c r="DG118" s="41"/>
      <c r="DH118" s="41"/>
      <c r="DI118" s="41"/>
      <c r="DJ118" s="41"/>
      <c r="DK118" s="41"/>
      <c r="DL118" s="41"/>
      <c r="DM118" s="41"/>
      <c r="DN118" s="41"/>
      <c r="DO118" s="41"/>
      <c r="DP118" s="41"/>
      <c r="DQ118" s="41"/>
      <c r="DR118" s="41"/>
      <c r="DS118" s="41"/>
      <c r="FY118" s="44" t="s">
        <v>260</v>
      </c>
      <c r="FZ118" s="43">
        <f t="shared" si="15"/>
        <v>88</v>
      </c>
      <c r="GA118" s="43"/>
      <c r="GB118" s="43"/>
      <c r="GC118" s="43"/>
      <c r="GD118" s="43"/>
      <c r="GE118" s="43"/>
      <c r="GF118" s="43"/>
      <c r="GG118" s="43"/>
      <c r="GH118" s="43"/>
      <c r="GI118" s="43"/>
      <c r="GJ118" s="43">
        <f t="shared" si="16"/>
        <v>88</v>
      </c>
      <c r="GK118" s="43">
        <f t="shared" si="17"/>
        <v>0</v>
      </c>
      <c r="GL118" s="43"/>
      <c r="GM118" s="43"/>
      <c r="GN118" s="43"/>
      <c r="GO118" s="43">
        <v>1</v>
      </c>
      <c r="GP118" s="43"/>
      <c r="GQ118" s="43"/>
      <c r="GR118" s="43"/>
      <c r="GS118" s="43"/>
      <c r="GT118" s="43"/>
      <c r="GU118" s="43"/>
      <c r="GV118" s="43"/>
      <c r="GW118" s="43"/>
      <c r="GX118" s="43"/>
      <c r="GY118" s="43"/>
      <c r="GZ118" s="43"/>
      <c r="HA118" s="43"/>
      <c r="HB118" s="43"/>
      <c r="HC118" s="43"/>
      <c r="HD118" s="43"/>
    </row>
    <row r="119" spans="1:212" x14ac:dyDescent="0.25">
      <c r="A119" s="41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41"/>
      <c r="AL119" s="41"/>
      <c r="AM119" s="41"/>
      <c r="AN119" s="41"/>
      <c r="AO119" s="41"/>
      <c r="AP119" s="41"/>
      <c r="AQ119" s="41"/>
      <c r="AR119" s="41"/>
      <c r="AS119" s="41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  <c r="BF119" s="41"/>
      <c r="BG119" s="41"/>
      <c r="BH119" s="41"/>
      <c r="BI119" s="41"/>
      <c r="BJ119" s="41"/>
      <c r="BK119" s="41"/>
      <c r="BL119" s="41"/>
      <c r="BM119" s="41"/>
      <c r="BN119" s="41"/>
      <c r="BO119" s="41"/>
      <c r="BP119" s="41"/>
      <c r="BQ119" s="41"/>
      <c r="BR119" s="41"/>
      <c r="BS119" s="41"/>
      <c r="BT119" s="41"/>
      <c r="BU119" s="41"/>
      <c r="BV119" s="41"/>
      <c r="BW119" s="41"/>
      <c r="BX119" s="41"/>
      <c r="BY119" s="41"/>
      <c r="BZ119" s="41"/>
      <c r="CA119" s="41"/>
      <c r="CB119" s="41"/>
      <c r="CC119" s="41"/>
      <c r="CD119" s="41"/>
      <c r="CE119" s="41"/>
      <c r="CF119" s="41"/>
      <c r="CG119" s="41"/>
      <c r="CH119" s="41"/>
      <c r="CI119" s="41"/>
      <c r="CJ119" s="41"/>
      <c r="CK119" s="41"/>
      <c r="CL119" s="41"/>
      <c r="CM119" s="41"/>
      <c r="CN119" s="41"/>
      <c r="CO119" s="41"/>
      <c r="CP119" s="41"/>
      <c r="CQ119" s="41"/>
      <c r="CR119" s="41"/>
      <c r="CS119" s="41"/>
      <c r="CT119" s="41"/>
      <c r="CU119" s="41"/>
      <c r="CV119" s="41"/>
      <c r="CW119" s="41"/>
      <c r="CX119" s="41"/>
      <c r="CY119" s="41"/>
      <c r="CZ119" s="41"/>
      <c r="DA119" s="41"/>
      <c r="DB119" s="41"/>
      <c r="DC119" s="41"/>
      <c r="DD119" s="41"/>
      <c r="DE119" s="41"/>
      <c r="DF119" s="41"/>
      <c r="DG119" s="41"/>
      <c r="DH119" s="41"/>
      <c r="DI119" s="41"/>
      <c r="DJ119" s="41"/>
      <c r="DK119" s="41"/>
      <c r="DL119" s="41"/>
      <c r="DM119" s="41"/>
      <c r="DN119" s="41"/>
      <c r="DO119" s="41"/>
      <c r="DP119" s="41"/>
      <c r="DQ119" s="41"/>
      <c r="DR119" s="41"/>
      <c r="DS119" s="41"/>
      <c r="FY119" s="44" t="s">
        <v>261</v>
      </c>
      <c r="FZ119" s="43">
        <f t="shared" si="15"/>
        <v>89</v>
      </c>
      <c r="GA119" s="43"/>
      <c r="GB119" s="43"/>
      <c r="GC119" s="43"/>
      <c r="GD119" s="43"/>
      <c r="GE119" s="43"/>
      <c r="GF119" s="43"/>
      <c r="GG119" s="43"/>
      <c r="GH119" s="43"/>
      <c r="GI119" s="43"/>
      <c r="GJ119" s="43">
        <f t="shared" si="16"/>
        <v>89</v>
      </c>
      <c r="GK119" s="43">
        <f t="shared" si="17"/>
        <v>0</v>
      </c>
      <c r="GL119" s="43"/>
      <c r="GM119" s="43"/>
      <c r="GN119" s="43"/>
      <c r="GO119" s="43"/>
      <c r="GP119" s="43">
        <v>1</v>
      </c>
      <c r="GQ119" s="43"/>
      <c r="GR119" s="43"/>
      <c r="GS119" s="43"/>
      <c r="GT119" s="43"/>
      <c r="GU119" s="43"/>
      <c r="GV119" s="43"/>
      <c r="GW119" s="43"/>
      <c r="GX119" s="43"/>
      <c r="GY119" s="43"/>
      <c r="GZ119" s="43"/>
      <c r="HA119" s="43"/>
      <c r="HB119" s="43"/>
      <c r="HC119" s="43"/>
      <c r="HD119" s="43"/>
    </row>
    <row r="120" spans="1:212" x14ac:dyDescent="0.25">
      <c r="A120" s="41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41"/>
      <c r="AL120" s="41"/>
      <c r="AM120" s="41"/>
      <c r="AN120" s="41"/>
      <c r="AO120" s="41"/>
      <c r="AP120" s="41"/>
      <c r="AQ120" s="41"/>
      <c r="AR120" s="41"/>
      <c r="AS120" s="41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  <c r="BF120" s="41"/>
      <c r="BG120" s="41"/>
      <c r="BH120" s="41"/>
      <c r="BI120" s="41"/>
      <c r="BJ120" s="41"/>
      <c r="BK120" s="41"/>
      <c r="BL120" s="41"/>
      <c r="BM120" s="41"/>
      <c r="BN120" s="41"/>
      <c r="BO120" s="41"/>
      <c r="BP120" s="41"/>
      <c r="BQ120" s="41"/>
      <c r="BR120" s="41"/>
      <c r="BS120" s="41"/>
      <c r="BT120" s="41"/>
      <c r="BU120" s="41"/>
      <c r="BV120" s="41"/>
      <c r="BW120" s="41"/>
      <c r="BX120" s="41"/>
      <c r="BY120" s="41"/>
      <c r="BZ120" s="41"/>
      <c r="CA120" s="41"/>
      <c r="CB120" s="41"/>
      <c r="CC120" s="41"/>
      <c r="CD120" s="41"/>
      <c r="CE120" s="41"/>
      <c r="CF120" s="41"/>
      <c r="CG120" s="41"/>
      <c r="CH120" s="41"/>
      <c r="CI120" s="41"/>
      <c r="CJ120" s="41"/>
      <c r="CK120" s="41"/>
      <c r="CL120" s="41"/>
      <c r="CM120" s="41"/>
      <c r="CN120" s="41"/>
      <c r="CO120" s="41"/>
      <c r="CP120" s="41"/>
      <c r="CQ120" s="41"/>
      <c r="CR120" s="41"/>
      <c r="CS120" s="41"/>
      <c r="CT120" s="41"/>
      <c r="CU120" s="41"/>
      <c r="CV120" s="41"/>
      <c r="CW120" s="41"/>
      <c r="CX120" s="41"/>
      <c r="CY120" s="41"/>
      <c r="CZ120" s="41"/>
      <c r="DA120" s="41"/>
      <c r="DB120" s="41"/>
      <c r="DC120" s="41"/>
      <c r="DD120" s="41"/>
      <c r="DE120" s="41"/>
      <c r="DF120" s="41"/>
      <c r="DG120" s="41"/>
      <c r="DH120" s="41"/>
      <c r="DI120" s="41"/>
      <c r="DJ120" s="41"/>
      <c r="DK120" s="41"/>
      <c r="DL120" s="41"/>
      <c r="DM120" s="41"/>
      <c r="DN120" s="41"/>
      <c r="DO120" s="41"/>
      <c r="DP120" s="41"/>
      <c r="DQ120" s="41"/>
      <c r="DR120" s="41"/>
      <c r="DS120" s="41"/>
      <c r="FY120" s="44" t="s">
        <v>262</v>
      </c>
      <c r="FZ120" s="43">
        <f t="shared" si="15"/>
        <v>90</v>
      </c>
      <c r="GA120" s="43"/>
      <c r="GB120" s="43"/>
      <c r="GC120" s="43"/>
      <c r="GD120" s="43"/>
      <c r="GE120" s="43"/>
      <c r="GF120" s="43"/>
      <c r="GG120" s="43"/>
      <c r="GH120" s="43"/>
      <c r="GI120" s="43"/>
      <c r="GJ120" s="43">
        <f t="shared" si="16"/>
        <v>90</v>
      </c>
      <c r="GK120" s="43">
        <f t="shared" si="17"/>
        <v>0</v>
      </c>
      <c r="GL120" s="43"/>
      <c r="GM120" s="43"/>
      <c r="GN120" s="43"/>
      <c r="GO120" s="43"/>
      <c r="GP120" s="43"/>
      <c r="GQ120" s="43"/>
      <c r="GR120" s="43"/>
      <c r="GS120" s="43"/>
      <c r="GT120" s="43"/>
      <c r="GU120" s="43"/>
      <c r="GV120" s="43"/>
      <c r="GW120" s="43"/>
      <c r="GX120" s="43"/>
      <c r="GY120" s="43"/>
      <c r="GZ120" s="43"/>
      <c r="HA120" s="43"/>
      <c r="HB120" s="43"/>
      <c r="HC120" s="43"/>
      <c r="HD120" s="43"/>
    </row>
    <row r="121" spans="1:212" x14ac:dyDescent="0.25">
      <c r="A121" s="41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41"/>
      <c r="AL121" s="41"/>
      <c r="AM121" s="41"/>
      <c r="AN121" s="41"/>
      <c r="AO121" s="41"/>
      <c r="AP121" s="41"/>
      <c r="AQ121" s="41"/>
      <c r="AR121" s="41"/>
      <c r="AS121" s="41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  <c r="BF121" s="41"/>
      <c r="BG121" s="41"/>
      <c r="BH121" s="41"/>
      <c r="BI121" s="41"/>
      <c r="BJ121" s="41"/>
      <c r="BK121" s="41"/>
      <c r="BL121" s="41"/>
      <c r="BM121" s="41"/>
      <c r="BN121" s="41"/>
      <c r="BO121" s="41"/>
      <c r="BP121" s="41"/>
      <c r="BQ121" s="41"/>
      <c r="BR121" s="41"/>
      <c r="BS121" s="41"/>
      <c r="BT121" s="41"/>
      <c r="BU121" s="41"/>
      <c r="BV121" s="41"/>
      <c r="BW121" s="41"/>
      <c r="BX121" s="41"/>
      <c r="BY121" s="41"/>
      <c r="BZ121" s="41"/>
      <c r="CA121" s="41"/>
      <c r="CB121" s="41"/>
      <c r="CC121" s="41"/>
      <c r="CD121" s="41"/>
      <c r="CE121" s="41"/>
      <c r="CF121" s="41"/>
      <c r="CG121" s="41"/>
      <c r="CH121" s="41"/>
      <c r="CI121" s="41"/>
      <c r="CJ121" s="41"/>
      <c r="CK121" s="41"/>
      <c r="CL121" s="41"/>
      <c r="CM121" s="41"/>
      <c r="CN121" s="41"/>
      <c r="CO121" s="41"/>
      <c r="CP121" s="41"/>
      <c r="CQ121" s="41"/>
      <c r="CR121" s="41"/>
      <c r="CS121" s="41"/>
      <c r="CT121" s="41"/>
      <c r="CU121" s="41"/>
      <c r="CV121" s="41"/>
      <c r="CW121" s="41"/>
      <c r="CX121" s="41"/>
      <c r="CY121" s="41"/>
      <c r="CZ121" s="41"/>
      <c r="DA121" s="41"/>
      <c r="DB121" s="41"/>
      <c r="DC121" s="41"/>
      <c r="DD121" s="41"/>
      <c r="DE121" s="41"/>
      <c r="DF121" s="41"/>
      <c r="DG121" s="41"/>
      <c r="DH121" s="41"/>
      <c r="DI121" s="41"/>
      <c r="DJ121" s="41"/>
      <c r="DK121" s="41"/>
      <c r="DL121" s="41"/>
      <c r="DM121" s="41"/>
      <c r="DN121" s="41"/>
      <c r="DO121" s="41"/>
      <c r="DP121" s="41"/>
      <c r="DQ121" s="41"/>
      <c r="DR121" s="41"/>
      <c r="DS121" s="41"/>
      <c r="FY121" s="44" t="s">
        <v>263</v>
      </c>
      <c r="FZ121" s="43">
        <f t="shared" si="15"/>
        <v>91</v>
      </c>
      <c r="GA121" s="43"/>
      <c r="GB121" s="43"/>
      <c r="GC121" s="43"/>
      <c r="GD121" s="43"/>
      <c r="GE121" s="43"/>
      <c r="GF121" s="43"/>
      <c r="GG121" s="43"/>
      <c r="GH121" s="43"/>
      <c r="GI121" s="43"/>
      <c r="GJ121" s="43">
        <f t="shared" si="16"/>
        <v>91</v>
      </c>
      <c r="GK121" s="43">
        <f t="shared" si="17"/>
        <v>0</v>
      </c>
      <c r="GL121" s="43"/>
      <c r="GM121" s="43"/>
      <c r="GN121" s="43"/>
      <c r="GO121" s="43"/>
      <c r="GP121" s="43"/>
      <c r="GQ121" s="43"/>
      <c r="GR121" s="43"/>
      <c r="GS121" s="43"/>
      <c r="GT121" s="43"/>
      <c r="GU121" s="43"/>
      <c r="GV121" s="43"/>
      <c r="GW121" s="43"/>
      <c r="GX121" s="43"/>
      <c r="GY121" s="43"/>
      <c r="GZ121" s="43"/>
      <c r="HA121" s="43"/>
      <c r="HB121" s="43"/>
      <c r="HC121" s="43"/>
      <c r="HD121" s="43"/>
    </row>
    <row r="122" spans="1:212" x14ac:dyDescent="0.25">
      <c r="A122" s="41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41"/>
      <c r="AL122" s="41"/>
      <c r="AM122" s="41"/>
      <c r="AN122" s="41"/>
      <c r="AO122" s="41"/>
      <c r="AP122" s="41"/>
      <c r="AQ122" s="41"/>
      <c r="AR122" s="41"/>
      <c r="AS122" s="41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  <c r="BF122" s="41"/>
      <c r="BG122" s="41"/>
      <c r="BH122" s="41"/>
      <c r="BI122" s="41"/>
      <c r="BJ122" s="41"/>
      <c r="BK122" s="41"/>
      <c r="BL122" s="41"/>
      <c r="BM122" s="41"/>
      <c r="BN122" s="41"/>
      <c r="BO122" s="41"/>
      <c r="BP122" s="41"/>
      <c r="BQ122" s="41"/>
      <c r="BR122" s="41"/>
      <c r="BS122" s="41"/>
      <c r="BT122" s="41"/>
      <c r="BU122" s="41"/>
      <c r="BV122" s="41"/>
      <c r="BW122" s="41"/>
      <c r="BX122" s="41"/>
      <c r="BY122" s="41"/>
      <c r="BZ122" s="41"/>
      <c r="CA122" s="41"/>
      <c r="CB122" s="41"/>
      <c r="CC122" s="41"/>
      <c r="CD122" s="41"/>
      <c r="CE122" s="41"/>
      <c r="CF122" s="41"/>
      <c r="CG122" s="41"/>
      <c r="CH122" s="41"/>
      <c r="CI122" s="41"/>
      <c r="CJ122" s="41"/>
      <c r="CK122" s="41"/>
      <c r="CL122" s="41"/>
      <c r="CM122" s="41"/>
      <c r="CN122" s="41"/>
      <c r="CO122" s="41"/>
      <c r="CP122" s="41"/>
      <c r="CQ122" s="41"/>
      <c r="CR122" s="41"/>
      <c r="CS122" s="41"/>
      <c r="CT122" s="41"/>
      <c r="CU122" s="41"/>
      <c r="CV122" s="41"/>
      <c r="CW122" s="41"/>
      <c r="CX122" s="41"/>
      <c r="CY122" s="41"/>
      <c r="CZ122" s="41"/>
      <c r="DA122" s="41"/>
      <c r="DB122" s="41"/>
      <c r="DC122" s="41"/>
      <c r="DD122" s="41"/>
      <c r="DE122" s="41"/>
      <c r="DF122" s="41"/>
      <c r="DG122" s="41"/>
      <c r="DH122" s="41"/>
      <c r="DI122" s="41"/>
      <c r="DJ122" s="41"/>
      <c r="DK122" s="41"/>
      <c r="DL122" s="41"/>
      <c r="DM122" s="41"/>
      <c r="DN122" s="41"/>
      <c r="DO122" s="41"/>
      <c r="DP122" s="41"/>
      <c r="DQ122" s="41"/>
      <c r="DR122" s="41"/>
      <c r="DS122" s="41"/>
      <c r="FY122" s="44"/>
      <c r="FZ122" s="43"/>
      <c r="GA122" s="43"/>
      <c r="GB122" s="43"/>
      <c r="GC122" s="43"/>
      <c r="GD122" s="43"/>
      <c r="GE122" s="43"/>
      <c r="GF122" s="43"/>
      <c r="GG122" s="43"/>
      <c r="GH122" s="43"/>
      <c r="GI122" s="43"/>
      <c r="GJ122" s="43">
        <f t="shared" si="16"/>
        <v>92</v>
      </c>
      <c r="GK122" s="43">
        <f t="shared" si="17"/>
        <v>0</v>
      </c>
      <c r="GL122" s="43"/>
      <c r="GM122" s="43">
        <v>1</v>
      </c>
      <c r="GN122" s="43">
        <v>1</v>
      </c>
      <c r="GO122" s="43">
        <v>1</v>
      </c>
      <c r="GP122" s="43">
        <v>1</v>
      </c>
      <c r="GQ122" s="43"/>
      <c r="GR122" s="43"/>
      <c r="GS122" s="43"/>
      <c r="GT122" s="43"/>
      <c r="GU122" s="43"/>
      <c r="GV122" s="43"/>
      <c r="GW122" s="43"/>
      <c r="GX122" s="43"/>
      <c r="GY122" s="43"/>
      <c r="GZ122" s="43"/>
      <c r="HA122" s="43"/>
      <c r="HB122" s="43"/>
      <c r="HC122" s="43"/>
      <c r="HD122" s="43"/>
    </row>
    <row r="123" spans="1:212" x14ac:dyDescent="0.25">
      <c r="A123" s="41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41"/>
      <c r="AL123" s="41"/>
      <c r="AM123" s="41"/>
      <c r="AN123" s="41"/>
      <c r="AO123" s="41"/>
      <c r="AP123" s="41"/>
      <c r="AQ123" s="41"/>
      <c r="AR123" s="41"/>
      <c r="AS123" s="41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  <c r="BF123" s="41"/>
      <c r="BG123" s="41"/>
      <c r="BH123" s="41"/>
      <c r="BI123" s="41"/>
      <c r="BJ123" s="41"/>
      <c r="BK123" s="41"/>
      <c r="BL123" s="41"/>
      <c r="BM123" s="41"/>
      <c r="BN123" s="41"/>
      <c r="BO123" s="41"/>
      <c r="BP123" s="41"/>
      <c r="BQ123" s="41"/>
      <c r="BR123" s="41"/>
      <c r="BS123" s="41"/>
      <c r="BT123" s="41"/>
      <c r="BU123" s="41"/>
      <c r="BV123" s="41"/>
      <c r="BW123" s="41"/>
      <c r="BX123" s="41"/>
      <c r="BY123" s="41"/>
      <c r="BZ123" s="41"/>
      <c r="CA123" s="41"/>
      <c r="CB123" s="41"/>
      <c r="CC123" s="41"/>
      <c r="CD123" s="41"/>
      <c r="CE123" s="41"/>
      <c r="CF123" s="41"/>
      <c r="CG123" s="41"/>
      <c r="CH123" s="41"/>
      <c r="CI123" s="41"/>
      <c r="CJ123" s="41"/>
      <c r="CK123" s="41"/>
      <c r="CL123" s="41"/>
      <c r="CM123" s="41"/>
      <c r="CN123" s="41"/>
      <c r="CO123" s="41"/>
      <c r="CP123" s="41"/>
      <c r="CQ123" s="41"/>
      <c r="CR123" s="41"/>
      <c r="CS123" s="41"/>
      <c r="CT123" s="41"/>
      <c r="CU123" s="41"/>
      <c r="CV123" s="41"/>
      <c r="CW123" s="41"/>
      <c r="CX123" s="41"/>
      <c r="CY123" s="41"/>
      <c r="CZ123" s="41"/>
      <c r="DA123" s="41"/>
      <c r="DB123" s="41"/>
      <c r="DC123" s="41"/>
      <c r="DD123" s="41"/>
      <c r="DE123" s="41"/>
      <c r="DF123" s="41"/>
      <c r="DG123" s="41"/>
      <c r="DH123" s="41"/>
      <c r="DI123" s="41"/>
      <c r="DJ123" s="41"/>
      <c r="DK123" s="41"/>
      <c r="DL123" s="41"/>
      <c r="DM123" s="41"/>
      <c r="DN123" s="41"/>
      <c r="DO123" s="41"/>
      <c r="DP123" s="41"/>
      <c r="DQ123" s="41"/>
      <c r="DR123" s="41"/>
      <c r="DS123" s="41"/>
      <c r="FY123" s="44"/>
      <c r="FZ123" s="43"/>
      <c r="GA123" s="43"/>
      <c r="GB123" s="43"/>
      <c r="GC123" s="43"/>
      <c r="GD123" s="43"/>
      <c r="GE123" s="43"/>
      <c r="GF123" s="43"/>
      <c r="GG123" s="43"/>
      <c r="GH123" s="43"/>
      <c r="GI123" s="43"/>
      <c r="GJ123" s="43">
        <f t="shared" si="16"/>
        <v>93</v>
      </c>
      <c r="GK123" s="43">
        <f t="shared" si="17"/>
        <v>0</v>
      </c>
      <c r="GL123" s="43"/>
      <c r="GM123" s="43"/>
      <c r="GN123" s="43"/>
      <c r="GO123" s="43"/>
      <c r="GP123" s="43"/>
      <c r="GQ123" s="43"/>
      <c r="GR123" s="43"/>
      <c r="GS123" s="43"/>
      <c r="GT123" s="43"/>
      <c r="GU123" s="43"/>
      <c r="GV123" s="43"/>
      <c r="GW123" s="43"/>
      <c r="GX123" s="43"/>
      <c r="GY123" s="43"/>
      <c r="GZ123" s="43"/>
      <c r="HA123" s="43"/>
      <c r="HB123" s="43"/>
      <c r="HC123" s="43"/>
      <c r="HD123" s="43"/>
    </row>
    <row r="124" spans="1:212" x14ac:dyDescent="0.25">
      <c r="A124" s="41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41"/>
      <c r="AL124" s="41"/>
      <c r="AM124" s="41"/>
      <c r="AN124" s="41"/>
      <c r="AO124" s="41"/>
      <c r="AP124" s="41"/>
      <c r="AQ124" s="41"/>
      <c r="AR124" s="41"/>
      <c r="AS124" s="41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  <c r="BF124" s="41"/>
      <c r="BG124" s="41"/>
      <c r="BH124" s="41"/>
      <c r="BI124" s="41"/>
      <c r="BJ124" s="41"/>
      <c r="BK124" s="41"/>
      <c r="BL124" s="41"/>
      <c r="BM124" s="41"/>
      <c r="BN124" s="41"/>
      <c r="BO124" s="41"/>
      <c r="BP124" s="41"/>
      <c r="BQ124" s="41"/>
      <c r="BR124" s="41"/>
      <c r="BS124" s="41"/>
      <c r="BT124" s="41"/>
      <c r="BU124" s="41"/>
      <c r="BV124" s="41"/>
      <c r="BW124" s="41"/>
      <c r="BX124" s="41"/>
      <c r="BY124" s="41"/>
      <c r="BZ124" s="41"/>
      <c r="CA124" s="41"/>
      <c r="CB124" s="41"/>
      <c r="CC124" s="41"/>
      <c r="CD124" s="41"/>
      <c r="CE124" s="41"/>
      <c r="CF124" s="41"/>
      <c r="CG124" s="41"/>
      <c r="CH124" s="41"/>
      <c r="CI124" s="41"/>
      <c r="CJ124" s="41"/>
      <c r="CK124" s="41"/>
      <c r="CL124" s="41"/>
      <c r="CM124" s="41"/>
      <c r="CN124" s="41"/>
      <c r="CO124" s="41"/>
      <c r="CP124" s="41"/>
      <c r="CQ124" s="41"/>
      <c r="CR124" s="41"/>
      <c r="CS124" s="41"/>
      <c r="CT124" s="41"/>
      <c r="CU124" s="41"/>
      <c r="CV124" s="41"/>
      <c r="CW124" s="41"/>
      <c r="CX124" s="41"/>
      <c r="CY124" s="41"/>
      <c r="CZ124" s="41"/>
      <c r="DA124" s="41"/>
      <c r="DB124" s="41"/>
      <c r="DC124" s="41"/>
      <c r="DD124" s="41"/>
      <c r="DE124" s="41"/>
      <c r="DF124" s="41"/>
      <c r="DG124" s="41"/>
      <c r="DH124" s="41"/>
      <c r="DI124" s="41"/>
      <c r="DJ124" s="41"/>
      <c r="DK124" s="41"/>
      <c r="DL124" s="41"/>
      <c r="DM124" s="41"/>
      <c r="DN124" s="41"/>
      <c r="DO124" s="41"/>
      <c r="DP124" s="41"/>
      <c r="DQ124" s="41"/>
      <c r="DR124" s="41"/>
      <c r="DS124" s="41"/>
      <c r="FY124" s="44"/>
      <c r="FZ124" s="43"/>
      <c r="GA124" s="43"/>
      <c r="GB124" s="43"/>
      <c r="GC124" s="43"/>
      <c r="GD124" s="43"/>
      <c r="GE124" s="43"/>
      <c r="GF124" s="43"/>
      <c r="GG124" s="43"/>
      <c r="GH124" s="43"/>
      <c r="GI124" s="43"/>
      <c r="GJ124" s="43">
        <f t="shared" si="16"/>
        <v>94</v>
      </c>
      <c r="GK124" s="43">
        <f t="shared" si="17"/>
        <v>0</v>
      </c>
      <c r="GL124" s="43"/>
      <c r="GM124" s="43"/>
      <c r="GN124" s="43"/>
      <c r="GO124" s="43"/>
      <c r="GP124" s="43"/>
      <c r="GQ124" s="43"/>
      <c r="GR124" s="43"/>
      <c r="GS124" s="43"/>
      <c r="GT124" s="43"/>
      <c r="GU124" s="43"/>
      <c r="GV124" s="43"/>
      <c r="GW124" s="43"/>
      <c r="GX124" s="43"/>
      <c r="GY124" s="43"/>
      <c r="GZ124" s="43"/>
      <c r="HA124" s="43"/>
      <c r="HB124" s="43"/>
      <c r="HC124" s="43"/>
      <c r="HD124" s="43"/>
    </row>
    <row r="125" spans="1:212" x14ac:dyDescent="0.25">
      <c r="A125" s="41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41"/>
      <c r="AL125" s="41"/>
      <c r="AM125" s="41"/>
      <c r="AN125" s="41"/>
      <c r="AO125" s="41"/>
      <c r="AP125" s="41"/>
      <c r="AQ125" s="41"/>
      <c r="AR125" s="41"/>
      <c r="AS125" s="41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  <c r="BF125" s="41"/>
      <c r="BG125" s="41"/>
      <c r="BH125" s="41"/>
      <c r="BI125" s="41"/>
      <c r="BJ125" s="41"/>
      <c r="BK125" s="41"/>
      <c r="BL125" s="41"/>
      <c r="BM125" s="41"/>
      <c r="BN125" s="41"/>
      <c r="BO125" s="41"/>
      <c r="BP125" s="41"/>
      <c r="BQ125" s="41"/>
      <c r="BR125" s="41"/>
      <c r="BS125" s="41"/>
      <c r="BT125" s="41"/>
      <c r="BU125" s="41"/>
      <c r="BV125" s="41"/>
      <c r="BW125" s="41"/>
      <c r="BX125" s="41"/>
      <c r="BY125" s="41"/>
      <c r="BZ125" s="41"/>
      <c r="CA125" s="41"/>
      <c r="CB125" s="41"/>
      <c r="CC125" s="41"/>
      <c r="CD125" s="41"/>
      <c r="CE125" s="41"/>
      <c r="CF125" s="41"/>
      <c r="CG125" s="41"/>
      <c r="CH125" s="41"/>
      <c r="CI125" s="41"/>
      <c r="CJ125" s="41"/>
      <c r="CK125" s="41"/>
      <c r="CL125" s="41"/>
      <c r="CM125" s="41"/>
      <c r="CN125" s="41"/>
      <c r="CO125" s="41"/>
      <c r="CP125" s="41"/>
      <c r="CQ125" s="41"/>
      <c r="CR125" s="41"/>
      <c r="CS125" s="41"/>
      <c r="CT125" s="41"/>
      <c r="CU125" s="41"/>
      <c r="CV125" s="41"/>
      <c r="CW125" s="41"/>
      <c r="CX125" s="41"/>
      <c r="CY125" s="41"/>
      <c r="CZ125" s="41"/>
      <c r="DA125" s="41"/>
      <c r="DB125" s="41"/>
      <c r="DC125" s="41"/>
      <c r="DD125" s="41"/>
      <c r="DE125" s="41"/>
      <c r="DF125" s="41"/>
      <c r="DG125" s="41"/>
      <c r="DH125" s="41"/>
      <c r="DI125" s="41"/>
      <c r="DJ125" s="41"/>
      <c r="DK125" s="41"/>
      <c r="DL125" s="41"/>
      <c r="DM125" s="41"/>
      <c r="DN125" s="41"/>
      <c r="DO125" s="41"/>
      <c r="DP125" s="41"/>
      <c r="DQ125" s="41"/>
      <c r="DR125" s="41"/>
      <c r="DS125" s="41"/>
      <c r="FY125" s="44"/>
      <c r="FZ125" s="43"/>
      <c r="GA125" s="43"/>
      <c r="GB125" s="43"/>
      <c r="GC125" s="43"/>
      <c r="GD125" s="43"/>
      <c r="GE125" s="43"/>
      <c r="GF125" s="43"/>
      <c r="GG125" s="43"/>
      <c r="GH125" s="43"/>
      <c r="GI125" s="43"/>
      <c r="GJ125" s="43">
        <f t="shared" si="16"/>
        <v>95</v>
      </c>
      <c r="GK125" s="43">
        <f t="shared" si="17"/>
        <v>0</v>
      </c>
      <c r="GL125" s="43"/>
      <c r="GM125" s="43"/>
      <c r="GN125" s="43"/>
      <c r="GO125" s="43"/>
      <c r="GP125" s="43">
        <v>1</v>
      </c>
      <c r="GQ125" s="43"/>
      <c r="GR125" s="43"/>
      <c r="GS125" s="43"/>
      <c r="GT125" s="43"/>
      <c r="GU125" s="43"/>
      <c r="GV125" s="43"/>
      <c r="GW125" s="43"/>
      <c r="GX125" s="43"/>
      <c r="GY125" s="43"/>
      <c r="GZ125" s="43"/>
      <c r="HA125" s="43"/>
      <c r="HB125" s="43"/>
      <c r="HC125" s="43"/>
      <c r="HD125" s="43"/>
    </row>
    <row r="126" spans="1:212" x14ac:dyDescent="0.25">
      <c r="A126" s="41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  <c r="AM126" s="41"/>
      <c r="AN126" s="41"/>
      <c r="AO126" s="41"/>
      <c r="AP126" s="41"/>
      <c r="AQ126" s="41"/>
      <c r="AR126" s="41"/>
      <c r="AS126" s="41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  <c r="BF126" s="41"/>
      <c r="BG126" s="41"/>
      <c r="BH126" s="41"/>
      <c r="BI126" s="41"/>
      <c r="BJ126" s="41"/>
      <c r="BK126" s="41"/>
      <c r="BL126" s="41"/>
      <c r="BM126" s="41"/>
      <c r="BN126" s="41"/>
      <c r="BO126" s="41"/>
      <c r="BP126" s="41"/>
      <c r="BQ126" s="41"/>
      <c r="BR126" s="41"/>
      <c r="BS126" s="41"/>
      <c r="BT126" s="41"/>
      <c r="BU126" s="41"/>
      <c r="BV126" s="41"/>
      <c r="BW126" s="41"/>
      <c r="BX126" s="41"/>
      <c r="BY126" s="41"/>
      <c r="BZ126" s="41"/>
      <c r="CA126" s="41"/>
      <c r="CB126" s="41"/>
      <c r="CC126" s="41"/>
      <c r="CD126" s="41"/>
      <c r="CE126" s="41"/>
      <c r="CF126" s="41"/>
      <c r="CG126" s="41"/>
      <c r="CH126" s="41"/>
      <c r="CI126" s="41"/>
      <c r="CJ126" s="41"/>
      <c r="CK126" s="41"/>
      <c r="CL126" s="41"/>
      <c r="CM126" s="41"/>
      <c r="CN126" s="41"/>
      <c r="CO126" s="41"/>
      <c r="CP126" s="41"/>
      <c r="CQ126" s="41"/>
      <c r="CR126" s="41"/>
      <c r="CS126" s="41"/>
      <c r="CT126" s="41"/>
      <c r="CU126" s="41"/>
      <c r="CV126" s="41"/>
      <c r="CW126" s="41"/>
      <c r="CX126" s="41"/>
      <c r="CY126" s="41"/>
      <c r="CZ126" s="41"/>
      <c r="DA126" s="41"/>
      <c r="DB126" s="41"/>
      <c r="DC126" s="41"/>
      <c r="DD126" s="41"/>
      <c r="DE126" s="41"/>
      <c r="DF126" s="41"/>
      <c r="DG126" s="41"/>
      <c r="DH126" s="41"/>
      <c r="DI126" s="41"/>
      <c r="DJ126" s="41"/>
      <c r="DK126" s="41"/>
      <c r="DL126" s="41"/>
      <c r="DM126" s="41"/>
      <c r="DN126" s="41"/>
      <c r="DO126" s="41"/>
      <c r="DP126" s="41"/>
      <c r="DQ126" s="41"/>
      <c r="DR126" s="41"/>
      <c r="DS126" s="41"/>
      <c r="FY126" s="44"/>
      <c r="FZ126" s="43"/>
      <c r="GA126" s="43"/>
      <c r="GB126" s="43"/>
      <c r="GC126" s="43"/>
      <c r="GD126" s="43"/>
      <c r="GE126" s="43"/>
      <c r="GF126" s="43"/>
      <c r="GG126" s="43"/>
      <c r="GH126" s="43"/>
      <c r="GI126" s="43"/>
      <c r="GJ126" s="43">
        <f t="shared" si="16"/>
        <v>96</v>
      </c>
      <c r="GK126" s="43">
        <f t="shared" si="17"/>
        <v>0</v>
      </c>
      <c r="GL126" s="43"/>
      <c r="GM126" s="43"/>
      <c r="GN126" s="43"/>
      <c r="GO126" s="43">
        <v>1</v>
      </c>
      <c r="GP126" s="43"/>
      <c r="GQ126" s="43"/>
      <c r="GR126" s="43"/>
      <c r="GS126" s="43"/>
      <c r="GT126" s="43"/>
      <c r="GU126" s="43"/>
      <c r="GV126" s="43"/>
      <c r="GW126" s="43"/>
      <c r="GX126" s="43"/>
      <c r="GY126" s="43"/>
      <c r="GZ126" s="43"/>
      <c r="HA126" s="43"/>
      <c r="HB126" s="43"/>
      <c r="HC126" s="43"/>
      <c r="HD126" s="43"/>
    </row>
    <row r="127" spans="1:212" x14ac:dyDescent="0.25">
      <c r="A127" s="41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41"/>
      <c r="AL127" s="41"/>
      <c r="AM127" s="41"/>
      <c r="AN127" s="41"/>
      <c r="AO127" s="41"/>
      <c r="AP127" s="41"/>
      <c r="AQ127" s="41"/>
      <c r="AR127" s="41"/>
      <c r="AS127" s="41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  <c r="BF127" s="41"/>
      <c r="BG127" s="41"/>
      <c r="BH127" s="41"/>
      <c r="BI127" s="41"/>
      <c r="BJ127" s="41"/>
      <c r="BK127" s="41"/>
      <c r="BL127" s="41"/>
      <c r="BM127" s="41"/>
      <c r="BN127" s="41"/>
      <c r="BO127" s="41"/>
      <c r="BP127" s="41"/>
      <c r="BQ127" s="41"/>
      <c r="BR127" s="41"/>
      <c r="BS127" s="41"/>
      <c r="BT127" s="41"/>
      <c r="BU127" s="41"/>
      <c r="BV127" s="41"/>
      <c r="BW127" s="41"/>
      <c r="BX127" s="41"/>
      <c r="BY127" s="41"/>
      <c r="BZ127" s="41"/>
      <c r="CA127" s="41"/>
      <c r="CB127" s="41"/>
      <c r="CC127" s="41"/>
      <c r="CD127" s="41"/>
      <c r="CE127" s="41"/>
      <c r="CF127" s="41"/>
      <c r="CG127" s="41"/>
      <c r="CH127" s="41"/>
      <c r="CI127" s="41"/>
      <c r="CJ127" s="41"/>
      <c r="CK127" s="41"/>
      <c r="CL127" s="41"/>
      <c r="CM127" s="41"/>
      <c r="CN127" s="41"/>
      <c r="CO127" s="41"/>
      <c r="CP127" s="41"/>
      <c r="CQ127" s="41"/>
      <c r="CR127" s="41"/>
      <c r="CS127" s="41"/>
      <c r="CT127" s="41"/>
      <c r="CU127" s="41"/>
      <c r="CV127" s="41"/>
      <c r="CW127" s="41"/>
      <c r="CX127" s="41"/>
      <c r="CY127" s="41"/>
      <c r="CZ127" s="41"/>
      <c r="DA127" s="41"/>
      <c r="DB127" s="41"/>
      <c r="DC127" s="41"/>
      <c r="DD127" s="41"/>
      <c r="DE127" s="41"/>
      <c r="DF127" s="41"/>
      <c r="DG127" s="41"/>
      <c r="DH127" s="41"/>
      <c r="DI127" s="41"/>
      <c r="DJ127" s="41"/>
      <c r="DK127" s="41"/>
      <c r="DL127" s="41"/>
      <c r="DM127" s="41"/>
      <c r="DN127" s="41"/>
      <c r="DO127" s="41"/>
      <c r="DP127" s="41"/>
      <c r="DQ127" s="41"/>
      <c r="DR127" s="41"/>
      <c r="DS127" s="41"/>
      <c r="FY127" s="44"/>
      <c r="FZ127" s="43"/>
      <c r="GA127" s="43"/>
      <c r="GB127" s="43"/>
      <c r="GC127" s="43"/>
      <c r="GD127" s="43"/>
      <c r="GE127" s="43"/>
      <c r="GF127" s="43"/>
      <c r="GG127" s="43"/>
      <c r="GH127" s="43"/>
      <c r="GI127" s="43"/>
      <c r="GJ127" s="43">
        <f t="shared" si="16"/>
        <v>97</v>
      </c>
      <c r="GK127" s="43">
        <f t="shared" si="17"/>
        <v>0</v>
      </c>
      <c r="GL127" s="43"/>
      <c r="GM127" s="43"/>
      <c r="GN127" s="43"/>
      <c r="GO127" s="43"/>
      <c r="GP127" s="43"/>
      <c r="GQ127" s="43"/>
      <c r="GR127" s="43"/>
      <c r="GS127" s="43"/>
      <c r="GT127" s="43"/>
      <c r="GU127" s="43"/>
      <c r="GV127" s="43"/>
      <c r="GW127" s="43"/>
      <c r="GX127" s="43"/>
      <c r="GY127" s="43"/>
      <c r="GZ127" s="43"/>
      <c r="HA127" s="43"/>
      <c r="HB127" s="43"/>
      <c r="HC127" s="43"/>
      <c r="HD127" s="43"/>
    </row>
    <row r="128" spans="1:212" x14ac:dyDescent="0.25">
      <c r="A128" s="41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41"/>
      <c r="AL128" s="41"/>
      <c r="AM128" s="41"/>
      <c r="AN128" s="41"/>
      <c r="AO128" s="41"/>
      <c r="AP128" s="41"/>
      <c r="AQ128" s="41"/>
      <c r="AR128" s="41"/>
      <c r="AS128" s="41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  <c r="BF128" s="41"/>
      <c r="BG128" s="41"/>
      <c r="BH128" s="41"/>
      <c r="BI128" s="41"/>
      <c r="BJ128" s="41"/>
      <c r="BK128" s="41"/>
      <c r="BL128" s="41"/>
      <c r="BM128" s="41"/>
      <c r="BN128" s="41"/>
      <c r="BO128" s="41"/>
      <c r="BP128" s="41"/>
      <c r="BQ128" s="41"/>
      <c r="BR128" s="41"/>
      <c r="BS128" s="41"/>
      <c r="BT128" s="41"/>
      <c r="BU128" s="41"/>
      <c r="BV128" s="41"/>
      <c r="BW128" s="41"/>
      <c r="BX128" s="41"/>
      <c r="BY128" s="41"/>
      <c r="BZ128" s="41"/>
      <c r="CA128" s="41"/>
      <c r="CB128" s="41"/>
      <c r="CC128" s="41"/>
      <c r="CD128" s="41"/>
      <c r="CE128" s="41"/>
      <c r="CF128" s="41"/>
      <c r="CG128" s="41"/>
      <c r="CH128" s="41"/>
      <c r="CI128" s="41"/>
      <c r="CJ128" s="41"/>
      <c r="CK128" s="41"/>
      <c r="CL128" s="41"/>
      <c r="CM128" s="41"/>
      <c r="CN128" s="41"/>
      <c r="CO128" s="41"/>
      <c r="CP128" s="41"/>
      <c r="CQ128" s="41"/>
      <c r="CR128" s="41"/>
      <c r="CS128" s="41"/>
      <c r="CT128" s="41"/>
      <c r="CU128" s="41"/>
      <c r="CV128" s="41"/>
      <c r="CW128" s="41"/>
      <c r="CX128" s="41"/>
      <c r="CY128" s="41"/>
      <c r="CZ128" s="41"/>
      <c r="DA128" s="41"/>
      <c r="DB128" s="41"/>
      <c r="DC128" s="41"/>
      <c r="DD128" s="41"/>
      <c r="DE128" s="41"/>
      <c r="DF128" s="41"/>
      <c r="DG128" s="41"/>
      <c r="DH128" s="41"/>
      <c r="DI128" s="41"/>
      <c r="DJ128" s="41"/>
      <c r="DK128" s="41"/>
      <c r="DL128" s="41"/>
      <c r="DM128" s="41"/>
      <c r="DN128" s="41"/>
      <c r="DO128" s="41"/>
      <c r="DP128" s="41"/>
      <c r="DQ128" s="41"/>
      <c r="DR128" s="41"/>
      <c r="DS128" s="41"/>
      <c r="FY128" s="44"/>
      <c r="FZ128" s="43"/>
      <c r="GA128" s="43"/>
      <c r="GB128" s="43"/>
      <c r="GC128" s="43"/>
      <c r="GD128" s="43"/>
      <c r="GE128" s="43"/>
      <c r="GF128" s="43"/>
      <c r="GG128" s="43"/>
      <c r="GH128" s="43"/>
      <c r="GI128" s="43"/>
      <c r="GJ128" s="43">
        <f t="shared" si="16"/>
        <v>98</v>
      </c>
      <c r="GK128" s="43">
        <f t="shared" si="17"/>
        <v>0</v>
      </c>
      <c r="GL128" s="43"/>
      <c r="GM128" s="43"/>
      <c r="GN128" s="43">
        <v>1</v>
      </c>
      <c r="GO128" s="43"/>
      <c r="GP128" s="43">
        <v>1</v>
      </c>
      <c r="GQ128" s="43"/>
      <c r="GR128" s="43"/>
      <c r="GS128" s="43"/>
      <c r="GT128" s="43"/>
      <c r="GU128" s="43"/>
      <c r="GV128" s="43"/>
      <c r="GW128" s="43"/>
      <c r="GX128" s="43"/>
      <c r="GY128" s="43"/>
      <c r="GZ128" s="43"/>
      <c r="HA128" s="43"/>
      <c r="HB128" s="43"/>
      <c r="HC128" s="43"/>
      <c r="HD128" s="43"/>
    </row>
    <row r="129" spans="1:212" x14ac:dyDescent="0.25">
      <c r="A129" s="41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41"/>
      <c r="AL129" s="41"/>
      <c r="AM129" s="41"/>
      <c r="AN129" s="41"/>
      <c r="AO129" s="41"/>
      <c r="AP129" s="41"/>
      <c r="AQ129" s="41"/>
      <c r="AR129" s="41"/>
      <c r="AS129" s="41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  <c r="BF129" s="41"/>
      <c r="BG129" s="41"/>
      <c r="BH129" s="41"/>
      <c r="BI129" s="41"/>
      <c r="BJ129" s="41"/>
      <c r="BK129" s="41"/>
      <c r="BL129" s="41"/>
      <c r="BM129" s="41"/>
      <c r="BN129" s="41"/>
      <c r="BO129" s="41"/>
      <c r="BP129" s="41"/>
      <c r="BQ129" s="41"/>
      <c r="BR129" s="41"/>
      <c r="BS129" s="41"/>
      <c r="BT129" s="41"/>
      <c r="BU129" s="41"/>
      <c r="BV129" s="41"/>
      <c r="BW129" s="41"/>
      <c r="BX129" s="41"/>
      <c r="BY129" s="41"/>
      <c r="BZ129" s="41"/>
      <c r="CA129" s="41"/>
      <c r="CB129" s="41"/>
      <c r="CC129" s="41"/>
      <c r="CD129" s="41"/>
      <c r="CE129" s="41"/>
      <c r="CF129" s="41"/>
      <c r="CG129" s="41"/>
      <c r="CH129" s="41"/>
      <c r="CI129" s="41"/>
      <c r="CJ129" s="41"/>
      <c r="CK129" s="41"/>
      <c r="CL129" s="41"/>
      <c r="CM129" s="41"/>
      <c r="CN129" s="41"/>
      <c r="CO129" s="41"/>
      <c r="CP129" s="41"/>
      <c r="CQ129" s="41"/>
      <c r="CR129" s="41"/>
      <c r="CS129" s="41"/>
      <c r="CT129" s="41"/>
      <c r="CU129" s="41"/>
      <c r="CV129" s="41"/>
      <c r="CW129" s="41"/>
      <c r="CX129" s="41"/>
      <c r="CY129" s="41"/>
      <c r="CZ129" s="41"/>
      <c r="DA129" s="41"/>
      <c r="DB129" s="41"/>
      <c r="DC129" s="41"/>
      <c r="DD129" s="41"/>
      <c r="DE129" s="41"/>
      <c r="DF129" s="41"/>
      <c r="DG129" s="41"/>
      <c r="DH129" s="41"/>
      <c r="DI129" s="41"/>
      <c r="DJ129" s="41"/>
      <c r="DK129" s="41"/>
      <c r="DL129" s="41"/>
      <c r="DM129" s="41"/>
      <c r="DN129" s="41"/>
      <c r="DO129" s="41"/>
      <c r="DP129" s="41"/>
      <c r="DQ129" s="41"/>
      <c r="DR129" s="41"/>
      <c r="DS129" s="41"/>
      <c r="FY129" s="44"/>
      <c r="FZ129" s="43"/>
      <c r="GA129" s="43"/>
      <c r="GB129" s="43"/>
      <c r="GC129" s="43"/>
      <c r="GD129" s="43"/>
      <c r="GE129" s="43"/>
      <c r="GF129" s="43"/>
      <c r="GG129" s="43"/>
      <c r="GH129" s="43"/>
      <c r="GI129" s="43"/>
      <c r="GJ129" s="43">
        <f t="shared" si="16"/>
        <v>99</v>
      </c>
      <c r="GK129" s="43">
        <f t="shared" si="17"/>
        <v>0</v>
      </c>
      <c r="GL129" s="43"/>
      <c r="GM129" s="43"/>
      <c r="GN129" s="43"/>
      <c r="GO129" s="43"/>
      <c r="GP129" s="43"/>
      <c r="GQ129" s="43"/>
      <c r="GR129" s="43"/>
      <c r="GS129" s="43"/>
      <c r="GT129" s="43"/>
      <c r="GU129" s="43"/>
      <c r="GV129" s="43"/>
      <c r="GW129" s="43"/>
      <c r="GX129" s="43"/>
      <c r="GY129" s="43"/>
      <c r="GZ129" s="43"/>
      <c r="HA129" s="43"/>
      <c r="HB129" s="43"/>
      <c r="HC129" s="43"/>
      <c r="HD129" s="43"/>
    </row>
    <row r="130" spans="1:212" x14ac:dyDescent="0.25">
      <c r="A130" s="41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41"/>
      <c r="AL130" s="41"/>
      <c r="AM130" s="41"/>
      <c r="AN130" s="41"/>
      <c r="AO130" s="41"/>
      <c r="AP130" s="41"/>
      <c r="AQ130" s="41"/>
      <c r="AR130" s="41"/>
      <c r="AS130" s="41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  <c r="BF130" s="41"/>
      <c r="BG130" s="41"/>
      <c r="BH130" s="41"/>
      <c r="BI130" s="41"/>
      <c r="BJ130" s="41"/>
      <c r="BK130" s="41"/>
      <c r="BL130" s="41"/>
      <c r="BM130" s="41"/>
      <c r="BN130" s="41"/>
      <c r="BO130" s="41"/>
      <c r="BP130" s="41"/>
      <c r="BQ130" s="41"/>
      <c r="BR130" s="41"/>
      <c r="BS130" s="41"/>
      <c r="BT130" s="41"/>
      <c r="BU130" s="41"/>
      <c r="BV130" s="41"/>
      <c r="BW130" s="41"/>
      <c r="BX130" s="41"/>
      <c r="BY130" s="41"/>
      <c r="BZ130" s="41"/>
      <c r="CA130" s="41"/>
      <c r="CB130" s="41"/>
      <c r="CC130" s="41"/>
      <c r="CD130" s="41"/>
      <c r="CE130" s="41"/>
      <c r="CF130" s="41"/>
      <c r="CG130" s="41"/>
      <c r="CH130" s="41"/>
      <c r="CI130" s="41"/>
      <c r="CJ130" s="41"/>
      <c r="CK130" s="41"/>
      <c r="CL130" s="41"/>
      <c r="CM130" s="41"/>
      <c r="CN130" s="41"/>
      <c r="CO130" s="41"/>
      <c r="CP130" s="41"/>
      <c r="CQ130" s="41"/>
      <c r="CR130" s="41"/>
      <c r="CS130" s="41"/>
      <c r="CT130" s="41"/>
      <c r="CU130" s="41"/>
      <c r="CV130" s="41"/>
      <c r="CW130" s="41"/>
      <c r="CX130" s="41"/>
      <c r="CY130" s="41"/>
      <c r="CZ130" s="41"/>
      <c r="DA130" s="41"/>
      <c r="DB130" s="41"/>
      <c r="DC130" s="41"/>
      <c r="DD130" s="41"/>
      <c r="DE130" s="41"/>
      <c r="DF130" s="41"/>
      <c r="DG130" s="41"/>
      <c r="DH130" s="41"/>
      <c r="DI130" s="41"/>
      <c r="DJ130" s="41"/>
      <c r="DK130" s="41"/>
      <c r="DL130" s="41"/>
      <c r="DM130" s="41"/>
      <c r="DN130" s="41"/>
      <c r="DO130" s="41"/>
      <c r="DP130" s="41"/>
      <c r="DQ130" s="41"/>
      <c r="DR130" s="41"/>
      <c r="DS130" s="41"/>
      <c r="FY130" s="44"/>
      <c r="FZ130" s="43"/>
      <c r="GA130" s="43"/>
      <c r="GB130" s="43"/>
      <c r="GC130" s="43"/>
      <c r="GD130" s="43"/>
      <c r="GE130" s="43"/>
      <c r="GF130" s="43"/>
      <c r="GG130" s="43"/>
      <c r="GH130" s="43"/>
      <c r="GI130" s="43"/>
      <c r="GJ130" s="43">
        <f t="shared" si="16"/>
        <v>100</v>
      </c>
      <c r="GK130" s="43">
        <f t="shared" si="17"/>
        <v>0</v>
      </c>
      <c r="GL130" s="43"/>
      <c r="GM130" s="43"/>
      <c r="GN130" s="43"/>
      <c r="GO130" s="43">
        <v>1</v>
      </c>
      <c r="GP130" s="43"/>
      <c r="GQ130" s="43"/>
      <c r="GR130" s="43"/>
      <c r="GS130" s="43"/>
      <c r="GT130" s="43"/>
      <c r="GU130" s="43"/>
      <c r="GV130" s="43"/>
      <c r="GW130" s="43"/>
      <c r="GX130" s="43"/>
      <c r="GY130" s="43"/>
      <c r="GZ130" s="43"/>
      <c r="HA130" s="43"/>
      <c r="HB130" s="43"/>
      <c r="HC130" s="43"/>
      <c r="HD130" s="43"/>
    </row>
    <row r="131" spans="1:212" x14ac:dyDescent="0.25">
      <c r="A131" s="41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41"/>
      <c r="AL131" s="41"/>
      <c r="AM131" s="41"/>
      <c r="AN131" s="41"/>
      <c r="AO131" s="41"/>
      <c r="AP131" s="41"/>
      <c r="AQ131" s="41"/>
      <c r="AR131" s="41"/>
      <c r="AS131" s="41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  <c r="BF131" s="41"/>
      <c r="BG131" s="41"/>
      <c r="BH131" s="41"/>
      <c r="BI131" s="41"/>
      <c r="BJ131" s="41"/>
      <c r="BK131" s="41"/>
      <c r="BL131" s="41"/>
      <c r="BM131" s="41"/>
      <c r="BN131" s="41"/>
      <c r="BO131" s="41"/>
      <c r="BP131" s="41"/>
      <c r="BQ131" s="41"/>
      <c r="BR131" s="41"/>
      <c r="BS131" s="41"/>
      <c r="BT131" s="41"/>
      <c r="BU131" s="41"/>
      <c r="BV131" s="41"/>
      <c r="BW131" s="41"/>
      <c r="BX131" s="41"/>
      <c r="BY131" s="41"/>
      <c r="BZ131" s="41"/>
      <c r="CA131" s="41"/>
      <c r="CB131" s="41"/>
      <c r="CC131" s="41"/>
      <c r="CD131" s="41"/>
      <c r="CE131" s="41"/>
      <c r="CF131" s="41"/>
      <c r="CG131" s="41"/>
      <c r="CH131" s="41"/>
      <c r="CI131" s="41"/>
      <c r="CJ131" s="41"/>
      <c r="CK131" s="41"/>
      <c r="CL131" s="41"/>
      <c r="CM131" s="41"/>
      <c r="CN131" s="41"/>
      <c r="CO131" s="41"/>
      <c r="CP131" s="41"/>
      <c r="CQ131" s="41"/>
      <c r="CR131" s="41"/>
      <c r="CS131" s="41"/>
      <c r="CT131" s="41"/>
      <c r="CU131" s="41"/>
      <c r="CV131" s="41"/>
      <c r="CW131" s="41"/>
      <c r="CX131" s="41"/>
      <c r="CY131" s="41"/>
      <c r="CZ131" s="41"/>
      <c r="DA131" s="41"/>
      <c r="DB131" s="41"/>
      <c r="DC131" s="41"/>
      <c r="DD131" s="41"/>
      <c r="DE131" s="41"/>
      <c r="DF131" s="41"/>
      <c r="DG131" s="41"/>
      <c r="DH131" s="41"/>
      <c r="DI131" s="41"/>
      <c r="DJ131" s="41"/>
      <c r="DK131" s="41"/>
      <c r="DL131" s="41"/>
      <c r="DM131" s="41"/>
      <c r="DN131" s="41"/>
      <c r="DO131" s="41"/>
      <c r="DP131" s="41"/>
      <c r="DQ131" s="41"/>
      <c r="DR131" s="41"/>
      <c r="DS131" s="41"/>
      <c r="FY131" s="44"/>
      <c r="FZ131" s="43"/>
      <c r="GA131" s="43"/>
      <c r="GB131" s="43"/>
      <c r="GC131" s="43"/>
      <c r="GD131" s="43"/>
      <c r="GE131" s="43"/>
      <c r="GF131" s="43"/>
      <c r="GG131" s="43"/>
      <c r="GH131" s="43"/>
      <c r="GI131" s="43"/>
      <c r="GJ131" s="43">
        <f t="shared" si="16"/>
        <v>101</v>
      </c>
      <c r="GK131" s="43">
        <f t="shared" si="17"/>
        <v>0</v>
      </c>
      <c r="GL131" s="43"/>
      <c r="GM131" s="43"/>
      <c r="GN131" s="43"/>
      <c r="GO131" s="43"/>
      <c r="GP131" s="43">
        <v>1</v>
      </c>
      <c r="GQ131" s="43"/>
      <c r="GR131" s="43"/>
      <c r="GS131" s="43"/>
      <c r="GT131" s="43"/>
      <c r="GU131" s="43"/>
      <c r="GV131" s="43"/>
      <c r="GW131" s="43"/>
      <c r="GX131" s="43"/>
      <c r="GY131" s="43"/>
      <c r="GZ131" s="43"/>
      <c r="HA131" s="43"/>
      <c r="HB131" s="43"/>
      <c r="HC131" s="43"/>
      <c r="HD131" s="43"/>
    </row>
    <row r="132" spans="1:212" x14ac:dyDescent="0.25">
      <c r="A132" s="41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41"/>
      <c r="AL132" s="41"/>
      <c r="AM132" s="41"/>
      <c r="AN132" s="41"/>
      <c r="AO132" s="41"/>
      <c r="AP132" s="41"/>
      <c r="AQ132" s="41"/>
      <c r="AR132" s="41"/>
      <c r="AS132" s="41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  <c r="BF132" s="41"/>
      <c r="BG132" s="41"/>
      <c r="BH132" s="41"/>
      <c r="BI132" s="41"/>
      <c r="BJ132" s="41"/>
      <c r="BK132" s="41"/>
      <c r="BL132" s="41"/>
      <c r="BM132" s="41"/>
      <c r="BN132" s="41"/>
      <c r="BO132" s="41"/>
      <c r="BP132" s="41"/>
      <c r="BQ132" s="41"/>
      <c r="BR132" s="41"/>
      <c r="BS132" s="41"/>
      <c r="BT132" s="41"/>
      <c r="BU132" s="41"/>
      <c r="BV132" s="41"/>
      <c r="BW132" s="41"/>
      <c r="BX132" s="41"/>
      <c r="BY132" s="41"/>
      <c r="BZ132" s="41"/>
      <c r="CA132" s="41"/>
      <c r="CB132" s="41"/>
      <c r="CC132" s="41"/>
      <c r="CD132" s="41"/>
      <c r="CE132" s="41"/>
      <c r="CF132" s="41"/>
      <c r="CG132" s="41"/>
      <c r="CH132" s="41"/>
      <c r="CI132" s="41"/>
      <c r="CJ132" s="41"/>
      <c r="CK132" s="41"/>
      <c r="CL132" s="41"/>
      <c r="CM132" s="41"/>
      <c r="CN132" s="41"/>
      <c r="CO132" s="41"/>
      <c r="CP132" s="41"/>
      <c r="CQ132" s="41"/>
      <c r="CR132" s="41"/>
      <c r="CS132" s="41"/>
      <c r="CT132" s="41"/>
      <c r="CU132" s="41"/>
      <c r="CV132" s="41"/>
      <c r="CW132" s="41"/>
      <c r="CX132" s="41"/>
      <c r="CY132" s="41"/>
      <c r="CZ132" s="41"/>
      <c r="DA132" s="41"/>
      <c r="DB132" s="41"/>
      <c r="DC132" s="41"/>
      <c r="DD132" s="41"/>
      <c r="DE132" s="41"/>
      <c r="DF132" s="41"/>
      <c r="DG132" s="41"/>
      <c r="DH132" s="41"/>
      <c r="DI132" s="41"/>
      <c r="DJ132" s="41"/>
      <c r="DK132" s="41"/>
      <c r="DL132" s="41"/>
      <c r="DM132" s="41"/>
      <c r="DN132" s="41"/>
      <c r="DO132" s="41"/>
      <c r="DP132" s="41"/>
      <c r="DQ132" s="41"/>
      <c r="DR132" s="41"/>
      <c r="DS132" s="41"/>
      <c r="FY132" s="44"/>
      <c r="FZ132" s="43"/>
      <c r="GA132" s="43"/>
      <c r="GB132" s="43"/>
      <c r="GC132" s="43"/>
      <c r="GD132" s="43"/>
      <c r="GE132" s="43"/>
      <c r="GF132" s="43"/>
      <c r="GG132" s="43"/>
      <c r="GH132" s="43"/>
      <c r="GI132" s="43"/>
      <c r="GJ132" s="43">
        <f t="shared" ref="GJ132:GJ173" si="18">+GJ131+1</f>
        <v>102</v>
      </c>
      <c r="GK132" s="43">
        <f t="shared" si="17"/>
        <v>0</v>
      </c>
      <c r="GL132" s="43"/>
      <c r="GM132" s="43"/>
      <c r="GN132" s="43"/>
      <c r="GO132" s="43"/>
      <c r="GP132" s="43"/>
      <c r="GQ132" s="43"/>
      <c r="GR132" s="43"/>
      <c r="GS132" s="43"/>
      <c r="GT132" s="43"/>
      <c r="GU132" s="43"/>
      <c r="GV132" s="43"/>
      <c r="GW132" s="43"/>
      <c r="GX132" s="43"/>
      <c r="GY132" s="43"/>
      <c r="GZ132" s="43"/>
      <c r="HA132" s="43"/>
      <c r="HB132" s="43"/>
      <c r="HC132" s="43"/>
      <c r="HD132" s="43"/>
    </row>
    <row r="133" spans="1:212" x14ac:dyDescent="0.25">
      <c r="A133" s="41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41"/>
      <c r="AL133" s="41"/>
      <c r="AM133" s="41"/>
      <c r="AN133" s="41"/>
      <c r="AO133" s="41"/>
      <c r="AP133" s="41"/>
      <c r="AQ133" s="41"/>
      <c r="AR133" s="41"/>
      <c r="AS133" s="41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  <c r="BF133" s="41"/>
      <c r="BG133" s="41"/>
      <c r="BH133" s="41"/>
      <c r="BI133" s="41"/>
      <c r="BJ133" s="41"/>
      <c r="BK133" s="41"/>
      <c r="BL133" s="41"/>
      <c r="BM133" s="41"/>
      <c r="BN133" s="41"/>
      <c r="BO133" s="41"/>
      <c r="BP133" s="41"/>
      <c r="BQ133" s="41"/>
      <c r="BR133" s="41"/>
      <c r="BS133" s="41"/>
      <c r="BT133" s="41"/>
      <c r="BU133" s="41"/>
      <c r="BV133" s="41"/>
      <c r="BW133" s="41"/>
      <c r="BX133" s="41"/>
      <c r="BY133" s="41"/>
      <c r="BZ133" s="41"/>
      <c r="CA133" s="41"/>
      <c r="CB133" s="41"/>
      <c r="CC133" s="41"/>
      <c r="CD133" s="41"/>
      <c r="CE133" s="41"/>
      <c r="CF133" s="41"/>
      <c r="CG133" s="41"/>
      <c r="CH133" s="41"/>
      <c r="CI133" s="41"/>
      <c r="CJ133" s="41"/>
      <c r="CK133" s="41"/>
      <c r="CL133" s="41"/>
      <c r="CM133" s="41"/>
      <c r="CN133" s="41"/>
      <c r="CO133" s="41"/>
      <c r="CP133" s="41"/>
      <c r="CQ133" s="41"/>
      <c r="CR133" s="41"/>
      <c r="CS133" s="41"/>
      <c r="CT133" s="41"/>
      <c r="CU133" s="41"/>
      <c r="CV133" s="41"/>
      <c r="CW133" s="41"/>
      <c r="CX133" s="41"/>
      <c r="CY133" s="41"/>
      <c r="CZ133" s="41"/>
      <c r="DA133" s="41"/>
      <c r="DB133" s="41"/>
      <c r="DC133" s="41"/>
      <c r="DD133" s="41"/>
      <c r="DE133" s="41"/>
      <c r="DF133" s="41"/>
      <c r="DG133" s="41"/>
      <c r="DH133" s="41"/>
      <c r="DI133" s="41"/>
      <c r="DJ133" s="41"/>
      <c r="DK133" s="41"/>
      <c r="DL133" s="41"/>
      <c r="DM133" s="41"/>
      <c r="DN133" s="41"/>
      <c r="DO133" s="41"/>
      <c r="DP133" s="41"/>
      <c r="DQ133" s="41"/>
      <c r="DR133" s="41"/>
      <c r="DS133" s="41"/>
      <c r="FY133" s="44"/>
      <c r="FZ133" s="43"/>
      <c r="GA133" s="43"/>
      <c r="GB133" s="43"/>
      <c r="GC133" s="43"/>
      <c r="GD133" s="43"/>
      <c r="GE133" s="43"/>
      <c r="GF133" s="43"/>
      <c r="GG133" s="43"/>
      <c r="GH133" s="43"/>
      <c r="GI133" s="43"/>
      <c r="GJ133" s="43">
        <f t="shared" si="18"/>
        <v>103</v>
      </c>
      <c r="GK133" s="43">
        <f t="shared" ref="GK133:GK173" si="19">+IF($C$8=$GM$1,GM133,IF($C$8=$GN$1,GN133,IF($C$8=$GO$1,GO133,IF($C$8=$GP$1,GP133,0))))</f>
        <v>0</v>
      </c>
      <c r="GL133" s="43"/>
      <c r="GM133" s="43"/>
      <c r="GN133" s="43"/>
      <c r="GO133" s="43"/>
      <c r="GP133" s="43"/>
      <c r="GQ133" s="43"/>
      <c r="GR133" s="43"/>
      <c r="GS133" s="43"/>
      <c r="GT133" s="43"/>
      <c r="GU133" s="43"/>
      <c r="GV133" s="43"/>
      <c r="GW133" s="43"/>
      <c r="GX133" s="43"/>
      <c r="GY133" s="43"/>
      <c r="GZ133" s="43"/>
      <c r="HA133" s="43"/>
      <c r="HB133" s="43"/>
      <c r="HC133" s="43"/>
      <c r="HD133" s="43"/>
    </row>
    <row r="134" spans="1:212" x14ac:dyDescent="0.25">
      <c r="A134" s="41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41"/>
      <c r="AL134" s="41"/>
      <c r="AM134" s="41"/>
      <c r="AN134" s="41"/>
      <c r="AO134" s="41"/>
      <c r="AP134" s="41"/>
      <c r="AQ134" s="41"/>
      <c r="AR134" s="41"/>
      <c r="AS134" s="41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  <c r="BF134" s="41"/>
      <c r="BG134" s="41"/>
      <c r="BH134" s="41"/>
      <c r="BI134" s="41"/>
      <c r="BJ134" s="41"/>
      <c r="BK134" s="41"/>
      <c r="BL134" s="41"/>
      <c r="BM134" s="41"/>
      <c r="BN134" s="41"/>
      <c r="BO134" s="41"/>
      <c r="BP134" s="41"/>
      <c r="BQ134" s="41"/>
      <c r="BR134" s="41"/>
      <c r="BS134" s="41"/>
      <c r="BT134" s="41"/>
      <c r="BU134" s="41"/>
      <c r="BV134" s="41"/>
      <c r="BW134" s="41"/>
      <c r="BX134" s="41"/>
      <c r="BY134" s="41"/>
      <c r="BZ134" s="41"/>
      <c r="CA134" s="41"/>
      <c r="CB134" s="41"/>
      <c r="CC134" s="41"/>
      <c r="CD134" s="41"/>
      <c r="CE134" s="41"/>
      <c r="CF134" s="41"/>
      <c r="CG134" s="41"/>
      <c r="CH134" s="41"/>
      <c r="CI134" s="41"/>
      <c r="CJ134" s="41"/>
      <c r="CK134" s="41"/>
      <c r="CL134" s="41"/>
      <c r="CM134" s="41"/>
      <c r="CN134" s="41"/>
      <c r="CO134" s="41"/>
      <c r="CP134" s="41"/>
      <c r="CQ134" s="41"/>
      <c r="CR134" s="41"/>
      <c r="CS134" s="41"/>
      <c r="CT134" s="41"/>
      <c r="CU134" s="41"/>
      <c r="CV134" s="41"/>
      <c r="CW134" s="41"/>
      <c r="CX134" s="41"/>
      <c r="CY134" s="41"/>
      <c r="CZ134" s="41"/>
      <c r="DA134" s="41"/>
      <c r="DB134" s="41"/>
      <c r="DC134" s="41"/>
      <c r="DD134" s="41"/>
      <c r="DE134" s="41"/>
      <c r="DF134" s="41"/>
      <c r="DG134" s="41"/>
      <c r="DH134" s="41"/>
      <c r="DI134" s="41"/>
      <c r="DJ134" s="41"/>
      <c r="DK134" s="41"/>
      <c r="DL134" s="41"/>
      <c r="DM134" s="41"/>
      <c r="DN134" s="41"/>
      <c r="DO134" s="41"/>
      <c r="DP134" s="41"/>
      <c r="DQ134" s="41"/>
      <c r="DR134" s="41"/>
      <c r="DS134" s="41"/>
      <c r="FY134" s="44"/>
      <c r="FZ134" s="43"/>
      <c r="GA134" s="43"/>
      <c r="GB134" s="43"/>
      <c r="GC134" s="43"/>
      <c r="GD134" s="43"/>
      <c r="GE134" s="43"/>
      <c r="GF134" s="43"/>
      <c r="GG134" s="43"/>
      <c r="GH134" s="43"/>
      <c r="GI134" s="43"/>
      <c r="GJ134" s="43">
        <f t="shared" si="18"/>
        <v>104</v>
      </c>
      <c r="GK134" s="43">
        <f t="shared" si="19"/>
        <v>0</v>
      </c>
      <c r="GL134" s="43"/>
      <c r="GM134" s="43">
        <v>1</v>
      </c>
      <c r="GN134" s="43">
        <v>1</v>
      </c>
      <c r="GO134" s="43">
        <v>1</v>
      </c>
      <c r="GP134" s="43">
        <v>1</v>
      </c>
      <c r="GQ134" s="43"/>
      <c r="GR134" s="43"/>
      <c r="GS134" s="43"/>
      <c r="GT134" s="43"/>
      <c r="GU134" s="43"/>
      <c r="GV134" s="43"/>
      <c r="GW134" s="43"/>
      <c r="GX134" s="43"/>
      <c r="GY134" s="43"/>
      <c r="GZ134" s="43"/>
      <c r="HA134" s="43"/>
      <c r="HB134" s="43"/>
      <c r="HC134" s="43"/>
      <c r="HD134" s="43"/>
    </row>
    <row r="135" spans="1:212" x14ac:dyDescent="0.25">
      <c r="A135" s="41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41"/>
      <c r="AL135" s="41"/>
      <c r="AM135" s="41"/>
      <c r="AN135" s="41"/>
      <c r="AO135" s="41"/>
      <c r="AP135" s="41"/>
      <c r="AQ135" s="41"/>
      <c r="AR135" s="41"/>
      <c r="AS135" s="41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  <c r="BF135" s="41"/>
      <c r="BG135" s="41"/>
      <c r="BH135" s="41"/>
      <c r="BI135" s="41"/>
      <c r="BJ135" s="41"/>
      <c r="BK135" s="41"/>
      <c r="BL135" s="41"/>
      <c r="BM135" s="41"/>
      <c r="BN135" s="41"/>
      <c r="BO135" s="41"/>
      <c r="BP135" s="41"/>
      <c r="BQ135" s="41"/>
      <c r="BR135" s="41"/>
      <c r="BS135" s="41"/>
      <c r="BT135" s="41"/>
      <c r="BU135" s="41"/>
      <c r="BV135" s="41"/>
      <c r="BW135" s="41"/>
      <c r="BX135" s="41"/>
      <c r="BY135" s="41"/>
      <c r="BZ135" s="41"/>
      <c r="CA135" s="41"/>
      <c r="CB135" s="41"/>
      <c r="CC135" s="41"/>
      <c r="CD135" s="41"/>
      <c r="CE135" s="41"/>
      <c r="CF135" s="41"/>
      <c r="CG135" s="41"/>
      <c r="CH135" s="41"/>
      <c r="CI135" s="41"/>
      <c r="CJ135" s="41"/>
      <c r="CK135" s="41"/>
      <c r="CL135" s="41"/>
      <c r="CM135" s="41"/>
      <c r="CN135" s="41"/>
      <c r="CO135" s="41"/>
      <c r="CP135" s="41"/>
      <c r="CQ135" s="41"/>
      <c r="CR135" s="41"/>
      <c r="CS135" s="41"/>
      <c r="CT135" s="41"/>
      <c r="CU135" s="41"/>
      <c r="CV135" s="41"/>
      <c r="CW135" s="41"/>
      <c r="CX135" s="41"/>
      <c r="CY135" s="41"/>
      <c r="CZ135" s="41"/>
      <c r="DA135" s="41"/>
      <c r="DB135" s="41"/>
      <c r="DC135" s="41"/>
      <c r="DD135" s="41"/>
      <c r="DE135" s="41"/>
      <c r="DF135" s="41"/>
      <c r="DG135" s="41"/>
      <c r="DH135" s="41"/>
      <c r="DI135" s="41"/>
      <c r="DJ135" s="41"/>
      <c r="DK135" s="41"/>
      <c r="DL135" s="41"/>
      <c r="DM135" s="41"/>
      <c r="DN135" s="41"/>
      <c r="DO135" s="41"/>
      <c r="DP135" s="41"/>
      <c r="DQ135" s="41"/>
      <c r="DR135" s="41"/>
      <c r="DS135" s="41"/>
      <c r="FY135" s="44"/>
      <c r="FZ135" s="43"/>
      <c r="GA135" s="43"/>
      <c r="GB135" s="43"/>
      <c r="GC135" s="43"/>
      <c r="GD135" s="43"/>
      <c r="GE135" s="43"/>
      <c r="GF135" s="43"/>
      <c r="GG135" s="43"/>
      <c r="GH135" s="43"/>
      <c r="GI135" s="43"/>
      <c r="GJ135" s="43">
        <f t="shared" si="18"/>
        <v>105</v>
      </c>
      <c r="GK135" s="43">
        <f t="shared" si="19"/>
        <v>0</v>
      </c>
      <c r="GL135" s="43"/>
      <c r="GM135" s="43"/>
      <c r="GN135" s="43"/>
      <c r="GO135" s="43"/>
      <c r="GP135" s="43"/>
      <c r="GQ135" s="43"/>
      <c r="GR135" s="43"/>
      <c r="GS135" s="43"/>
      <c r="GT135" s="43"/>
      <c r="GU135" s="43"/>
      <c r="GV135" s="43"/>
      <c r="GW135" s="43"/>
      <c r="GX135" s="43"/>
      <c r="GY135" s="43"/>
      <c r="GZ135" s="43"/>
      <c r="HA135" s="43"/>
      <c r="HB135" s="43"/>
      <c r="HC135" s="43"/>
      <c r="HD135" s="43"/>
    </row>
    <row r="136" spans="1:212" x14ac:dyDescent="0.25">
      <c r="A136" s="41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41"/>
      <c r="AL136" s="41"/>
      <c r="AM136" s="41"/>
      <c r="AN136" s="41"/>
      <c r="AO136" s="41"/>
      <c r="AP136" s="41"/>
      <c r="AQ136" s="41"/>
      <c r="AR136" s="41"/>
      <c r="AS136" s="41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  <c r="BF136" s="41"/>
      <c r="BG136" s="41"/>
      <c r="BH136" s="41"/>
      <c r="BI136" s="41"/>
      <c r="BJ136" s="41"/>
      <c r="BK136" s="41"/>
      <c r="BL136" s="41"/>
      <c r="BM136" s="41"/>
      <c r="BN136" s="41"/>
      <c r="BO136" s="41"/>
      <c r="BP136" s="41"/>
      <c r="BQ136" s="41"/>
      <c r="BR136" s="41"/>
      <c r="BS136" s="41"/>
      <c r="BT136" s="41"/>
      <c r="BU136" s="41"/>
      <c r="BV136" s="41"/>
      <c r="BW136" s="41"/>
      <c r="BX136" s="41"/>
      <c r="BY136" s="41"/>
      <c r="BZ136" s="41"/>
      <c r="CA136" s="41"/>
      <c r="CB136" s="41"/>
      <c r="CC136" s="41"/>
      <c r="CD136" s="41"/>
      <c r="CE136" s="41"/>
      <c r="CF136" s="41"/>
      <c r="CG136" s="41"/>
      <c r="CH136" s="41"/>
      <c r="CI136" s="41"/>
      <c r="CJ136" s="41"/>
      <c r="CK136" s="41"/>
      <c r="CL136" s="41"/>
      <c r="CM136" s="41"/>
      <c r="CN136" s="41"/>
      <c r="CO136" s="41"/>
      <c r="CP136" s="41"/>
      <c r="CQ136" s="41"/>
      <c r="CR136" s="41"/>
      <c r="CS136" s="41"/>
      <c r="CT136" s="41"/>
      <c r="CU136" s="41"/>
      <c r="CV136" s="41"/>
      <c r="CW136" s="41"/>
      <c r="CX136" s="41"/>
      <c r="CY136" s="41"/>
      <c r="CZ136" s="41"/>
      <c r="DA136" s="41"/>
      <c r="DB136" s="41"/>
      <c r="DC136" s="41"/>
      <c r="DD136" s="41"/>
      <c r="DE136" s="41"/>
      <c r="DF136" s="41"/>
      <c r="DG136" s="41"/>
      <c r="DH136" s="41"/>
      <c r="DI136" s="41"/>
      <c r="DJ136" s="41"/>
      <c r="DK136" s="41"/>
      <c r="DL136" s="41"/>
      <c r="DM136" s="41"/>
      <c r="DN136" s="41"/>
      <c r="DO136" s="41"/>
      <c r="DP136" s="41"/>
      <c r="DQ136" s="41"/>
      <c r="DR136" s="41"/>
      <c r="DS136" s="41"/>
      <c r="FY136" s="44"/>
      <c r="FZ136" s="43"/>
      <c r="GA136" s="43"/>
      <c r="GB136" s="43"/>
      <c r="GC136" s="43"/>
      <c r="GD136" s="43"/>
      <c r="GE136" s="43"/>
      <c r="GF136" s="43"/>
      <c r="GG136" s="43"/>
      <c r="GH136" s="43"/>
      <c r="GI136" s="43"/>
      <c r="GJ136" s="43">
        <f t="shared" si="18"/>
        <v>106</v>
      </c>
      <c r="GK136" s="43">
        <f t="shared" si="19"/>
        <v>0</v>
      </c>
      <c r="GL136" s="43"/>
      <c r="GM136" s="43"/>
      <c r="GN136" s="43"/>
      <c r="GO136" s="43"/>
      <c r="GP136" s="43"/>
      <c r="GQ136" s="43"/>
      <c r="GR136" s="43"/>
      <c r="GS136" s="43"/>
      <c r="GT136" s="43"/>
      <c r="GU136" s="43"/>
      <c r="GV136" s="43"/>
      <c r="GW136" s="43"/>
      <c r="GX136" s="43"/>
      <c r="GY136" s="43"/>
      <c r="GZ136" s="43"/>
      <c r="HA136" s="43"/>
      <c r="HB136" s="43"/>
      <c r="HC136" s="43"/>
      <c r="HD136" s="43"/>
    </row>
    <row r="137" spans="1:212" x14ac:dyDescent="0.25">
      <c r="A137" s="41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41"/>
      <c r="AL137" s="41"/>
      <c r="AM137" s="41"/>
      <c r="AN137" s="41"/>
      <c r="AO137" s="41"/>
      <c r="AP137" s="41"/>
      <c r="AQ137" s="41"/>
      <c r="AR137" s="41"/>
      <c r="AS137" s="41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  <c r="BF137" s="41"/>
      <c r="BG137" s="41"/>
      <c r="BH137" s="41"/>
      <c r="BI137" s="41"/>
      <c r="BJ137" s="41"/>
      <c r="BK137" s="41"/>
      <c r="BL137" s="41"/>
      <c r="BM137" s="41"/>
      <c r="BN137" s="41"/>
      <c r="BO137" s="41"/>
      <c r="BP137" s="41"/>
      <c r="BQ137" s="41"/>
      <c r="BR137" s="41"/>
      <c r="BS137" s="41"/>
      <c r="BT137" s="41"/>
      <c r="BU137" s="41"/>
      <c r="BV137" s="41"/>
      <c r="BW137" s="41"/>
      <c r="BX137" s="41"/>
      <c r="BY137" s="41"/>
      <c r="BZ137" s="41"/>
      <c r="CA137" s="41"/>
      <c r="CB137" s="41"/>
      <c r="CC137" s="41"/>
      <c r="CD137" s="41"/>
      <c r="CE137" s="41"/>
      <c r="CF137" s="41"/>
      <c r="CG137" s="41"/>
      <c r="CH137" s="41"/>
      <c r="CI137" s="41"/>
      <c r="CJ137" s="41"/>
      <c r="CK137" s="41"/>
      <c r="CL137" s="41"/>
      <c r="CM137" s="41"/>
      <c r="CN137" s="41"/>
      <c r="CO137" s="41"/>
      <c r="CP137" s="41"/>
      <c r="CQ137" s="41"/>
      <c r="CR137" s="41"/>
      <c r="CS137" s="41"/>
      <c r="CT137" s="41"/>
      <c r="CU137" s="41"/>
      <c r="CV137" s="41"/>
      <c r="CW137" s="41"/>
      <c r="CX137" s="41"/>
      <c r="CY137" s="41"/>
      <c r="CZ137" s="41"/>
      <c r="DA137" s="41"/>
      <c r="DB137" s="41"/>
      <c r="DC137" s="41"/>
      <c r="DD137" s="41"/>
      <c r="DE137" s="41"/>
      <c r="DF137" s="41"/>
      <c r="DG137" s="41"/>
      <c r="DH137" s="41"/>
      <c r="DI137" s="41"/>
      <c r="DJ137" s="41"/>
      <c r="DK137" s="41"/>
      <c r="DL137" s="41"/>
      <c r="DM137" s="41"/>
      <c r="DN137" s="41"/>
      <c r="DO137" s="41"/>
      <c r="DP137" s="41"/>
      <c r="DQ137" s="41"/>
      <c r="DR137" s="41"/>
      <c r="DS137" s="41"/>
      <c r="FY137" s="44"/>
      <c r="FZ137" s="43"/>
      <c r="GA137" s="43"/>
      <c r="GB137" s="43"/>
      <c r="GC137" s="43"/>
      <c r="GD137" s="43"/>
      <c r="GE137" s="43"/>
      <c r="GF137" s="43"/>
      <c r="GG137" s="43"/>
      <c r="GH137" s="43"/>
      <c r="GI137" s="43"/>
      <c r="GJ137" s="43">
        <f t="shared" si="18"/>
        <v>107</v>
      </c>
      <c r="GK137" s="43">
        <f t="shared" si="19"/>
        <v>0</v>
      </c>
      <c r="GL137" s="43"/>
      <c r="GM137" s="43"/>
      <c r="GN137" s="43"/>
      <c r="GO137" s="43"/>
      <c r="GP137" s="43">
        <v>1</v>
      </c>
      <c r="GQ137" s="43"/>
      <c r="GR137" s="43"/>
      <c r="GS137" s="43"/>
      <c r="GT137" s="43"/>
      <c r="GU137" s="43"/>
      <c r="GV137" s="43"/>
      <c r="GW137" s="43"/>
      <c r="GX137" s="43"/>
      <c r="GY137" s="43"/>
      <c r="GZ137" s="43"/>
      <c r="HA137" s="43"/>
      <c r="HB137" s="43"/>
      <c r="HC137" s="43"/>
      <c r="HD137" s="43"/>
    </row>
    <row r="138" spans="1:212" x14ac:dyDescent="0.25">
      <c r="A138" s="41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41"/>
      <c r="AL138" s="41"/>
      <c r="AM138" s="41"/>
      <c r="AN138" s="41"/>
      <c r="AO138" s="41"/>
      <c r="AP138" s="41"/>
      <c r="AQ138" s="41"/>
      <c r="AR138" s="41"/>
      <c r="AS138" s="41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  <c r="BF138" s="41"/>
      <c r="BG138" s="41"/>
      <c r="BH138" s="41"/>
      <c r="BI138" s="41"/>
      <c r="BJ138" s="41"/>
      <c r="BK138" s="41"/>
      <c r="BL138" s="41"/>
      <c r="BM138" s="41"/>
      <c r="BN138" s="41"/>
      <c r="BO138" s="41"/>
      <c r="BP138" s="41"/>
      <c r="BQ138" s="41"/>
      <c r="BR138" s="41"/>
      <c r="BS138" s="41"/>
      <c r="BT138" s="41"/>
      <c r="BU138" s="41"/>
      <c r="BV138" s="41"/>
      <c r="BW138" s="41"/>
      <c r="BX138" s="41"/>
      <c r="BY138" s="41"/>
      <c r="BZ138" s="41"/>
      <c r="CA138" s="41"/>
      <c r="CB138" s="41"/>
      <c r="CC138" s="41"/>
      <c r="CD138" s="41"/>
      <c r="CE138" s="41"/>
      <c r="CF138" s="41"/>
      <c r="CG138" s="41"/>
      <c r="CH138" s="41"/>
      <c r="CI138" s="41"/>
      <c r="CJ138" s="41"/>
      <c r="CK138" s="41"/>
      <c r="CL138" s="41"/>
      <c r="CM138" s="41"/>
      <c r="CN138" s="41"/>
      <c r="CO138" s="41"/>
      <c r="CP138" s="41"/>
      <c r="CQ138" s="41"/>
      <c r="CR138" s="41"/>
      <c r="CS138" s="41"/>
      <c r="CT138" s="41"/>
      <c r="CU138" s="41"/>
      <c r="CV138" s="41"/>
      <c r="CW138" s="41"/>
      <c r="CX138" s="41"/>
      <c r="CY138" s="41"/>
      <c r="CZ138" s="41"/>
      <c r="DA138" s="41"/>
      <c r="DB138" s="41"/>
      <c r="DC138" s="41"/>
      <c r="DD138" s="41"/>
      <c r="DE138" s="41"/>
      <c r="DF138" s="41"/>
      <c r="DG138" s="41"/>
      <c r="DH138" s="41"/>
      <c r="DI138" s="41"/>
      <c r="DJ138" s="41"/>
      <c r="DK138" s="41"/>
      <c r="DL138" s="41"/>
      <c r="DM138" s="41"/>
      <c r="DN138" s="41"/>
      <c r="DO138" s="41"/>
      <c r="DP138" s="41"/>
      <c r="DQ138" s="41"/>
      <c r="DR138" s="41"/>
      <c r="DS138" s="41"/>
      <c r="FY138" s="44"/>
      <c r="FZ138" s="43"/>
      <c r="GA138" s="43"/>
      <c r="GB138" s="43"/>
      <c r="GC138" s="43"/>
      <c r="GD138" s="43"/>
      <c r="GE138" s="43"/>
      <c r="GF138" s="43"/>
      <c r="GG138" s="43"/>
      <c r="GH138" s="43"/>
      <c r="GI138" s="43"/>
      <c r="GJ138" s="43">
        <f t="shared" si="18"/>
        <v>108</v>
      </c>
      <c r="GK138" s="43">
        <f t="shared" si="19"/>
        <v>0</v>
      </c>
      <c r="GL138" s="43"/>
      <c r="GM138" s="43"/>
      <c r="GN138" s="43"/>
      <c r="GO138" s="43">
        <v>1</v>
      </c>
      <c r="GP138" s="43"/>
      <c r="GQ138" s="43"/>
      <c r="GR138" s="43"/>
      <c r="GS138" s="43"/>
      <c r="GT138" s="43"/>
      <c r="GU138" s="43"/>
      <c r="GV138" s="43"/>
      <c r="GW138" s="43"/>
      <c r="GX138" s="43"/>
      <c r="GY138" s="43"/>
      <c r="GZ138" s="43"/>
      <c r="HA138" s="43"/>
      <c r="HB138" s="43"/>
      <c r="HC138" s="43"/>
      <c r="HD138" s="43"/>
    </row>
    <row r="139" spans="1:212" x14ac:dyDescent="0.25">
      <c r="A139" s="41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  <c r="AL139" s="41"/>
      <c r="AM139" s="41"/>
      <c r="AN139" s="41"/>
      <c r="AO139" s="41"/>
      <c r="AP139" s="41"/>
      <c r="AQ139" s="41"/>
      <c r="AR139" s="41"/>
      <c r="AS139" s="41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  <c r="BF139" s="41"/>
      <c r="BG139" s="41"/>
      <c r="BH139" s="41"/>
      <c r="BI139" s="41"/>
      <c r="BJ139" s="41"/>
      <c r="BK139" s="41"/>
      <c r="BL139" s="41"/>
      <c r="BM139" s="41"/>
      <c r="BN139" s="41"/>
      <c r="BO139" s="41"/>
      <c r="BP139" s="41"/>
      <c r="BQ139" s="41"/>
      <c r="BR139" s="41"/>
      <c r="BS139" s="41"/>
      <c r="BT139" s="41"/>
      <c r="BU139" s="41"/>
      <c r="BV139" s="41"/>
      <c r="BW139" s="41"/>
      <c r="BX139" s="41"/>
      <c r="BY139" s="41"/>
      <c r="BZ139" s="41"/>
      <c r="CA139" s="41"/>
      <c r="CB139" s="41"/>
      <c r="CC139" s="41"/>
      <c r="CD139" s="41"/>
      <c r="CE139" s="41"/>
      <c r="CF139" s="41"/>
      <c r="CG139" s="41"/>
      <c r="CH139" s="41"/>
      <c r="CI139" s="41"/>
      <c r="CJ139" s="41"/>
      <c r="CK139" s="41"/>
      <c r="CL139" s="41"/>
      <c r="CM139" s="41"/>
      <c r="CN139" s="41"/>
      <c r="CO139" s="41"/>
      <c r="CP139" s="41"/>
      <c r="CQ139" s="41"/>
      <c r="CR139" s="41"/>
      <c r="CS139" s="41"/>
      <c r="CT139" s="41"/>
      <c r="CU139" s="41"/>
      <c r="CV139" s="41"/>
      <c r="CW139" s="41"/>
      <c r="CX139" s="41"/>
      <c r="CY139" s="41"/>
      <c r="CZ139" s="41"/>
      <c r="DA139" s="41"/>
      <c r="DB139" s="41"/>
      <c r="DC139" s="41"/>
      <c r="DD139" s="41"/>
      <c r="DE139" s="41"/>
      <c r="DF139" s="41"/>
      <c r="DG139" s="41"/>
      <c r="DH139" s="41"/>
      <c r="DI139" s="41"/>
      <c r="DJ139" s="41"/>
      <c r="DK139" s="41"/>
      <c r="DL139" s="41"/>
      <c r="DM139" s="41"/>
      <c r="DN139" s="41"/>
      <c r="DO139" s="41"/>
      <c r="DP139" s="41"/>
      <c r="DQ139" s="41"/>
      <c r="DR139" s="41"/>
      <c r="DS139" s="41"/>
      <c r="FY139" s="44"/>
      <c r="FZ139" s="43"/>
      <c r="GA139" s="43"/>
      <c r="GB139" s="43"/>
      <c r="GC139" s="43"/>
      <c r="GD139" s="43"/>
      <c r="GE139" s="43"/>
      <c r="GF139" s="43"/>
      <c r="GG139" s="43"/>
      <c r="GH139" s="43"/>
      <c r="GI139" s="43"/>
      <c r="GJ139" s="43">
        <f t="shared" si="18"/>
        <v>109</v>
      </c>
      <c r="GK139" s="43">
        <f t="shared" si="19"/>
        <v>0</v>
      </c>
      <c r="GL139" s="43"/>
      <c r="GM139" s="43"/>
      <c r="GN139" s="43"/>
      <c r="GO139" s="43"/>
      <c r="GP139" s="43"/>
      <c r="GQ139" s="43"/>
      <c r="GR139" s="43"/>
      <c r="GS139" s="43"/>
      <c r="GT139" s="43"/>
      <c r="GU139" s="43"/>
      <c r="GV139" s="43"/>
      <c r="GW139" s="43"/>
      <c r="GX139" s="43"/>
      <c r="GY139" s="43"/>
      <c r="GZ139" s="43"/>
      <c r="HA139" s="43"/>
      <c r="HB139" s="43"/>
      <c r="HC139" s="43"/>
      <c r="HD139" s="43"/>
    </row>
    <row r="140" spans="1:212" x14ac:dyDescent="0.25">
      <c r="A140" s="41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41"/>
      <c r="AL140" s="41"/>
      <c r="AM140" s="41"/>
      <c r="AN140" s="41"/>
      <c r="AO140" s="41"/>
      <c r="AP140" s="41"/>
      <c r="AQ140" s="41"/>
      <c r="AR140" s="41"/>
      <c r="AS140" s="41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  <c r="BF140" s="41"/>
      <c r="BG140" s="41"/>
      <c r="BH140" s="41"/>
      <c r="BI140" s="41"/>
      <c r="BJ140" s="41"/>
      <c r="BK140" s="41"/>
      <c r="BL140" s="41"/>
      <c r="BM140" s="41"/>
      <c r="BN140" s="41"/>
      <c r="BO140" s="41"/>
      <c r="BP140" s="41"/>
      <c r="BQ140" s="41"/>
      <c r="BR140" s="41"/>
      <c r="BS140" s="41"/>
      <c r="BT140" s="41"/>
      <c r="BU140" s="41"/>
      <c r="BV140" s="41"/>
      <c r="BW140" s="41"/>
      <c r="BX140" s="41"/>
      <c r="BY140" s="41"/>
      <c r="BZ140" s="41"/>
      <c r="CA140" s="41"/>
      <c r="CB140" s="41"/>
      <c r="CC140" s="41"/>
      <c r="CD140" s="41"/>
      <c r="CE140" s="41"/>
      <c r="CF140" s="41"/>
      <c r="CG140" s="41"/>
      <c r="CH140" s="41"/>
      <c r="CI140" s="41"/>
      <c r="CJ140" s="41"/>
      <c r="CK140" s="41"/>
      <c r="CL140" s="41"/>
      <c r="CM140" s="41"/>
      <c r="CN140" s="41"/>
      <c r="CO140" s="41"/>
      <c r="CP140" s="41"/>
      <c r="CQ140" s="41"/>
      <c r="CR140" s="41"/>
      <c r="CS140" s="41"/>
      <c r="CT140" s="41"/>
      <c r="CU140" s="41"/>
      <c r="CV140" s="41"/>
      <c r="CW140" s="41"/>
      <c r="CX140" s="41"/>
      <c r="CY140" s="41"/>
      <c r="CZ140" s="41"/>
      <c r="DA140" s="41"/>
      <c r="DB140" s="41"/>
      <c r="DC140" s="41"/>
      <c r="DD140" s="41"/>
      <c r="DE140" s="41"/>
      <c r="DF140" s="41"/>
      <c r="DG140" s="41"/>
      <c r="DH140" s="41"/>
      <c r="DI140" s="41"/>
      <c r="DJ140" s="41"/>
      <c r="DK140" s="41"/>
      <c r="DL140" s="41"/>
      <c r="DM140" s="41"/>
      <c r="DN140" s="41"/>
      <c r="DO140" s="41"/>
      <c r="DP140" s="41"/>
      <c r="DQ140" s="41"/>
      <c r="DR140" s="41"/>
      <c r="DS140" s="41"/>
      <c r="FY140" s="44"/>
      <c r="FZ140" s="43"/>
      <c r="GA140" s="43"/>
      <c r="GB140" s="43"/>
      <c r="GC140" s="43"/>
      <c r="GD140" s="43"/>
      <c r="GE140" s="43"/>
      <c r="GF140" s="43"/>
      <c r="GG140" s="43"/>
      <c r="GH140" s="43"/>
      <c r="GI140" s="43"/>
      <c r="GJ140" s="43">
        <f t="shared" si="18"/>
        <v>110</v>
      </c>
      <c r="GK140" s="43">
        <f t="shared" si="19"/>
        <v>0</v>
      </c>
      <c r="GL140" s="43"/>
      <c r="GM140" s="43"/>
      <c r="GN140" s="43">
        <v>1</v>
      </c>
      <c r="GO140" s="43"/>
      <c r="GP140" s="43">
        <v>1</v>
      </c>
      <c r="GQ140" s="43"/>
      <c r="GR140" s="43"/>
      <c r="GS140" s="43"/>
      <c r="GT140" s="43"/>
      <c r="GU140" s="43"/>
      <c r="GV140" s="43"/>
      <c r="GW140" s="43"/>
      <c r="GX140" s="43"/>
      <c r="GY140" s="43"/>
      <c r="GZ140" s="43"/>
      <c r="HA140" s="43"/>
      <c r="HB140" s="43"/>
      <c r="HC140" s="43"/>
      <c r="HD140" s="43"/>
    </row>
    <row r="141" spans="1:212" x14ac:dyDescent="0.25">
      <c r="A141" s="41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41"/>
      <c r="AL141" s="41"/>
      <c r="AM141" s="41"/>
      <c r="AN141" s="41"/>
      <c r="AO141" s="41"/>
      <c r="AP141" s="41"/>
      <c r="AQ141" s="41"/>
      <c r="AR141" s="41"/>
      <c r="AS141" s="41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  <c r="BF141" s="41"/>
      <c r="BG141" s="41"/>
      <c r="BH141" s="41"/>
      <c r="BI141" s="41"/>
      <c r="BJ141" s="41"/>
      <c r="BK141" s="41"/>
      <c r="BL141" s="41"/>
      <c r="BM141" s="41"/>
      <c r="BN141" s="41"/>
      <c r="BO141" s="41"/>
      <c r="BP141" s="41"/>
      <c r="BQ141" s="41"/>
      <c r="BR141" s="41"/>
      <c r="BS141" s="41"/>
      <c r="BT141" s="41"/>
      <c r="BU141" s="41"/>
      <c r="BV141" s="41"/>
      <c r="BW141" s="41"/>
      <c r="BX141" s="41"/>
      <c r="BY141" s="41"/>
      <c r="BZ141" s="41"/>
      <c r="CA141" s="41"/>
      <c r="CB141" s="41"/>
      <c r="CC141" s="41"/>
      <c r="CD141" s="41"/>
      <c r="CE141" s="41"/>
      <c r="CF141" s="41"/>
      <c r="CG141" s="41"/>
      <c r="CH141" s="41"/>
      <c r="CI141" s="41"/>
      <c r="CJ141" s="41"/>
      <c r="CK141" s="41"/>
      <c r="CL141" s="41"/>
      <c r="CM141" s="41"/>
      <c r="CN141" s="41"/>
      <c r="CO141" s="41"/>
      <c r="CP141" s="41"/>
      <c r="CQ141" s="41"/>
      <c r="CR141" s="41"/>
      <c r="CS141" s="41"/>
      <c r="CT141" s="41"/>
      <c r="CU141" s="41"/>
      <c r="CV141" s="41"/>
      <c r="CW141" s="41"/>
      <c r="CX141" s="41"/>
      <c r="CY141" s="41"/>
      <c r="CZ141" s="41"/>
      <c r="DA141" s="41"/>
      <c r="DB141" s="41"/>
      <c r="DC141" s="41"/>
      <c r="DD141" s="41"/>
      <c r="DE141" s="41"/>
      <c r="DF141" s="41"/>
      <c r="DG141" s="41"/>
      <c r="DH141" s="41"/>
      <c r="DI141" s="41"/>
      <c r="DJ141" s="41"/>
      <c r="DK141" s="41"/>
      <c r="DL141" s="41"/>
      <c r="DM141" s="41"/>
      <c r="DN141" s="41"/>
      <c r="DO141" s="41"/>
      <c r="DP141" s="41"/>
      <c r="DQ141" s="41"/>
      <c r="DR141" s="41"/>
      <c r="DS141" s="41"/>
      <c r="FY141" s="44"/>
      <c r="FZ141" s="43"/>
      <c r="GA141" s="43"/>
      <c r="GB141" s="43"/>
      <c r="GC141" s="43"/>
      <c r="GD141" s="43"/>
      <c r="GE141" s="43"/>
      <c r="GF141" s="43"/>
      <c r="GG141" s="43"/>
      <c r="GH141" s="43"/>
      <c r="GI141" s="43"/>
      <c r="GJ141" s="43">
        <f t="shared" si="18"/>
        <v>111</v>
      </c>
      <c r="GK141" s="43">
        <f t="shared" si="19"/>
        <v>0</v>
      </c>
      <c r="GL141" s="43"/>
      <c r="GM141" s="43"/>
      <c r="GN141" s="43"/>
      <c r="GO141" s="43"/>
      <c r="GP141" s="43"/>
      <c r="GQ141" s="43"/>
      <c r="GR141" s="43"/>
      <c r="GS141" s="43"/>
      <c r="GT141" s="43"/>
      <c r="GU141" s="43"/>
      <c r="GV141" s="43"/>
      <c r="GW141" s="43"/>
      <c r="GX141" s="43"/>
      <c r="GY141" s="43"/>
      <c r="GZ141" s="43"/>
      <c r="HA141" s="43"/>
      <c r="HB141" s="43"/>
      <c r="HC141" s="43"/>
      <c r="HD141" s="43"/>
    </row>
    <row r="142" spans="1:212" x14ac:dyDescent="0.25">
      <c r="A142" s="41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41"/>
      <c r="AM142" s="41"/>
      <c r="AN142" s="41"/>
      <c r="AO142" s="41"/>
      <c r="AP142" s="41"/>
      <c r="AQ142" s="41"/>
      <c r="AR142" s="41"/>
      <c r="AS142" s="41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  <c r="BF142" s="41"/>
      <c r="BG142" s="41"/>
      <c r="BH142" s="41"/>
      <c r="BI142" s="41"/>
      <c r="BJ142" s="41"/>
      <c r="BK142" s="41"/>
      <c r="BL142" s="41"/>
      <c r="BM142" s="41"/>
      <c r="BN142" s="41"/>
      <c r="BO142" s="41"/>
      <c r="BP142" s="41"/>
      <c r="BQ142" s="41"/>
      <c r="BR142" s="41"/>
      <c r="BS142" s="41"/>
      <c r="BT142" s="41"/>
      <c r="BU142" s="41"/>
      <c r="BV142" s="41"/>
      <c r="BW142" s="41"/>
      <c r="BX142" s="41"/>
      <c r="BY142" s="41"/>
      <c r="BZ142" s="41"/>
      <c r="CA142" s="41"/>
      <c r="CB142" s="41"/>
      <c r="CC142" s="41"/>
      <c r="CD142" s="41"/>
      <c r="CE142" s="41"/>
      <c r="CF142" s="41"/>
      <c r="CG142" s="41"/>
      <c r="CH142" s="41"/>
      <c r="CI142" s="41"/>
      <c r="CJ142" s="41"/>
      <c r="CK142" s="41"/>
      <c r="CL142" s="41"/>
      <c r="CM142" s="41"/>
      <c r="CN142" s="41"/>
      <c r="CO142" s="41"/>
      <c r="CP142" s="41"/>
      <c r="CQ142" s="41"/>
      <c r="CR142" s="41"/>
      <c r="CS142" s="41"/>
      <c r="CT142" s="41"/>
      <c r="CU142" s="41"/>
      <c r="CV142" s="41"/>
      <c r="CW142" s="41"/>
      <c r="CX142" s="41"/>
      <c r="CY142" s="41"/>
      <c r="CZ142" s="41"/>
      <c r="DA142" s="41"/>
      <c r="DB142" s="41"/>
      <c r="DC142" s="41"/>
      <c r="DD142" s="41"/>
      <c r="DE142" s="41"/>
      <c r="DF142" s="41"/>
      <c r="DG142" s="41"/>
      <c r="DH142" s="41"/>
      <c r="DI142" s="41"/>
      <c r="DJ142" s="41"/>
      <c r="DK142" s="41"/>
      <c r="DL142" s="41"/>
      <c r="DM142" s="41"/>
      <c r="DN142" s="41"/>
      <c r="DO142" s="41"/>
      <c r="DP142" s="41"/>
      <c r="DQ142" s="41"/>
      <c r="DR142" s="41"/>
      <c r="DS142" s="41"/>
      <c r="FY142" s="44"/>
      <c r="FZ142" s="43"/>
      <c r="GA142" s="43"/>
      <c r="GB142" s="43"/>
      <c r="GC142" s="43"/>
      <c r="GD142" s="43"/>
      <c r="GE142" s="43"/>
      <c r="GF142" s="43"/>
      <c r="GG142" s="43"/>
      <c r="GH142" s="43"/>
      <c r="GI142" s="43"/>
      <c r="GJ142" s="43">
        <f t="shared" si="18"/>
        <v>112</v>
      </c>
      <c r="GK142" s="43">
        <f t="shared" si="19"/>
        <v>0</v>
      </c>
      <c r="GL142" s="43"/>
      <c r="GM142" s="43"/>
      <c r="GN142" s="43"/>
      <c r="GO142" s="43">
        <v>1</v>
      </c>
      <c r="GP142" s="43"/>
      <c r="GQ142" s="43"/>
      <c r="GR142" s="43"/>
      <c r="GS142" s="43"/>
      <c r="GT142" s="43"/>
      <c r="GU142" s="43"/>
      <c r="GV142" s="43"/>
      <c r="GW142" s="43"/>
      <c r="GX142" s="43"/>
      <c r="GY142" s="43"/>
      <c r="GZ142" s="43"/>
      <c r="HA142" s="43"/>
      <c r="HB142" s="43"/>
      <c r="HC142" s="43"/>
      <c r="HD142" s="43"/>
    </row>
    <row r="143" spans="1:212" x14ac:dyDescent="0.25">
      <c r="A143" s="41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41"/>
      <c r="AL143" s="41"/>
      <c r="AM143" s="41"/>
      <c r="AN143" s="41"/>
      <c r="AO143" s="41"/>
      <c r="AP143" s="41"/>
      <c r="AQ143" s="41"/>
      <c r="AR143" s="41"/>
      <c r="AS143" s="41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  <c r="BF143" s="41"/>
      <c r="BG143" s="41"/>
      <c r="BH143" s="41"/>
      <c r="BI143" s="41"/>
      <c r="BJ143" s="41"/>
      <c r="BK143" s="41"/>
      <c r="BL143" s="41"/>
      <c r="BM143" s="41"/>
      <c r="BN143" s="41"/>
      <c r="BO143" s="41"/>
      <c r="BP143" s="41"/>
      <c r="BQ143" s="41"/>
      <c r="BR143" s="41"/>
      <c r="BS143" s="41"/>
      <c r="BT143" s="41"/>
      <c r="BU143" s="41"/>
      <c r="BV143" s="41"/>
      <c r="BW143" s="41"/>
      <c r="BX143" s="41"/>
      <c r="BY143" s="41"/>
      <c r="BZ143" s="41"/>
      <c r="CA143" s="41"/>
      <c r="CB143" s="41"/>
      <c r="CC143" s="41"/>
      <c r="CD143" s="41"/>
      <c r="CE143" s="41"/>
      <c r="CF143" s="41"/>
      <c r="CG143" s="41"/>
      <c r="CH143" s="41"/>
      <c r="CI143" s="41"/>
      <c r="CJ143" s="41"/>
      <c r="CK143" s="41"/>
      <c r="CL143" s="41"/>
      <c r="CM143" s="41"/>
      <c r="CN143" s="41"/>
      <c r="CO143" s="41"/>
      <c r="CP143" s="41"/>
      <c r="CQ143" s="41"/>
      <c r="CR143" s="41"/>
      <c r="CS143" s="41"/>
      <c r="CT143" s="41"/>
      <c r="CU143" s="41"/>
      <c r="CV143" s="41"/>
      <c r="CW143" s="41"/>
      <c r="CX143" s="41"/>
      <c r="CY143" s="41"/>
      <c r="CZ143" s="41"/>
      <c r="DA143" s="41"/>
      <c r="DB143" s="41"/>
      <c r="DC143" s="41"/>
      <c r="DD143" s="41"/>
      <c r="DE143" s="41"/>
      <c r="DF143" s="41"/>
      <c r="DG143" s="41"/>
      <c r="DH143" s="41"/>
      <c r="DI143" s="41"/>
      <c r="DJ143" s="41"/>
      <c r="DK143" s="41"/>
      <c r="DL143" s="41"/>
      <c r="DM143" s="41"/>
      <c r="DN143" s="41"/>
      <c r="DO143" s="41"/>
      <c r="DP143" s="41"/>
      <c r="DQ143" s="41"/>
      <c r="DR143" s="41"/>
      <c r="DS143" s="41"/>
      <c r="FY143" s="44"/>
      <c r="FZ143" s="43"/>
      <c r="GA143" s="43"/>
      <c r="GB143" s="43"/>
      <c r="GC143" s="43"/>
      <c r="GD143" s="43"/>
      <c r="GE143" s="43"/>
      <c r="GF143" s="43"/>
      <c r="GG143" s="43"/>
      <c r="GH143" s="43"/>
      <c r="GI143" s="43"/>
      <c r="GJ143" s="43">
        <f t="shared" si="18"/>
        <v>113</v>
      </c>
      <c r="GK143" s="43">
        <f t="shared" si="19"/>
        <v>0</v>
      </c>
      <c r="GL143" s="43"/>
      <c r="GM143" s="43"/>
      <c r="GN143" s="43"/>
      <c r="GO143" s="43"/>
      <c r="GP143" s="43">
        <v>1</v>
      </c>
      <c r="GQ143" s="43"/>
      <c r="GR143" s="43"/>
      <c r="GS143" s="43"/>
      <c r="GT143" s="43"/>
      <c r="GU143" s="43"/>
      <c r="GV143" s="43"/>
      <c r="GW143" s="43"/>
      <c r="GX143" s="43"/>
      <c r="GY143" s="43"/>
      <c r="GZ143" s="43"/>
      <c r="HA143" s="43"/>
      <c r="HB143" s="43"/>
      <c r="HC143" s="43"/>
      <c r="HD143" s="43"/>
    </row>
    <row r="144" spans="1:212" x14ac:dyDescent="0.25">
      <c r="A144" s="41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41"/>
      <c r="AM144" s="41"/>
      <c r="AN144" s="41"/>
      <c r="AO144" s="41"/>
      <c r="AP144" s="41"/>
      <c r="AQ144" s="41"/>
      <c r="AR144" s="41"/>
      <c r="AS144" s="41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  <c r="BF144" s="41"/>
      <c r="BG144" s="41"/>
      <c r="BH144" s="41"/>
      <c r="BI144" s="41"/>
      <c r="BJ144" s="41"/>
      <c r="BK144" s="41"/>
      <c r="BL144" s="41"/>
      <c r="BM144" s="41"/>
      <c r="BN144" s="41"/>
      <c r="BO144" s="41"/>
      <c r="BP144" s="41"/>
      <c r="BQ144" s="41"/>
      <c r="BR144" s="41"/>
      <c r="BS144" s="41"/>
      <c r="BT144" s="41"/>
      <c r="BU144" s="41"/>
      <c r="BV144" s="41"/>
      <c r="BW144" s="41"/>
      <c r="BX144" s="41"/>
      <c r="BY144" s="41"/>
      <c r="BZ144" s="41"/>
      <c r="CA144" s="41"/>
      <c r="CB144" s="41"/>
      <c r="CC144" s="41"/>
      <c r="CD144" s="41"/>
      <c r="CE144" s="41"/>
      <c r="CF144" s="41"/>
      <c r="CG144" s="41"/>
      <c r="CH144" s="41"/>
      <c r="CI144" s="41"/>
      <c r="CJ144" s="41"/>
      <c r="CK144" s="41"/>
      <c r="CL144" s="41"/>
      <c r="CM144" s="41"/>
      <c r="CN144" s="41"/>
      <c r="CO144" s="41"/>
      <c r="CP144" s="41"/>
      <c r="CQ144" s="41"/>
      <c r="CR144" s="41"/>
      <c r="CS144" s="41"/>
      <c r="CT144" s="41"/>
      <c r="CU144" s="41"/>
      <c r="CV144" s="41"/>
      <c r="CW144" s="41"/>
      <c r="CX144" s="41"/>
      <c r="CY144" s="41"/>
      <c r="CZ144" s="41"/>
      <c r="DA144" s="41"/>
      <c r="DB144" s="41"/>
      <c r="DC144" s="41"/>
      <c r="DD144" s="41"/>
      <c r="DE144" s="41"/>
      <c r="DF144" s="41"/>
      <c r="DG144" s="41"/>
      <c r="DH144" s="41"/>
      <c r="DI144" s="41"/>
      <c r="DJ144" s="41"/>
      <c r="DK144" s="41"/>
      <c r="DL144" s="41"/>
      <c r="DM144" s="41"/>
      <c r="DN144" s="41"/>
      <c r="DO144" s="41"/>
      <c r="DP144" s="41"/>
      <c r="DQ144" s="41"/>
      <c r="DR144" s="41"/>
      <c r="DS144" s="41"/>
      <c r="FY144" s="44"/>
      <c r="FZ144" s="43"/>
      <c r="GA144" s="43"/>
      <c r="GB144" s="43"/>
      <c r="GC144" s="43"/>
      <c r="GD144" s="43"/>
      <c r="GE144" s="43"/>
      <c r="GF144" s="43"/>
      <c r="GG144" s="43"/>
      <c r="GH144" s="43"/>
      <c r="GI144" s="43"/>
      <c r="GJ144" s="43">
        <f t="shared" si="18"/>
        <v>114</v>
      </c>
      <c r="GK144" s="43">
        <f t="shared" si="19"/>
        <v>0</v>
      </c>
      <c r="GL144" s="43"/>
      <c r="GM144" s="43"/>
      <c r="GN144" s="43"/>
      <c r="GO144" s="43"/>
      <c r="GP144" s="43"/>
      <c r="GQ144" s="43"/>
      <c r="GR144" s="43"/>
      <c r="GS144" s="43"/>
      <c r="GT144" s="43"/>
      <c r="GU144" s="43"/>
      <c r="GV144" s="43"/>
      <c r="GW144" s="43"/>
      <c r="GX144" s="43"/>
      <c r="GY144" s="43"/>
      <c r="GZ144" s="43"/>
      <c r="HA144" s="43"/>
      <c r="HB144" s="43"/>
      <c r="HC144" s="43"/>
      <c r="HD144" s="43"/>
    </row>
    <row r="145" spans="1:212" x14ac:dyDescent="0.25">
      <c r="A145" s="41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41"/>
      <c r="AM145" s="41"/>
      <c r="AN145" s="41"/>
      <c r="AO145" s="41"/>
      <c r="AP145" s="41"/>
      <c r="AQ145" s="41"/>
      <c r="AR145" s="41"/>
      <c r="AS145" s="41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  <c r="BF145" s="41"/>
      <c r="BG145" s="41"/>
      <c r="BH145" s="41"/>
      <c r="BI145" s="41"/>
      <c r="BJ145" s="41"/>
      <c r="BK145" s="41"/>
      <c r="BL145" s="41"/>
      <c r="BM145" s="41"/>
      <c r="BN145" s="41"/>
      <c r="BO145" s="41"/>
      <c r="BP145" s="41"/>
      <c r="BQ145" s="41"/>
      <c r="BR145" s="41"/>
      <c r="BS145" s="41"/>
      <c r="BT145" s="41"/>
      <c r="BU145" s="41"/>
      <c r="BV145" s="41"/>
      <c r="BW145" s="41"/>
      <c r="BX145" s="41"/>
      <c r="BY145" s="41"/>
      <c r="BZ145" s="41"/>
      <c r="CA145" s="41"/>
      <c r="CB145" s="41"/>
      <c r="CC145" s="41"/>
      <c r="CD145" s="41"/>
      <c r="CE145" s="41"/>
      <c r="CF145" s="41"/>
      <c r="CG145" s="41"/>
      <c r="CH145" s="41"/>
      <c r="CI145" s="41"/>
      <c r="CJ145" s="41"/>
      <c r="CK145" s="41"/>
      <c r="CL145" s="41"/>
      <c r="CM145" s="41"/>
      <c r="CN145" s="41"/>
      <c r="CO145" s="41"/>
      <c r="CP145" s="41"/>
      <c r="CQ145" s="41"/>
      <c r="CR145" s="41"/>
      <c r="CS145" s="41"/>
      <c r="CT145" s="41"/>
      <c r="CU145" s="41"/>
      <c r="CV145" s="41"/>
      <c r="CW145" s="41"/>
      <c r="CX145" s="41"/>
      <c r="CY145" s="41"/>
      <c r="CZ145" s="41"/>
      <c r="DA145" s="41"/>
      <c r="DB145" s="41"/>
      <c r="DC145" s="41"/>
      <c r="DD145" s="41"/>
      <c r="DE145" s="41"/>
      <c r="DF145" s="41"/>
      <c r="DG145" s="41"/>
      <c r="DH145" s="41"/>
      <c r="DI145" s="41"/>
      <c r="DJ145" s="41"/>
      <c r="DK145" s="41"/>
      <c r="DL145" s="41"/>
      <c r="DM145" s="41"/>
      <c r="DN145" s="41"/>
      <c r="DO145" s="41"/>
      <c r="DP145" s="41"/>
      <c r="DQ145" s="41"/>
      <c r="DR145" s="41"/>
      <c r="DS145" s="41"/>
      <c r="FY145" s="44"/>
      <c r="FZ145" s="43"/>
      <c r="GA145" s="43"/>
      <c r="GB145" s="43"/>
      <c r="GC145" s="43"/>
      <c r="GD145" s="43"/>
      <c r="GE145" s="43"/>
      <c r="GF145" s="43"/>
      <c r="GG145" s="43"/>
      <c r="GH145" s="43"/>
      <c r="GI145" s="43"/>
      <c r="GJ145" s="43">
        <f t="shared" si="18"/>
        <v>115</v>
      </c>
      <c r="GK145" s="43">
        <f t="shared" si="19"/>
        <v>0</v>
      </c>
      <c r="GL145" s="43"/>
      <c r="GM145" s="43"/>
      <c r="GN145" s="43"/>
      <c r="GO145" s="43"/>
      <c r="GP145" s="43"/>
      <c r="GQ145" s="43"/>
      <c r="GR145" s="43"/>
      <c r="GS145" s="43"/>
      <c r="GT145" s="43"/>
      <c r="GU145" s="43"/>
      <c r="GV145" s="43"/>
      <c r="GW145" s="43"/>
      <c r="GX145" s="43"/>
      <c r="GY145" s="43"/>
      <c r="GZ145" s="43"/>
      <c r="HA145" s="43"/>
      <c r="HB145" s="43"/>
      <c r="HC145" s="43"/>
      <c r="HD145" s="43"/>
    </row>
    <row r="146" spans="1:212" x14ac:dyDescent="0.25">
      <c r="A146" s="41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41"/>
      <c r="AM146" s="41"/>
      <c r="AN146" s="41"/>
      <c r="AO146" s="41"/>
      <c r="AP146" s="41"/>
      <c r="AQ146" s="41"/>
      <c r="AR146" s="41"/>
      <c r="AS146" s="41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  <c r="BF146" s="41"/>
      <c r="BG146" s="41"/>
      <c r="BH146" s="41"/>
      <c r="BI146" s="41"/>
      <c r="BJ146" s="41"/>
      <c r="BK146" s="41"/>
      <c r="BL146" s="41"/>
      <c r="BM146" s="41"/>
      <c r="BN146" s="41"/>
      <c r="BO146" s="41"/>
      <c r="BP146" s="41"/>
      <c r="BQ146" s="41"/>
      <c r="BR146" s="41"/>
      <c r="BS146" s="41"/>
      <c r="BT146" s="41"/>
      <c r="BU146" s="41"/>
      <c r="BV146" s="41"/>
      <c r="BW146" s="41"/>
      <c r="BX146" s="41"/>
      <c r="BY146" s="41"/>
      <c r="BZ146" s="41"/>
      <c r="CA146" s="41"/>
      <c r="CB146" s="41"/>
      <c r="CC146" s="41"/>
      <c r="CD146" s="41"/>
      <c r="CE146" s="41"/>
      <c r="CF146" s="41"/>
      <c r="CG146" s="41"/>
      <c r="CH146" s="41"/>
      <c r="CI146" s="41"/>
      <c r="CJ146" s="41"/>
      <c r="CK146" s="41"/>
      <c r="CL146" s="41"/>
      <c r="CM146" s="41"/>
      <c r="CN146" s="41"/>
      <c r="CO146" s="41"/>
      <c r="CP146" s="41"/>
      <c r="CQ146" s="41"/>
      <c r="CR146" s="41"/>
      <c r="CS146" s="41"/>
      <c r="CT146" s="41"/>
      <c r="CU146" s="41"/>
      <c r="CV146" s="41"/>
      <c r="CW146" s="41"/>
      <c r="CX146" s="41"/>
      <c r="CY146" s="41"/>
      <c r="CZ146" s="41"/>
      <c r="DA146" s="41"/>
      <c r="DB146" s="41"/>
      <c r="DC146" s="41"/>
      <c r="DD146" s="41"/>
      <c r="DE146" s="41"/>
      <c r="DF146" s="41"/>
      <c r="DG146" s="41"/>
      <c r="DH146" s="41"/>
      <c r="DI146" s="41"/>
      <c r="DJ146" s="41"/>
      <c r="DK146" s="41"/>
      <c r="DL146" s="41"/>
      <c r="DM146" s="41"/>
      <c r="DN146" s="41"/>
      <c r="DO146" s="41"/>
      <c r="DP146" s="41"/>
      <c r="DQ146" s="41"/>
      <c r="DR146" s="41"/>
      <c r="DS146" s="41"/>
      <c r="FY146" s="44"/>
      <c r="FZ146" s="43"/>
      <c r="GA146" s="43"/>
      <c r="GB146" s="43"/>
      <c r="GC146" s="43"/>
      <c r="GD146" s="43"/>
      <c r="GE146" s="43"/>
      <c r="GF146" s="43"/>
      <c r="GG146" s="43"/>
      <c r="GH146" s="43"/>
      <c r="GI146" s="43"/>
      <c r="GJ146" s="43">
        <f t="shared" si="18"/>
        <v>116</v>
      </c>
      <c r="GK146" s="43">
        <f t="shared" si="19"/>
        <v>0</v>
      </c>
      <c r="GL146" s="43"/>
      <c r="GM146" s="43">
        <v>1</v>
      </c>
      <c r="GN146" s="43">
        <v>1</v>
      </c>
      <c r="GO146" s="43">
        <v>1</v>
      </c>
      <c r="GP146" s="43">
        <v>1</v>
      </c>
      <c r="GQ146" s="43"/>
      <c r="GR146" s="43"/>
      <c r="GS146" s="43"/>
      <c r="GT146" s="43"/>
      <c r="GU146" s="43"/>
      <c r="GV146" s="43"/>
      <c r="GW146" s="43"/>
      <c r="GX146" s="43"/>
      <c r="GY146" s="43"/>
      <c r="GZ146" s="43"/>
      <c r="HA146" s="43"/>
      <c r="HB146" s="43"/>
      <c r="HC146" s="43"/>
      <c r="HD146" s="43"/>
    </row>
    <row r="147" spans="1:212" x14ac:dyDescent="0.25">
      <c r="A147" s="41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41"/>
      <c r="AM147" s="41"/>
      <c r="AN147" s="41"/>
      <c r="AO147" s="41"/>
      <c r="AP147" s="41"/>
      <c r="AQ147" s="41"/>
      <c r="AR147" s="41"/>
      <c r="AS147" s="41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  <c r="BF147" s="41"/>
      <c r="BG147" s="41"/>
      <c r="BH147" s="41"/>
      <c r="BI147" s="41"/>
      <c r="BJ147" s="41"/>
      <c r="BK147" s="41"/>
      <c r="BL147" s="41"/>
      <c r="BM147" s="41"/>
      <c r="BN147" s="41"/>
      <c r="BO147" s="41"/>
      <c r="BP147" s="41"/>
      <c r="BQ147" s="41"/>
      <c r="BR147" s="41"/>
      <c r="BS147" s="41"/>
      <c r="BT147" s="41"/>
      <c r="BU147" s="41"/>
      <c r="BV147" s="41"/>
      <c r="BW147" s="41"/>
      <c r="BX147" s="41"/>
      <c r="BY147" s="41"/>
      <c r="BZ147" s="41"/>
      <c r="CA147" s="41"/>
      <c r="CB147" s="41"/>
      <c r="CC147" s="41"/>
      <c r="CD147" s="41"/>
      <c r="CE147" s="41"/>
      <c r="CF147" s="41"/>
      <c r="CG147" s="41"/>
      <c r="CH147" s="41"/>
      <c r="CI147" s="41"/>
      <c r="CJ147" s="41"/>
      <c r="CK147" s="41"/>
      <c r="CL147" s="41"/>
      <c r="CM147" s="41"/>
      <c r="CN147" s="41"/>
      <c r="CO147" s="41"/>
      <c r="CP147" s="41"/>
      <c r="CQ147" s="41"/>
      <c r="CR147" s="41"/>
      <c r="CS147" s="41"/>
      <c r="CT147" s="41"/>
      <c r="CU147" s="41"/>
      <c r="CV147" s="41"/>
      <c r="CW147" s="41"/>
      <c r="CX147" s="41"/>
      <c r="CY147" s="41"/>
      <c r="CZ147" s="41"/>
      <c r="DA147" s="41"/>
      <c r="DB147" s="41"/>
      <c r="DC147" s="41"/>
      <c r="DD147" s="41"/>
      <c r="DE147" s="41"/>
      <c r="DF147" s="41"/>
      <c r="DG147" s="41"/>
      <c r="DH147" s="41"/>
      <c r="DI147" s="41"/>
      <c r="DJ147" s="41"/>
      <c r="DK147" s="41"/>
      <c r="DL147" s="41"/>
      <c r="DM147" s="41"/>
      <c r="DN147" s="41"/>
      <c r="DO147" s="41"/>
      <c r="DP147" s="41"/>
      <c r="DQ147" s="41"/>
      <c r="DR147" s="41"/>
      <c r="DS147" s="41"/>
      <c r="FY147" s="44"/>
      <c r="FZ147" s="43"/>
      <c r="GA147" s="43"/>
      <c r="GB147" s="43"/>
      <c r="GC147" s="43"/>
      <c r="GD147" s="43"/>
      <c r="GE147" s="43"/>
      <c r="GF147" s="43"/>
      <c r="GG147" s="43"/>
      <c r="GH147" s="43"/>
      <c r="GI147" s="43"/>
      <c r="GJ147" s="43">
        <f t="shared" si="18"/>
        <v>117</v>
      </c>
      <c r="GK147" s="43">
        <f t="shared" si="19"/>
        <v>0</v>
      </c>
      <c r="GL147" s="43"/>
      <c r="GM147" s="43"/>
      <c r="GN147" s="43"/>
      <c r="GO147" s="43"/>
      <c r="GP147" s="43"/>
      <c r="GQ147" s="43"/>
      <c r="GR147" s="43"/>
      <c r="GS147" s="43"/>
      <c r="GT147" s="43"/>
      <c r="GU147" s="43"/>
      <c r="GV147" s="43"/>
      <c r="GW147" s="43"/>
      <c r="GX147" s="43"/>
      <c r="GY147" s="43"/>
      <c r="GZ147" s="43"/>
      <c r="HA147" s="43"/>
      <c r="HB147" s="43"/>
      <c r="HC147" s="43"/>
      <c r="HD147" s="43"/>
    </row>
    <row r="148" spans="1:212" x14ac:dyDescent="0.25">
      <c r="A148" s="41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41"/>
      <c r="AM148" s="41"/>
      <c r="AN148" s="41"/>
      <c r="AO148" s="41"/>
      <c r="AP148" s="41"/>
      <c r="AQ148" s="41"/>
      <c r="AR148" s="41"/>
      <c r="AS148" s="41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  <c r="BF148" s="41"/>
      <c r="BG148" s="41"/>
      <c r="BH148" s="41"/>
      <c r="BI148" s="41"/>
      <c r="BJ148" s="41"/>
      <c r="BK148" s="41"/>
      <c r="BL148" s="41"/>
      <c r="BM148" s="41"/>
      <c r="BN148" s="41"/>
      <c r="BO148" s="41"/>
      <c r="BP148" s="41"/>
      <c r="BQ148" s="41"/>
      <c r="BR148" s="41"/>
      <c r="BS148" s="41"/>
      <c r="BT148" s="41"/>
      <c r="BU148" s="41"/>
      <c r="BV148" s="41"/>
      <c r="BW148" s="41"/>
      <c r="BX148" s="41"/>
      <c r="BY148" s="41"/>
      <c r="BZ148" s="41"/>
      <c r="CA148" s="41"/>
      <c r="CB148" s="41"/>
      <c r="CC148" s="41"/>
      <c r="CD148" s="41"/>
      <c r="CE148" s="41"/>
      <c r="CF148" s="41"/>
      <c r="CG148" s="41"/>
      <c r="CH148" s="41"/>
      <c r="CI148" s="41"/>
      <c r="CJ148" s="41"/>
      <c r="CK148" s="41"/>
      <c r="CL148" s="41"/>
      <c r="CM148" s="41"/>
      <c r="CN148" s="41"/>
      <c r="CO148" s="41"/>
      <c r="CP148" s="41"/>
      <c r="CQ148" s="41"/>
      <c r="CR148" s="41"/>
      <c r="CS148" s="41"/>
      <c r="CT148" s="41"/>
      <c r="CU148" s="41"/>
      <c r="CV148" s="41"/>
      <c r="CW148" s="41"/>
      <c r="CX148" s="41"/>
      <c r="CY148" s="41"/>
      <c r="CZ148" s="41"/>
      <c r="DA148" s="41"/>
      <c r="DB148" s="41"/>
      <c r="DC148" s="41"/>
      <c r="DD148" s="41"/>
      <c r="DE148" s="41"/>
      <c r="DF148" s="41"/>
      <c r="DG148" s="41"/>
      <c r="DH148" s="41"/>
      <c r="DI148" s="41"/>
      <c r="DJ148" s="41"/>
      <c r="DK148" s="41"/>
      <c r="DL148" s="41"/>
      <c r="DM148" s="41"/>
      <c r="DN148" s="41"/>
      <c r="DO148" s="41"/>
      <c r="DP148" s="41"/>
      <c r="DQ148" s="41"/>
      <c r="DR148" s="41"/>
      <c r="DS148" s="41"/>
      <c r="FY148" s="44"/>
      <c r="FZ148" s="43"/>
      <c r="GA148" s="43"/>
      <c r="GB148" s="43"/>
      <c r="GC148" s="43"/>
      <c r="GD148" s="43"/>
      <c r="GE148" s="43"/>
      <c r="GF148" s="43"/>
      <c r="GG148" s="43"/>
      <c r="GH148" s="43"/>
      <c r="GI148" s="43"/>
      <c r="GJ148" s="43">
        <f t="shared" si="18"/>
        <v>118</v>
      </c>
      <c r="GK148" s="43">
        <f t="shared" si="19"/>
        <v>0</v>
      </c>
      <c r="GL148" s="43"/>
      <c r="GM148" s="43"/>
      <c r="GN148" s="43"/>
      <c r="GO148" s="43"/>
      <c r="GP148" s="43"/>
      <c r="GQ148" s="43"/>
      <c r="GR148" s="43"/>
      <c r="GS148" s="43"/>
      <c r="GT148" s="43"/>
      <c r="GU148" s="43"/>
      <c r="GV148" s="43"/>
      <c r="GW148" s="43"/>
      <c r="GX148" s="43"/>
      <c r="GY148" s="43"/>
      <c r="GZ148" s="43"/>
      <c r="HA148" s="43"/>
      <c r="HB148" s="43"/>
      <c r="HC148" s="43"/>
      <c r="HD148" s="43"/>
    </row>
    <row r="149" spans="1:212" x14ac:dyDescent="0.25">
      <c r="A149" s="41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41"/>
      <c r="AL149" s="41"/>
      <c r="AM149" s="41"/>
      <c r="AN149" s="41"/>
      <c r="AO149" s="41"/>
      <c r="AP149" s="41"/>
      <c r="AQ149" s="41"/>
      <c r="AR149" s="41"/>
      <c r="AS149" s="41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  <c r="BF149" s="41"/>
      <c r="BG149" s="41"/>
      <c r="BH149" s="41"/>
      <c r="BI149" s="41"/>
      <c r="BJ149" s="41"/>
      <c r="BK149" s="41"/>
      <c r="BL149" s="41"/>
      <c r="BM149" s="41"/>
      <c r="BN149" s="41"/>
      <c r="BO149" s="41"/>
      <c r="BP149" s="41"/>
      <c r="BQ149" s="41"/>
      <c r="BR149" s="41"/>
      <c r="BS149" s="41"/>
      <c r="BT149" s="41"/>
      <c r="BU149" s="41"/>
      <c r="BV149" s="41"/>
      <c r="BW149" s="41"/>
      <c r="BX149" s="41"/>
      <c r="BY149" s="41"/>
      <c r="BZ149" s="41"/>
      <c r="CA149" s="41"/>
      <c r="CB149" s="41"/>
      <c r="CC149" s="41"/>
      <c r="CD149" s="41"/>
      <c r="CE149" s="41"/>
      <c r="CF149" s="41"/>
      <c r="CG149" s="41"/>
      <c r="CH149" s="41"/>
      <c r="CI149" s="41"/>
      <c r="CJ149" s="41"/>
      <c r="CK149" s="41"/>
      <c r="CL149" s="41"/>
      <c r="CM149" s="41"/>
      <c r="CN149" s="41"/>
      <c r="CO149" s="41"/>
      <c r="CP149" s="41"/>
      <c r="CQ149" s="41"/>
      <c r="CR149" s="41"/>
      <c r="CS149" s="41"/>
      <c r="CT149" s="41"/>
      <c r="CU149" s="41"/>
      <c r="CV149" s="41"/>
      <c r="CW149" s="41"/>
      <c r="CX149" s="41"/>
      <c r="CY149" s="41"/>
      <c r="CZ149" s="41"/>
      <c r="DA149" s="41"/>
      <c r="DB149" s="41"/>
      <c r="DC149" s="41"/>
      <c r="DD149" s="41"/>
      <c r="DE149" s="41"/>
      <c r="DF149" s="41"/>
      <c r="DG149" s="41"/>
      <c r="DH149" s="41"/>
      <c r="DI149" s="41"/>
      <c r="DJ149" s="41"/>
      <c r="DK149" s="41"/>
      <c r="DL149" s="41"/>
      <c r="DM149" s="41"/>
      <c r="DN149" s="41"/>
      <c r="DO149" s="41"/>
      <c r="DP149" s="41"/>
      <c r="DQ149" s="41"/>
      <c r="DR149" s="41"/>
      <c r="DS149" s="41"/>
      <c r="FY149" s="44"/>
      <c r="FZ149" s="43"/>
      <c r="GA149" s="43"/>
      <c r="GB149" s="43"/>
      <c r="GC149" s="43"/>
      <c r="GD149" s="43"/>
      <c r="GE149" s="43"/>
      <c r="GF149" s="43"/>
      <c r="GG149" s="43"/>
      <c r="GH149" s="43"/>
      <c r="GI149" s="43"/>
      <c r="GJ149" s="43">
        <f t="shared" si="18"/>
        <v>119</v>
      </c>
      <c r="GK149" s="43">
        <f t="shared" si="19"/>
        <v>0</v>
      </c>
      <c r="GL149" s="43"/>
      <c r="GM149" s="43"/>
      <c r="GN149" s="43"/>
      <c r="GO149" s="43"/>
      <c r="GP149" s="43">
        <v>1</v>
      </c>
      <c r="GQ149" s="43"/>
      <c r="GR149" s="43"/>
      <c r="GS149" s="43"/>
      <c r="GT149" s="43"/>
      <c r="GU149" s="43"/>
      <c r="GV149" s="43"/>
      <c r="GW149" s="43"/>
      <c r="GX149" s="43"/>
      <c r="GY149" s="43"/>
      <c r="GZ149" s="43"/>
      <c r="HA149" s="43"/>
      <c r="HB149" s="43"/>
      <c r="HC149" s="43"/>
      <c r="HD149" s="43"/>
    </row>
    <row r="150" spans="1:212" x14ac:dyDescent="0.25">
      <c r="A150" s="41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41"/>
      <c r="AL150" s="41"/>
      <c r="AM150" s="41"/>
      <c r="AN150" s="41"/>
      <c r="AO150" s="41"/>
      <c r="AP150" s="41"/>
      <c r="AQ150" s="41"/>
      <c r="AR150" s="41"/>
      <c r="AS150" s="41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  <c r="BF150" s="41"/>
      <c r="BG150" s="41"/>
      <c r="BH150" s="41"/>
      <c r="BI150" s="41"/>
      <c r="BJ150" s="41"/>
      <c r="BK150" s="41"/>
      <c r="BL150" s="41"/>
      <c r="BM150" s="41"/>
      <c r="BN150" s="41"/>
      <c r="BO150" s="41"/>
      <c r="BP150" s="41"/>
      <c r="BQ150" s="41"/>
      <c r="BR150" s="41"/>
      <c r="BS150" s="41"/>
      <c r="BT150" s="41"/>
      <c r="BU150" s="41"/>
      <c r="BV150" s="41"/>
      <c r="BW150" s="41"/>
      <c r="BX150" s="41"/>
      <c r="BY150" s="41"/>
      <c r="BZ150" s="41"/>
      <c r="CA150" s="41"/>
      <c r="CB150" s="41"/>
      <c r="CC150" s="41"/>
      <c r="CD150" s="41"/>
      <c r="CE150" s="41"/>
      <c r="CF150" s="41"/>
      <c r="CG150" s="41"/>
      <c r="CH150" s="41"/>
      <c r="CI150" s="41"/>
      <c r="CJ150" s="41"/>
      <c r="CK150" s="41"/>
      <c r="CL150" s="41"/>
      <c r="CM150" s="41"/>
      <c r="CN150" s="41"/>
      <c r="CO150" s="41"/>
      <c r="CP150" s="41"/>
      <c r="CQ150" s="41"/>
      <c r="CR150" s="41"/>
      <c r="CS150" s="41"/>
      <c r="CT150" s="41"/>
      <c r="CU150" s="41"/>
      <c r="CV150" s="41"/>
      <c r="CW150" s="41"/>
      <c r="CX150" s="41"/>
      <c r="CY150" s="41"/>
      <c r="CZ150" s="41"/>
      <c r="DA150" s="41"/>
      <c r="DB150" s="41"/>
      <c r="DC150" s="41"/>
      <c r="DD150" s="41"/>
      <c r="DE150" s="41"/>
      <c r="DF150" s="41"/>
      <c r="DG150" s="41"/>
      <c r="DH150" s="41"/>
      <c r="DI150" s="41"/>
      <c r="DJ150" s="41"/>
      <c r="DK150" s="41"/>
      <c r="DL150" s="41"/>
      <c r="DM150" s="41"/>
      <c r="DN150" s="41"/>
      <c r="DO150" s="41"/>
      <c r="DP150" s="41"/>
      <c r="DQ150" s="41"/>
      <c r="DR150" s="41"/>
      <c r="DS150" s="41"/>
      <c r="FY150" s="44"/>
      <c r="FZ150" s="43"/>
      <c r="GA150" s="43"/>
      <c r="GB150" s="43"/>
      <c r="GC150" s="43"/>
      <c r="GD150" s="43"/>
      <c r="GE150" s="43"/>
      <c r="GF150" s="43"/>
      <c r="GG150" s="43"/>
      <c r="GH150" s="43"/>
      <c r="GI150" s="43"/>
      <c r="GJ150" s="43">
        <f t="shared" si="18"/>
        <v>120</v>
      </c>
      <c r="GK150" s="43">
        <f t="shared" si="19"/>
        <v>0</v>
      </c>
      <c r="GL150" s="43"/>
      <c r="GM150" s="43"/>
      <c r="GN150" s="43"/>
      <c r="GO150" s="43">
        <v>1</v>
      </c>
      <c r="GP150" s="43"/>
      <c r="GQ150" s="43"/>
      <c r="GR150" s="43"/>
      <c r="GS150" s="43"/>
      <c r="GT150" s="43"/>
      <c r="GU150" s="43"/>
      <c r="GV150" s="43"/>
      <c r="GW150" s="43"/>
      <c r="GX150" s="43"/>
      <c r="GY150" s="43"/>
      <c r="GZ150" s="43"/>
      <c r="HA150" s="43"/>
      <c r="HB150" s="43"/>
      <c r="HC150" s="43"/>
      <c r="HD150" s="43"/>
    </row>
    <row r="151" spans="1:212" x14ac:dyDescent="0.25">
      <c r="A151" s="41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41"/>
      <c r="AL151" s="41"/>
      <c r="AM151" s="41"/>
      <c r="AN151" s="41"/>
      <c r="AO151" s="41"/>
      <c r="AP151" s="41"/>
      <c r="AQ151" s="41"/>
      <c r="AR151" s="41"/>
      <c r="AS151" s="41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  <c r="BF151" s="41"/>
      <c r="BG151" s="41"/>
      <c r="BH151" s="41"/>
      <c r="BI151" s="41"/>
      <c r="BJ151" s="41"/>
      <c r="BK151" s="41"/>
      <c r="BL151" s="41"/>
      <c r="BM151" s="41"/>
      <c r="BN151" s="41"/>
      <c r="BO151" s="41"/>
      <c r="BP151" s="41"/>
      <c r="BQ151" s="41"/>
      <c r="BR151" s="41"/>
      <c r="BS151" s="41"/>
      <c r="BT151" s="41"/>
      <c r="BU151" s="41"/>
      <c r="BV151" s="41"/>
      <c r="BW151" s="41"/>
      <c r="BX151" s="41"/>
      <c r="BY151" s="41"/>
      <c r="BZ151" s="41"/>
      <c r="CA151" s="41"/>
      <c r="CB151" s="41"/>
      <c r="CC151" s="41"/>
      <c r="CD151" s="41"/>
      <c r="CE151" s="41"/>
      <c r="CF151" s="41"/>
      <c r="CG151" s="41"/>
      <c r="CH151" s="41"/>
      <c r="CI151" s="41"/>
      <c r="CJ151" s="41"/>
      <c r="CK151" s="41"/>
      <c r="CL151" s="41"/>
      <c r="CM151" s="41"/>
      <c r="CN151" s="41"/>
      <c r="CO151" s="41"/>
      <c r="CP151" s="41"/>
      <c r="CQ151" s="41"/>
      <c r="CR151" s="41"/>
      <c r="CS151" s="41"/>
      <c r="CT151" s="41"/>
      <c r="CU151" s="41"/>
      <c r="CV151" s="41"/>
      <c r="CW151" s="41"/>
      <c r="CX151" s="41"/>
      <c r="CY151" s="41"/>
      <c r="CZ151" s="41"/>
      <c r="DA151" s="41"/>
      <c r="DB151" s="41"/>
      <c r="DC151" s="41"/>
      <c r="DD151" s="41"/>
      <c r="DE151" s="41"/>
      <c r="DF151" s="41"/>
      <c r="DG151" s="41"/>
      <c r="DH151" s="41"/>
      <c r="DI151" s="41"/>
      <c r="DJ151" s="41"/>
      <c r="DK151" s="41"/>
      <c r="DL151" s="41"/>
      <c r="DM151" s="41"/>
      <c r="DN151" s="41"/>
      <c r="DO151" s="41"/>
      <c r="DP151" s="41"/>
      <c r="DQ151" s="41"/>
      <c r="DR151" s="41"/>
      <c r="DS151" s="41"/>
      <c r="FY151" s="44"/>
      <c r="FZ151" s="43"/>
      <c r="GA151" s="43"/>
      <c r="GB151" s="43"/>
      <c r="GC151" s="43"/>
      <c r="GD151" s="43"/>
      <c r="GE151" s="43"/>
      <c r="GF151" s="43"/>
      <c r="GG151" s="43"/>
      <c r="GH151" s="43"/>
      <c r="GI151" s="43"/>
      <c r="GJ151" s="43">
        <f t="shared" si="18"/>
        <v>121</v>
      </c>
      <c r="GK151" s="43">
        <f t="shared" si="19"/>
        <v>0</v>
      </c>
      <c r="GL151" s="43"/>
      <c r="GM151" s="43"/>
      <c r="GN151" s="43"/>
      <c r="GO151" s="43"/>
      <c r="GP151" s="43"/>
      <c r="GQ151" s="43"/>
      <c r="GR151" s="43"/>
      <c r="GS151" s="43"/>
      <c r="GT151" s="43"/>
      <c r="GU151" s="43"/>
      <c r="GV151" s="43"/>
      <c r="GW151" s="43"/>
      <c r="GX151" s="43"/>
      <c r="GY151" s="43"/>
      <c r="GZ151" s="43"/>
      <c r="HA151" s="43"/>
      <c r="HB151" s="43"/>
      <c r="HC151" s="43"/>
      <c r="HD151" s="43"/>
    </row>
    <row r="152" spans="1:212" x14ac:dyDescent="0.25">
      <c r="A152" s="41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41"/>
      <c r="AL152" s="41"/>
      <c r="AM152" s="41"/>
      <c r="AN152" s="41"/>
      <c r="AO152" s="41"/>
      <c r="AP152" s="41"/>
      <c r="AQ152" s="41"/>
      <c r="AR152" s="41"/>
      <c r="AS152" s="41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  <c r="BF152" s="41"/>
      <c r="BG152" s="41"/>
      <c r="BH152" s="41"/>
      <c r="BI152" s="41"/>
      <c r="BJ152" s="41"/>
      <c r="BK152" s="41"/>
      <c r="BL152" s="41"/>
      <c r="BM152" s="41"/>
      <c r="BN152" s="41"/>
      <c r="BO152" s="41"/>
      <c r="BP152" s="41"/>
      <c r="BQ152" s="41"/>
      <c r="BR152" s="41"/>
      <c r="BS152" s="41"/>
      <c r="BT152" s="41"/>
      <c r="BU152" s="41"/>
      <c r="BV152" s="41"/>
      <c r="BW152" s="41"/>
      <c r="BX152" s="41"/>
      <c r="BY152" s="41"/>
      <c r="BZ152" s="41"/>
      <c r="CA152" s="41"/>
      <c r="CB152" s="41"/>
      <c r="CC152" s="41"/>
      <c r="CD152" s="41"/>
      <c r="CE152" s="41"/>
      <c r="CF152" s="41"/>
      <c r="CG152" s="41"/>
      <c r="CH152" s="41"/>
      <c r="CI152" s="41"/>
      <c r="CJ152" s="41"/>
      <c r="CK152" s="41"/>
      <c r="CL152" s="41"/>
      <c r="CM152" s="41"/>
      <c r="CN152" s="41"/>
      <c r="CO152" s="41"/>
      <c r="CP152" s="41"/>
      <c r="CQ152" s="41"/>
      <c r="CR152" s="41"/>
      <c r="CS152" s="41"/>
      <c r="CT152" s="41"/>
      <c r="CU152" s="41"/>
      <c r="CV152" s="41"/>
      <c r="CW152" s="41"/>
      <c r="CX152" s="41"/>
      <c r="CY152" s="41"/>
      <c r="CZ152" s="41"/>
      <c r="DA152" s="41"/>
      <c r="DB152" s="41"/>
      <c r="DC152" s="41"/>
      <c r="DD152" s="41"/>
      <c r="DE152" s="41"/>
      <c r="DF152" s="41"/>
      <c r="DG152" s="41"/>
      <c r="DH152" s="41"/>
      <c r="DI152" s="41"/>
      <c r="DJ152" s="41"/>
      <c r="DK152" s="41"/>
      <c r="DL152" s="41"/>
      <c r="DM152" s="41"/>
      <c r="DN152" s="41"/>
      <c r="DO152" s="41"/>
      <c r="DP152" s="41"/>
      <c r="DQ152" s="41"/>
      <c r="DR152" s="41"/>
      <c r="DS152" s="41"/>
      <c r="FY152" s="44"/>
      <c r="FZ152" s="43"/>
      <c r="GA152" s="43"/>
      <c r="GB152" s="43"/>
      <c r="GC152" s="43"/>
      <c r="GD152" s="43"/>
      <c r="GE152" s="43"/>
      <c r="GF152" s="43"/>
      <c r="GG152" s="43"/>
      <c r="GH152" s="43"/>
      <c r="GI152" s="43"/>
      <c r="GJ152" s="43">
        <f t="shared" si="18"/>
        <v>122</v>
      </c>
      <c r="GK152" s="43">
        <f t="shared" si="19"/>
        <v>0</v>
      </c>
      <c r="GL152" s="43"/>
      <c r="GM152" s="43"/>
      <c r="GN152" s="43">
        <v>1</v>
      </c>
      <c r="GO152" s="43"/>
      <c r="GP152" s="43">
        <v>1</v>
      </c>
      <c r="GQ152" s="43"/>
      <c r="GR152" s="43"/>
      <c r="GS152" s="43"/>
      <c r="GT152" s="43"/>
      <c r="GU152" s="43"/>
      <c r="GV152" s="43"/>
      <c r="GW152" s="43"/>
      <c r="GX152" s="43"/>
      <c r="GY152" s="43"/>
      <c r="GZ152" s="43"/>
      <c r="HA152" s="43"/>
      <c r="HB152" s="43"/>
      <c r="HC152" s="43"/>
      <c r="HD152" s="43"/>
    </row>
    <row r="153" spans="1:212" x14ac:dyDescent="0.25">
      <c r="A153" s="41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41"/>
      <c r="AL153" s="41"/>
      <c r="AM153" s="41"/>
      <c r="AN153" s="41"/>
      <c r="AO153" s="41"/>
      <c r="AP153" s="41"/>
      <c r="AQ153" s="41"/>
      <c r="AR153" s="41"/>
      <c r="AS153" s="41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  <c r="BF153" s="41"/>
      <c r="BG153" s="41"/>
      <c r="BH153" s="41"/>
      <c r="BI153" s="41"/>
      <c r="BJ153" s="41"/>
      <c r="BK153" s="41"/>
      <c r="BL153" s="41"/>
      <c r="BM153" s="41"/>
      <c r="BN153" s="41"/>
      <c r="BO153" s="41"/>
      <c r="BP153" s="41"/>
      <c r="BQ153" s="41"/>
      <c r="BR153" s="41"/>
      <c r="BS153" s="41"/>
      <c r="BT153" s="41"/>
      <c r="BU153" s="41"/>
      <c r="BV153" s="41"/>
      <c r="BW153" s="41"/>
      <c r="BX153" s="41"/>
      <c r="BY153" s="41"/>
      <c r="BZ153" s="41"/>
      <c r="CA153" s="41"/>
      <c r="CB153" s="41"/>
      <c r="CC153" s="41"/>
      <c r="CD153" s="41"/>
      <c r="CE153" s="41"/>
      <c r="CF153" s="41"/>
      <c r="CG153" s="41"/>
      <c r="CH153" s="41"/>
      <c r="CI153" s="41"/>
      <c r="CJ153" s="41"/>
      <c r="CK153" s="41"/>
      <c r="CL153" s="41"/>
      <c r="CM153" s="41"/>
      <c r="CN153" s="41"/>
      <c r="CO153" s="41"/>
      <c r="CP153" s="41"/>
      <c r="CQ153" s="41"/>
      <c r="CR153" s="41"/>
      <c r="CS153" s="41"/>
      <c r="CT153" s="41"/>
      <c r="CU153" s="41"/>
      <c r="CV153" s="41"/>
      <c r="CW153" s="41"/>
      <c r="CX153" s="41"/>
      <c r="CY153" s="41"/>
      <c r="CZ153" s="41"/>
      <c r="DA153" s="41"/>
      <c r="DB153" s="41"/>
      <c r="DC153" s="41"/>
      <c r="DD153" s="41"/>
      <c r="DE153" s="41"/>
      <c r="DF153" s="41"/>
      <c r="DG153" s="41"/>
      <c r="DH153" s="41"/>
      <c r="DI153" s="41"/>
      <c r="DJ153" s="41"/>
      <c r="DK153" s="41"/>
      <c r="DL153" s="41"/>
      <c r="DM153" s="41"/>
      <c r="DN153" s="41"/>
      <c r="DO153" s="41"/>
      <c r="DP153" s="41"/>
      <c r="DQ153" s="41"/>
      <c r="DR153" s="41"/>
      <c r="DS153" s="41"/>
      <c r="FY153" s="44"/>
      <c r="FZ153" s="43"/>
      <c r="GA153" s="43"/>
      <c r="GB153" s="43"/>
      <c r="GC153" s="43"/>
      <c r="GD153" s="43"/>
      <c r="GE153" s="43"/>
      <c r="GF153" s="43"/>
      <c r="GG153" s="43"/>
      <c r="GH153" s="43"/>
      <c r="GI153" s="43"/>
      <c r="GJ153" s="43">
        <f t="shared" si="18"/>
        <v>123</v>
      </c>
      <c r="GK153" s="43">
        <f t="shared" si="19"/>
        <v>0</v>
      </c>
      <c r="GL153" s="43"/>
      <c r="GM153" s="43"/>
      <c r="GN153" s="43"/>
      <c r="GO153" s="43"/>
      <c r="GP153" s="43"/>
      <c r="GQ153" s="43"/>
      <c r="GR153" s="43"/>
      <c r="GS153" s="43"/>
      <c r="GT153" s="43"/>
      <c r="GU153" s="43"/>
      <c r="GV153" s="43"/>
      <c r="GW153" s="43"/>
      <c r="GX153" s="43"/>
      <c r="GY153" s="43"/>
      <c r="GZ153" s="43"/>
      <c r="HA153" s="43"/>
      <c r="HB153" s="43"/>
      <c r="HC153" s="43"/>
      <c r="HD153" s="43"/>
    </row>
    <row r="154" spans="1:212" x14ac:dyDescent="0.25">
      <c r="A154" s="41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  <c r="AK154" s="41"/>
      <c r="AL154" s="41"/>
      <c r="AM154" s="41"/>
      <c r="AN154" s="41"/>
      <c r="AO154" s="41"/>
      <c r="AP154" s="41"/>
      <c r="AQ154" s="41"/>
      <c r="AR154" s="41"/>
      <c r="AS154" s="41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  <c r="BF154" s="41"/>
      <c r="BG154" s="41"/>
      <c r="BH154" s="41"/>
      <c r="BI154" s="41"/>
      <c r="BJ154" s="41"/>
      <c r="BK154" s="41"/>
      <c r="BL154" s="41"/>
      <c r="BM154" s="41"/>
      <c r="BN154" s="41"/>
      <c r="BO154" s="41"/>
      <c r="BP154" s="41"/>
      <c r="BQ154" s="41"/>
      <c r="BR154" s="41"/>
      <c r="BS154" s="41"/>
      <c r="BT154" s="41"/>
      <c r="BU154" s="41"/>
      <c r="BV154" s="41"/>
      <c r="BW154" s="41"/>
      <c r="BX154" s="41"/>
      <c r="BY154" s="41"/>
      <c r="BZ154" s="41"/>
      <c r="CA154" s="41"/>
      <c r="CB154" s="41"/>
      <c r="CC154" s="41"/>
      <c r="CD154" s="41"/>
      <c r="CE154" s="41"/>
      <c r="CF154" s="41"/>
      <c r="CG154" s="41"/>
      <c r="CH154" s="41"/>
      <c r="CI154" s="41"/>
      <c r="CJ154" s="41"/>
      <c r="CK154" s="41"/>
      <c r="CL154" s="41"/>
      <c r="CM154" s="41"/>
      <c r="CN154" s="41"/>
      <c r="CO154" s="41"/>
      <c r="CP154" s="41"/>
      <c r="CQ154" s="41"/>
      <c r="CR154" s="41"/>
      <c r="CS154" s="41"/>
      <c r="CT154" s="41"/>
      <c r="CU154" s="41"/>
      <c r="CV154" s="41"/>
      <c r="CW154" s="41"/>
      <c r="CX154" s="41"/>
      <c r="CY154" s="41"/>
      <c r="CZ154" s="41"/>
      <c r="DA154" s="41"/>
      <c r="DB154" s="41"/>
      <c r="DC154" s="41"/>
      <c r="DD154" s="41"/>
      <c r="DE154" s="41"/>
      <c r="DF154" s="41"/>
      <c r="DG154" s="41"/>
      <c r="DH154" s="41"/>
      <c r="DI154" s="41"/>
      <c r="DJ154" s="41"/>
      <c r="DK154" s="41"/>
      <c r="DL154" s="41"/>
      <c r="DM154" s="41"/>
      <c r="DN154" s="41"/>
      <c r="DO154" s="41"/>
      <c r="DP154" s="41"/>
      <c r="DQ154" s="41"/>
      <c r="DR154" s="41"/>
      <c r="DS154" s="41"/>
      <c r="FY154" s="44"/>
      <c r="FZ154" s="43"/>
      <c r="GA154" s="43"/>
      <c r="GB154" s="43"/>
      <c r="GC154" s="43"/>
      <c r="GD154" s="43"/>
      <c r="GE154" s="43"/>
      <c r="GF154" s="43"/>
      <c r="GG154" s="43"/>
      <c r="GH154" s="43"/>
      <c r="GI154" s="43"/>
      <c r="GJ154" s="43">
        <f t="shared" si="18"/>
        <v>124</v>
      </c>
      <c r="GK154" s="43">
        <f t="shared" si="19"/>
        <v>0</v>
      </c>
      <c r="GL154" s="43"/>
      <c r="GM154" s="43"/>
      <c r="GN154" s="43"/>
      <c r="GO154" s="43">
        <v>1</v>
      </c>
      <c r="GP154" s="43"/>
      <c r="GQ154" s="43"/>
      <c r="GR154" s="43"/>
      <c r="GS154" s="43"/>
      <c r="GT154" s="43"/>
      <c r="GU154" s="43"/>
      <c r="GV154" s="43"/>
      <c r="GW154" s="43"/>
      <c r="GX154" s="43"/>
      <c r="GY154" s="43"/>
      <c r="GZ154" s="43"/>
      <c r="HA154" s="43"/>
      <c r="HB154" s="43"/>
      <c r="HC154" s="43"/>
      <c r="HD154" s="43"/>
    </row>
    <row r="155" spans="1:212" x14ac:dyDescent="0.25">
      <c r="A155" s="41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41"/>
      <c r="AL155" s="41"/>
      <c r="AM155" s="41"/>
      <c r="AN155" s="41"/>
      <c r="AO155" s="41"/>
      <c r="AP155" s="41"/>
      <c r="AQ155" s="41"/>
      <c r="AR155" s="41"/>
      <c r="AS155" s="41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  <c r="BF155" s="41"/>
      <c r="BG155" s="41"/>
      <c r="BH155" s="41"/>
      <c r="BI155" s="41"/>
      <c r="BJ155" s="41"/>
      <c r="BK155" s="41"/>
      <c r="BL155" s="41"/>
      <c r="BM155" s="41"/>
      <c r="BN155" s="41"/>
      <c r="BO155" s="41"/>
      <c r="BP155" s="41"/>
      <c r="BQ155" s="41"/>
      <c r="BR155" s="41"/>
      <c r="BS155" s="41"/>
      <c r="BT155" s="41"/>
      <c r="BU155" s="41"/>
      <c r="BV155" s="41"/>
      <c r="BW155" s="41"/>
      <c r="BX155" s="41"/>
      <c r="BY155" s="41"/>
      <c r="BZ155" s="41"/>
      <c r="CA155" s="41"/>
      <c r="CB155" s="41"/>
      <c r="CC155" s="41"/>
      <c r="CD155" s="41"/>
      <c r="CE155" s="41"/>
      <c r="CF155" s="41"/>
      <c r="CG155" s="41"/>
      <c r="CH155" s="41"/>
      <c r="CI155" s="41"/>
      <c r="CJ155" s="41"/>
      <c r="CK155" s="41"/>
      <c r="CL155" s="41"/>
      <c r="CM155" s="41"/>
      <c r="CN155" s="41"/>
      <c r="CO155" s="41"/>
      <c r="CP155" s="41"/>
      <c r="CQ155" s="41"/>
      <c r="CR155" s="41"/>
      <c r="CS155" s="41"/>
      <c r="CT155" s="41"/>
      <c r="CU155" s="41"/>
      <c r="CV155" s="41"/>
      <c r="CW155" s="41"/>
      <c r="CX155" s="41"/>
      <c r="CY155" s="41"/>
      <c r="CZ155" s="41"/>
      <c r="DA155" s="41"/>
      <c r="DB155" s="41"/>
      <c r="DC155" s="41"/>
      <c r="DD155" s="41"/>
      <c r="DE155" s="41"/>
      <c r="DF155" s="41"/>
      <c r="DG155" s="41"/>
      <c r="DH155" s="41"/>
      <c r="DI155" s="41"/>
      <c r="DJ155" s="41"/>
      <c r="DK155" s="41"/>
      <c r="DL155" s="41"/>
      <c r="DM155" s="41"/>
      <c r="DN155" s="41"/>
      <c r="DO155" s="41"/>
      <c r="DP155" s="41"/>
      <c r="DQ155" s="41"/>
      <c r="DR155" s="41"/>
      <c r="DS155" s="41"/>
      <c r="FY155" s="44"/>
      <c r="FZ155" s="43"/>
      <c r="GA155" s="43"/>
      <c r="GB155" s="43"/>
      <c r="GC155" s="43"/>
      <c r="GD155" s="43"/>
      <c r="GE155" s="43"/>
      <c r="GF155" s="43"/>
      <c r="GG155" s="43"/>
      <c r="GH155" s="43"/>
      <c r="GI155" s="43"/>
      <c r="GJ155" s="43">
        <f t="shared" si="18"/>
        <v>125</v>
      </c>
      <c r="GK155" s="43">
        <f t="shared" si="19"/>
        <v>0</v>
      </c>
      <c r="GL155" s="43"/>
      <c r="GM155" s="43"/>
      <c r="GN155" s="43"/>
      <c r="GO155" s="43"/>
      <c r="GP155" s="43">
        <v>1</v>
      </c>
      <c r="GQ155" s="43"/>
      <c r="GR155" s="43"/>
      <c r="GS155" s="43"/>
      <c r="GT155" s="43"/>
      <c r="GU155" s="43"/>
      <c r="GV155" s="43"/>
      <c r="GW155" s="43"/>
      <c r="GX155" s="43"/>
      <c r="GY155" s="43"/>
      <c r="GZ155" s="43"/>
      <c r="HA155" s="43"/>
      <c r="HB155" s="43"/>
      <c r="HC155" s="43"/>
      <c r="HD155" s="43"/>
    </row>
    <row r="156" spans="1:212" x14ac:dyDescent="0.25">
      <c r="A156" s="41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1"/>
      <c r="AK156" s="41"/>
      <c r="AL156" s="41"/>
      <c r="AM156" s="41"/>
      <c r="AN156" s="41"/>
      <c r="AO156" s="41"/>
      <c r="AP156" s="41"/>
      <c r="AQ156" s="41"/>
      <c r="AR156" s="41"/>
      <c r="AS156" s="41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  <c r="BF156" s="41"/>
      <c r="BG156" s="41"/>
      <c r="BH156" s="41"/>
      <c r="BI156" s="41"/>
      <c r="BJ156" s="41"/>
      <c r="BK156" s="41"/>
      <c r="BL156" s="41"/>
      <c r="BM156" s="41"/>
      <c r="BN156" s="41"/>
      <c r="BO156" s="41"/>
      <c r="BP156" s="41"/>
      <c r="BQ156" s="41"/>
      <c r="BR156" s="41"/>
      <c r="BS156" s="41"/>
      <c r="BT156" s="41"/>
      <c r="BU156" s="41"/>
      <c r="BV156" s="41"/>
      <c r="BW156" s="41"/>
      <c r="BX156" s="41"/>
      <c r="BY156" s="41"/>
      <c r="BZ156" s="41"/>
      <c r="CA156" s="41"/>
      <c r="CB156" s="41"/>
      <c r="CC156" s="41"/>
      <c r="CD156" s="41"/>
      <c r="CE156" s="41"/>
      <c r="CF156" s="41"/>
      <c r="CG156" s="41"/>
      <c r="CH156" s="41"/>
      <c r="CI156" s="41"/>
      <c r="CJ156" s="41"/>
      <c r="CK156" s="41"/>
      <c r="CL156" s="41"/>
      <c r="CM156" s="41"/>
      <c r="CN156" s="41"/>
      <c r="CO156" s="41"/>
      <c r="CP156" s="41"/>
      <c r="CQ156" s="41"/>
      <c r="CR156" s="41"/>
      <c r="CS156" s="41"/>
      <c r="CT156" s="41"/>
      <c r="CU156" s="41"/>
      <c r="CV156" s="41"/>
      <c r="CW156" s="41"/>
      <c r="CX156" s="41"/>
      <c r="CY156" s="41"/>
      <c r="CZ156" s="41"/>
      <c r="DA156" s="41"/>
      <c r="DB156" s="41"/>
      <c r="DC156" s="41"/>
      <c r="DD156" s="41"/>
      <c r="DE156" s="41"/>
      <c r="DF156" s="41"/>
      <c r="DG156" s="41"/>
      <c r="DH156" s="41"/>
      <c r="DI156" s="41"/>
      <c r="DJ156" s="41"/>
      <c r="DK156" s="41"/>
      <c r="DL156" s="41"/>
      <c r="DM156" s="41"/>
      <c r="DN156" s="41"/>
      <c r="DO156" s="41"/>
      <c r="DP156" s="41"/>
      <c r="DQ156" s="41"/>
      <c r="DR156" s="41"/>
      <c r="DS156" s="41"/>
      <c r="FY156" s="44"/>
      <c r="FZ156" s="43"/>
      <c r="GA156" s="43"/>
      <c r="GB156" s="43"/>
      <c r="GC156" s="43"/>
      <c r="GD156" s="43"/>
      <c r="GE156" s="43"/>
      <c r="GF156" s="43"/>
      <c r="GG156" s="43"/>
      <c r="GH156" s="43"/>
      <c r="GI156" s="43"/>
      <c r="GJ156" s="43">
        <f t="shared" si="18"/>
        <v>126</v>
      </c>
      <c r="GK156" s="43">
        <f t="shared" si="19"/>
        <v>0</v>
      </c>
      <c r="GL156" s="43"/>
      <c r="GM156" s="43"/>
      <c r="GN156" s="43"/>
      <c r="GO156" s="43"/>
      <c r="GP156" s="43"/>
      <c r="GQ156" s="43"/>
      <c r="GR156" s="43"/>
      <c r="GS156" s="43"/>
      <c r="GT156" s="43"/>
      <c r="GU156" s="43"/>
      <c r="GV156" s="43"/>
      <c r="GW156" s="43"/>
      <c r="GX156" s="43"/>
      <c r="GY156" s="43"/>
      <c r="GZ156" s="43"/>
      <c r="HA156" s="43"/>
      <c r="HB156" s="43"/>
      <c r="HC156" s="43"/>
      <c r="HD156" s="43"/>
    </row>
    <row r="157" spans="1:212" x14ac:dyDescent="0.25">
      <c r="A157" s="41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1"/>
      <c r="AK157" s="41"/>
      <c r="AL157" s="41"/>
      <c r="AM157" s="41"/>
      <c r="AN157" s="41"/>
      <c r="AO157" s="41"/>
      <c r="AP157" s="41"/>
      <c r="AQ157" s="41"/>
      <c r="AR157" s="41"/>
      <c r="AS157" s="41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  <c r="BF157" s="41"/>
      <c r="BG157" s="41"/>
      <c r="BH157" s="41"/>
      <c r="BI157" s="41"/>
      <c r="BJ157" s="41"/>
      <c r="BK157" s="41"/>
      <c r="BL157" s="41"/>
      <c r="BM157" s="41"/>
      <c r="BN157" s="41"/>
      <c r="BO157" s="41"/>
      <c r="BP157" s="41"/>
      <c r="BQ157" s="41"/>
      <c r="BR157" s="41"/>
      <c r="BS157" s="41"/>
      <c r="BT157" s="41"/>
      <c r="BU157" s="41"/>
      <c r="BV157" s="41"/>
      <c r="BW157" s="41"/>
      <c r="BX157" s="41"/>
      <c r="BY157" s="41"/>
      <c r="BZ157" s="41"/>
      <c r="CA157" s="41"/>
      <c r="CB157" s="41"/>
      <c r="CC157" s="41"/>
      <c r="CD157" s="41"/>
      <c r="CE157" s="41"/>
      <c r="CF157" s="41"/>
      <c r="CG157" s="41"/>
      <c r="CH157" s="41"/>
      <c r="CI157" s="41"/>
      <c r="CJ157" s="41"/>
      <c r="CK157" s="41"/>
      <c r="CL157" s="41"/>
      <c r="CM157" s="41"/>
      <c r="CN157" s="41"/>
      <c r="CO157" s="41"/>
      <c r="CP157" s="41"/>
      <c r="CQ157" s="41"/>
      <c r="CR157" s="41"/>
      <c r="CS157" s="41"/>
      <c r="CT157" s="41"/>
      <c r="CU157" s="41"/>
      <c r="CV157" s="41"/>
      <c r="CW157" s="41"/>
      <c r="CX157" s="41"/>
      <c r="CY157" s="41"/>
      <c r="CZ157" s="41"/>
      <c r="DA157" s="41"/>
      <c r="DB157" s="41"/>
      <c r="DC157" s="41"/>
      <c r="DD157" s="41"/>
      <c r="DE157" s="41"/>
      <c r="DF157" s="41"/>
      <c r="DG157" s="41"/>
      <c r="DH157" s="41"/>
      <c r="DI157" s="41"/>
      <c r="DJ157" s="41"/>
      <c r="DK157" s="41"/>
      <c r="DL157" s="41"/>
      <c r="DM157" s="41"/>
      <c r="DN157" s="41"/>
      <c r="DO157" s="41"/>
      <c r="DP157" s="41"/>
      <c r="DQ157" s="41"/>
      <c r="DR157" s="41"/>
      <c r="DS157" s="41"/>
      <c r="FY157" s="44"/>
      <c r="FZ157" s="43"/>
      <c r="GA157" s="43"/>
      <c r="GB157" s="43"/>
      <c r="GC157" s="43"/>
      <c r="GD157" s="43"/>
      <c r="GE157" s="43"/>
      <c r="GF157" s="43"/>
      <c r="GG157" s="43"/>
      <c r="GH157" s="43"/>
      <c r="GI157" s="43"/>
      <c r="GJ157" s="43">
        <f t="shared" si="18"/>
        <v>127</v>
      </c>
      <c r="GK157" s="43">
        <f t="shared" si="19"/>
        <v>0</v>
      </c>
      <c r="GL157" s="43"/>
      <c r="GM157" s="43"/>
      <c r="GN157" s="43"/>
      <c r="GO157" s="43"/>
      <c r="GP157" s="43"/>
      <c r="GQ157" s="43"/>
      <c r="GR157" s="43"/>
      <c r="GS157" s="43"/>
      <c r="GT157" s="43"/>
      <c r="GU157" s="43"/>
      <c r="GV157" s="43"/>
      <c r="GW157" s="43"/>
      <c r="GX157" s="43"/>
      <c r="GY157" s="43"/>
      <c r="GZ157" s="43"/>
      <c r="HA157" s="43"/>
      <c r="HB157" s="43"/>
      <c r="HC157" s="43"/>
      <c r="HD157" s="43"/>
    </row>
    <row r="158" spans="1:212" x14ac:dyDescent="0.25">
      <c r="A158" s="41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1"/>
      <c r="AK158" s="41"/>
      <c r="AL158" s="41"/>
      <c r="AM158" s="41"/>
      <c r="AN158" s="41"/>
      <c r="AO158" s="41"/>
      <c r="AP158" s="41"/>
      <c r="AQ158" s="41"/>
      <c r="AR158" s="41"/>
      <c r="AS158" s="41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  <c r="BF158" s="41"/>
      <c r="BG158" s="41"/>
      <c r="BH158" s="41"/>
      <c r="BI158" s="41"/>
      <c r="BJ158" s="41"/>
      <c r="BK158" s="41"/>
      <c r="BL158" s="41"/>
      <c r="BM158" s="41"/>
      <c r="BN158" s="41"/>
      <c r="BO158" s="41"/>
      <c r="BP158" s="41"/>
      <c r="BQ158" s="41"/>
      <c r="BR158" s="41"/>
      <c r="BS158" s="41"/>
      <c r="BT158" s="41"/>
      <c r="BU158" s="41"/>
      <c r="BV158" s="41"/>
      <c r="BW158" s="41"/>
      <c r="BX158" s="41"/>
      <c r="BY158" s="41"/>
      <c r="BZ158" s="41"/>
      <c r="CA158" s="41"/>
      <c r="CB158" s="41"/>
      <c r="CC158" s="41"/>
      <c r="CD158" s="41"/>
      <c r="CE158" s="41"/>
      <c r="CF158" s="41"/>
      <c r="CG158" s="41"/>
      <c r="CH158" s="41"/>
      <c r="CI158" s="41"/>
      <c r="CJ158" s="41"/>
      <c r="CK158" s="41"/>
      <c r="CL158" s="41"/>
      <c r="CM158" s="41"/>
      <c r="CN158" s="41"/>
      <c r="CO158" s="41"/>
      <c r="CP158" s="41"/>
      <c r="CQ158" s="41"/>
      <c r="CR158" s="41"/>
      <c r="CS158" s="41"/>
      <c r="CT158" s="41"/>
      <c r="CU158" s="41"/>
      <c r="CV158" s="41"/>
      <c r="CW158" s="41"/>
      <c r="CX158" s="41"/>
      <c r="CY158" s="41"/>
      <c r="CZ158" s="41"/>
      <c r="DA158" s="41"/>
      <c r="DB158" s="41"/>
      <c r="DC158" s="41"/>
      <c r="DD158" s="41"/>
      <c r="DE158" s="41"/>
      <c r="DF158" s="41"/>
      <c r="DG158" s="41"/>
      <c r="DH158" s="41"/>
      <c r="DI158" s="41"/>
      <c r="DJ158" s="41"/>
      <c r="DK158" s="41"/>
      <c r="DL158" s="41"/>
      <c r="DM158" s="41"/>
      <c r="DN158" s="41"/>
      <c r="DO158" s="41"/>
      <c r="DP158" s="41"/>
      <c r="DQ158" s="41"/>
      <c r="DR158" s="41"/>
      <c r="DS158" s="41"/>
      <c r="FY158" s="44"/>
      <c r="FZ158" s="43"/>
      <c r="GA158" s="43"/>
      <c r="GB158" s="43"/>
      <c r="GC158" s="43"/>
      <c r="GD158" s="43"/>
      <c r="GE158" s="43"/>
      <c r="GF158" s="43"/>
      <c r="GG158" s="43"/>
      <c r="GH158" s="43"/>
      <c r="GI158" s="43"/>
      <c r="GJ158" s="43">
        <f t="shared" si="18"/>
        <v>128</v>
      </c>
      <c r="GK158" s="43">
        <f t="shared" si="19"/>
        <v>0</v>
      </c>
      <c r="GL158" s="43"/>
      <c r="GM158" s="43">
        <v>1</v>
      </c>
      <c r="GN158" s="43">
        <v>1</v>
      </c>
      <c r="GO158" s="43">
        <v>1</v>
      </c>
      <c r="GP158" s="43">
        <v>1</v>
      </c>
      <c r="GQ158" s="43"/>
      <c r="GR158" s="43"/>
      <c r="GS158" s="43"/>
      <c r="GT158" s="43"/>
      <c r="GU158" s="43"/>
      <c r="GV158" s="43"/>
      <c r="GW158" s="43"/>
      <c r="GX158" s="43"/>
      <c r="GY158" s="43"/>
      <c r="GZ158" s="43"/>
      <c r="HA158" s="43"/>
      <c r="HB158" s="43"/>
      <c r="HC158" s="43"/>
      <c r="HD158" s="43"/>
    </row>
    <row r="159" spans="1:212" x14ac:dyDescent="0.25">
      <c r="A159" s="41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41"/>
      <c r="AL159" s="41"/>
      <c r="AM159" s="41"/>
      <c r="AN159" s="41"/>
      <c r="AO159" s="41"/>
      <c r="AP159" s="41"/>
      <c r="AQ159" s="41"/>
      <c r="AR159" s="41"/>
      <c r="AS159" s="41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  <c r="BF159" s="41"/>
      <c r="BG159" s="41"/>
      <c r="BH159" s="41"/>
      <c r="BI159" s="41"/>
      <c r="BJ159" s="41"/>
      <c r="BK159" s="41"/>
      <c r="BL159" s="41"/>
      <c r="BM159" s="41"/>
      <c r="BN159" s="41"/>
      <c r="BO159" s="41"/>
      <c r="BP159" s="41"/>
      <c r="BQ159" s="41"/>
      <c r="BR159" s="41"/>
      <c r="BS159" s="41"/>
      <c r="BT159" s="41"/>
      <c r="BU159" s="41"/>
      <c r="BV159" s="41"/>
      <c r="BW159" s="41"/>
      <c r="BX159" s="41"/>
      <c r="BY159" s="41"/>
      <c r="BZ159" s="41"/>
      <c r="CA159" s="41"/>
      <c r="CB159" s="41"/>
      <c r="CC159" s="41"/>
      <c r="CD159" s="41"/>
      <c r="CE159" s="41"/>
      <c r="CF159" s="41"/>
      <c r="CG159" s="41"/>
      <c r="CH159" s="41"/>
      <c r="CI159" s="41"/>
      <c r="CJ159" s="41"/>
      <c r="CK159" s="41"/>
      <c r="CL159" s="41"/>
      <c r="CM159" s="41"/>
      <c r="CN159" s="41"/>
      <c r="CO159" s="41"/>
      <c r="CP159" s="41"/>
      <c r="CQ159" s="41"/>
      <c r="CR159" s="41"/>
      <c r="CS159" s="41"/>
      <c r="CT159" s="41"/>
      <c r="CU159" s="41"/>
      <c r="CV159" s="41"/>
      <c r="CW159" s="41"/>
      <c r="CX159" s="41"/>
      <c r="CY159" s="41"/>
      <c r="CZ159" s="41"/>
      <c r="DA159" s="41"/>
      <c r="DB159" s="41"/>
      <c r="DC159" s="41"/>
      <c r="DD159" s="41"/>
      <c r="DE159" s="41"/>
      <c r="DF159" s="41"/>
      <c r="DG159" s="41"/>
      <c r="DH159" s="41"/>
      <c r="DI159" s="41"/>
      <c r="DJ159" s="41"/>
      <c r="DK159" s="41"/>
      <c r="DL159" s="41"/>
      <c r="DM159" s="41"/>
      <c r="DN159" s="41"/>
      <c r="DO159" s="41"/>
      <c r="DP159" s="41"/>
      <c r="DQ159" s="41"/>
      <c r="DR159" s="41"/>
      <c r="DS159" s="41"/>
      <c r="FY159" s="44"/>
      <c r="FZ159" s="43"/>
      <c r="GA159" s="43"/>
      <c r="GB159" s="43"/>
      <c r="GC159" s="43"/>
      <c r="GD159" s="43"/>
      <c r="GE159" s="43"/>
      <c r="GF159" s="43"/>
      <c r="GG159" s="43"/>
      <c r="GH159" s="43"/>
      <c r="GI159" s="43"/>
      <c r="GJ159" s="43">
        <f t="shared" si="18"/>
        <v>129</v>
      </c>
      <c r="GK159" s="43">
        <f t="shared" si="19"/>
        <v>0</v>
      </c>
      <c r="GL159" s="43"/>
      <c r="GM159" s="43"/>
      <c r="GN159" s="43"/>
      <c r="GO159" s="43"/>
      <c r="GP159" s="43"/>
      <c r="GQ159" s="43"/>
      <c r="GR159" s="43"/>
      <c r="GS159" s="43"/>
      <c r="GT159" s="43"/>
      <c r="GU159" s="43"/>
      <c r="GV159" s="43"/>
      <c r="GW159" s="43"/>
      <c r="GX159" s="43"/>
      <c r="GY159" s="43"/>
      <c r="GZ159" s="43"/>
      <c r="HA159" s="43"/>
      <c r="HB159" s="43"/>
      <c r="HC159" s="43"/>
      <c r="HD159" s="43"/>
    </row>
    <row r="160" spans="1:212" x14ac:dyDescent="0.25">
      <c r="A160" s="41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41"/>
      <c r="AL160" s="41"/>
      <c r="AM160" s="41"/>
      <c r="AN160" s="41"/>
      <c r="AO160" s="41"/>
      <c r="AP160" s="41"/>
      <c r="AQ160" s="41"/>
      <c r="AR160" s="41"/>
      <c r="AS160" s="41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  <c r="BF160" s="41"/>
      <c r="BG160" s="41"/>
      <c r="BH160" s="41"/>
      <c r="BI160" s="41"/>
      <c r="BJ160" s="41"/>
      <c r="BK160" s="41"/>
      <c r="BL160" s="41"/>
      <c r="BM160" s="41"/>
      <c r="BN160" s="41"/>
      <c r="BO160" s="41"/>
      <c r="BP160" s="41"/>
      <c r="BQ160" s="41"/>
      <c r="BR160" s="41"/>
      <c r="BS160" s="41"/>
      <c r="BT160" s="41"/>
      <c r="BU160" s="41"/>
      <c r="BV160" s="41"/>
      <c r="BW160" s="41"/>
      <c r="BX160" s="41"/>
      <c r="BY160" s="41"/>
      <c r="BZ160" s="41"/>
      <c r="CA160" s="41"/>
      <c r="CB160" s="41"/>
      <c r="CC160" s="41"/>
      <c r="CD160" s="41"/>
      <c r="CE160" s="41"/>
      <c r="CF160" s="41"/>
      <c r="CG160" s="41"/>
      <c r="CH160" s="41"/>
      <c r="CI160" s="41"/>
      <c r="CJ160" s="41"/>
      <c r="CK160" s="41"/>
      <c r="CL160" s="41"/>
      <c r="CM160" s="41"/>
      <c r="CN160" s="41"/>
      <c r="CO160" s="41"/>
      <c r="CP160" s="41"/>
      <c r="CQ160" s="41"/>
      <c r="CR160" s="41"/>
      <c r="CS160" s="41"/>
      <c r="CT160" s="41"/>
      <c r="CU160" s="41"/>
      <c r="CV160" s="41"/>
      <c r="CW160" s="41"/>
      <c r="CX160" s="41"/>
      <c r="CY160" s="41"/>
      <c r="CZ160" s="41"/>
      <c r="DA160" s="41"/>
      <c r="DB160" s="41"/>
      <c r="DC160" s="41"/>
      <c r="DD160" s="41"/>
      <c r="DE160" s="41"/>
      <c r="DF160" s="41"/>
      <c r="DG160" s="41"/>
      <c r="DH160" s="41"/>
      <c r="DI160" s="41"/>
      <c r="DJ160" s="41"/>
      <c r="DK160" s="41"/>
      <c r="DL160" s="41"/>
      <c r="DM160" s="41"/>
      <c r="DN160" s="41"/>
      <c r="DO160" s="41"/>
      <c r="DP160" s="41"/>
      <c r="DQ160" s="41"/>
      <c r="DR160" s="41"/>
      <c r="DS160" s="41"/>
      <c r="FY160" s="44"/>
      <c r="FZ160" s="43"/>
      <c r="GA160" s="43"/>
      <c r="GB160" s="43"/>
      <c r="GC160" s="43"/>
      <c r="GD160" s="43"/>
      <c r="GE160" s="43"/>
      <c r="GF160" s="43"/>
      <c r="GG160" s="43"/>
      <c r="GH160" s="43"/>
      <c r="GI160" s="43"/>
      <c r="GJ160" s="43">
        <f t="shared" si="18"/>
        <v>130</v>
      </c>
      <c r="GK160" s="43">
        <f t="shared" si="19"/>
        <v>0</v>
      </c>
      <c r="GL160" s="43"/>
      <c r="GM160" s="43"/>
      <c r="GN160" s="43"/>
      <c r="GO160" s="43"/>
      <c r="GP160" s="43"/>
      <c r="GQ160" s="43"/>
      <c r="GR160" s="43"/>
      <c r="GS160" s="43"/>
      <c r="GT160" s="43"/>
      <c r="GU160" s="43"/>
      <c r="GV160" s="43"/>
      <c r="GW160" s="43"/>
      <c r="GX160" s="43"/>
      <c r="GY160" s="43"/>
      <c r="GZ160" s="43"/>
      <c r="HA160" s="43"/>
      <c r="HB160" s="43"/>
      <c r="HC160" s="43"/>
      <c r="HD160" s="43"/>
    </row>
    <row r="161" spans="1:212" x14ac:dyDescent="0.25">
      <c r="A161" s="41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1"/>
      <c r="AK161" s="41"/>
      <c r="AL161" s="41"/>
      <c r="AM161" s="41"/>
      <c r="AN161" s="41"/>
      <c r="AO161" s="41"/>
      <c r="AP161" s="41"/>
      <c r="AQ161" s="41"/>
      <c r="AR161" s="41"/>
      <c r="AS161" s="41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  <c r="BF161" s="41"/>
      <c r="BG161" s="41"/>
      <c r="BH161" s="41"/>
      <c r="BI161" s="41"/>
      <c r="BJ161" s="41"/>
      <c r="BK161" s="41"/>
      <c r="BL161" s="41"/>
      <c r="BM161" s="41"/>
      <c r="BN161" s="41"/>
      <c r="BO161" s="41"/>
      <c r="BP161" s="41"/>
      <c r="BQ161" s="41"/>
      <c r="BR161" s="41"/>
      <c r="BS161" s="41"/>
      <c r="BT161" s="41"/>
      <c r="BU161" s="41"/>
      <c r="BV161" s="41"/>
      <c r="BW161" s="41"/>
      <c r="BX161" s="41"/>
      <c r="BY161" s="41"/>
      <c r="BZ161" s="41"/>
      <c r="CA161" s="41"/>
      <c r="CB161" s="41"/>
      <c r="CC161" s="41"/>
      <c r="CD161" s="41"/>
      <c r="CE161" s="41"/>
      <c r="CF161" s="41"/>
      <c r="CG161" s="41"/>
      <c r="CH161" s="41"/>
      <c r="CI161" s="41"/>
      <c r="CJ161" s="41"/>
      <c r="CK161" s="41"/>
      <c r="CL161" s="41"/>
      <c r="CM161" s="41"/>
      <c r="CN161" s="41"/>
      <c r="CO161" s="41"/>
      <c r="CP161" s="41"/>
      <c r="CQ161" s="41"/>
      <c r="CR161" s="41"/>
      <c r="CS161" s="41"/>
      <c r="CT161" s="41"/>
      <c r="CU161" s="41"/>
      <c r="CV161" s="41"/>
      <c r="CW161" s="41"/>
      <c r="CX161" s="41"/>
      <c r="CY161" s="41"/>
      <c r="CZ161" s="41"/>
      <c r="DA161" s="41"/>
      <c r="DB161" s="41"/>
      <c r="DC161" s="41"/>
      <c r="DD161" s="41"/>
      <c r="DE161" s="41"/>
      <c r="DF161" s="41"/>
      <c r="DG161" s="41"/>
      <c r="DH161" s="41"/>
      <c r="DI161" s="41"/>
      <c r="DJ161" s="41"/>
      <c r="DK161" s="41"/>
      <c r="DL161" s="41"/>
      <c r="DM161" s="41"/>
      <c r="DN161" s="41"/>
      <c r="DO161" s="41"/>
      <c r="DP161" s="41"/>
      <c r="DQ161" s="41"/>
      <c r="DR161" s="41"/>
      <c r="DS161" s="41"/>
      <c r="FY161" s="44"/>
      <c r="FZ161" s="43"/>
      <c r="GA161" s="43"/>
      <c r="GB161" s="43"/>
      <c r="GC161" s="43"/>
      <c r="GD161" s="43"/>
      <c r="GE161" s="43"/>
      <c r="GF161" s="43"/>
      <c r="GG161" s="43"/>
      <c r="GH161" s="43"/>
      <c r="GI161" s="43"/>
      <c r="GJ161" s="43">
        <f t="shared" si="18"/>
        <v>131</v>
      </c>
      <c r="GK161" s="43">
        <f t="shared" si="19"/>
        <v>0</v>
      </c>
      <c r="GL161" s="43"/>
      <c r="GM161" s="43"/>
      <c r="GN161" s="43"/>
      <c r="GO161" s="43"/>
      <c r="GP161" s="43">
        <v>1</v>
      </c>
      <c r="GQ161" s="43"/>
      <c r="GR161" s="43"/>
      <c r="GS161" s="43"/>
      <c r="GT161" s="43"/>
      <c r="GU161" s="43"/>
      <c r="GV161" s="43"/>
      <c r="GW161" s="43"/>
      <c r="GX161" s="43"/>
      <c r="GY161" s="43"/>
      <c r="GZ161" s="43"/>
      <c r="HA161" s="43"/>
      <c r="HB161" s="43"/>
      <c r="HC161" s="43"/>
      <c r="HD161" s="43"/>
    </row>
    <row r="162" spans="1:212" x14ac:dyDescent="0.25">
      <c r="A162" s="41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41"/>
      <c r="AL162" s="41"/>
      <c r="AM162" s="41"/>
      <c r="AN162" s="41"/>
      <c r="AO162" s="41"/>
      <c r="AP162" s="41"/>
      <c r="AQ162" s="41"/>
      <c r="AR162" s="41"/>
      <c r="AS162" s="41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  <c r="BF162" s="41"/>
      <c r="BG162" s="41"/>
      <c r="BH162" s="41"/>
      <c r="BI162" s="41"/>
      <c r="BJ162" s="41"/>
      <c r="BK162" s="41"/>
      <c r="BL162" s="41"/>
      <c r="BM162" s="41"/>
      <c r="BN162" s="41"/>
      <c r="BO162" s="41"/>
      <c r="BP162" s="41"/>
      <c r="BQ162" s="41"/>
      <c r="BR162" s="41"/>
      <c r="BS162" s="41"/>
      <c r="BT162" s="41"/>
      <c r="BU162" s="41"/>
      <c r="BV162" s="41"/>
      <c r="BW162" s="41"/>
      <c r="BX162" s="41"/>
      <c r="BY162" s="41"/>
      <c r="BZ162" s="41"/>
      <c r="CA162" s="41"/>
      <c r="CB162" s="41"/>
      <c r="CC162" s="41"/>
      <c r="CD162" s="41"/>
      <c r="CE162" s="41"/>
      <c r="CF162" s="41"/>
      <c r="CG162" s="41"/>
      <c r="CH162" s="41"/>
      <c r="CI162" s="41"/>
      <c r="CJ162" s="41"/>
      <c r="CK162" s="41"/>
      <c r="CL162" s="41"/>
      <c r="CM162" s="41"/>
      <c r="CN162" s="41"/>
      <c r="CO162" s="41"/>
      <c r="CP162" s="41"/>
      <c r="CQ162" s="41"/>
      <c r="CR162" s="41"/>
      <c r="CS162" s="41"/>
      <c r="CT162" s="41"/>
      <c r="CU162" s="41"/>
      <c r="CV162" s="41"/>
      <c r="CW162" s="41"/>
      <c r="CX162" s="41"/>
      <c r="CY162" s="41"/>
      <c r="CZ162" s="41"/>
      <c r="DA162" s="41"/>
      <c r="DB162" s="41"/>
      <c r="DC162" s="41"/>
      <c r="DD162" s="41"/>
      <c r="DE162" s="41"/>
      <c r="DF162" s="41"/>
      <c r="DG162" s="41"/>
      <c r="DH162" s="41"/>
      <c r="DI162" s="41"/>
      <c r="DJ162" s="41"/>
      <c r="DK162" s="41"/>
      <c r="DL162" s="41"/>
      <c r="DM162" s="41"/>
      <c r="DN162" s="41"/>
      <c r="DO162" s="41"/>
      <c r="DP162" s="41"/>
      <c r="DQ162" s="41"/>
      <c r="DR162" s="41"/>
      <c r="DS162" s="41"/>
      <c r="FY162" s="44"/>
      <c r="FZ162" s="43"/>
      <c r="GA162" s="43"/>
      <c r="GB162" s="43"/>
      <c r="GC162" s="43"/>
      <c r="GD162" s="43"/>
      <c r="GE162" s="43"/>
      <c r="GF162" s="43"/>
      <c r="GG162" s="43"/>
      <c r="GH162" s="43"/>
      <c r="GI162" s="43"/>
      <c r="GJ162" s="43">
        <f t="shared" si="18"/>
        <v>132</v>
      </c>
      <c r="GK162" s="43">
        <f t="shared" si="19"/>
        <v>0</v>
      </c>
      <c r="GL162" s="43"/>
      <c r="GM162" s="43"/>
      <c r="GN162" s="43"/>
      <c r="GO162" s="43">
        <v>1</v>
      </c>
      <c r="GP162" s="43"/>
      <c r="GQ162" s="43"/>
      <c r="GR162" s="43"/>
      <c r="GS162" s="43"/>
      <c r="GT162" s="43"/>
      <c r="GU162" s="43"/>
      <c r="GV162" s="43"/>
      <c r="GW162" s="43"/>
      <c r="GX162" s="43"/>
      <c r="GY162" s="43"/>
      <c r="GZ162" s="43"/>
      <c r="HA162" s="43"/>
      <c r="HB162" s="43"/>
      <c r="HC162" s="43"/>
      <c r="HD162" s="43"/>
    </row>
    <row r="163" spans="1:212" x14ac:dyDescent="0.25">
      <c r="A163" s="41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1"/>
      <c r="AK163" s="41"/>
      <c r="AL163" s="41"/>
      <c r="AM163" s="41"/>
      <c r="AN163" s="41"/>
      <c r="AO163" s="41"/>
      <c r="AP163" s="41"/>
      <c r="AQ163" s="41"/>
      <c r="AR163" s="41"/>
      <c r="AS163" s="41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  <c r="BF163" s="41"/>
      <c r="BG163" s="41"/>
      <c r="BH163" s="41"/>
      <c r="BI163" s="41"/>
      <c r="BJ163" s="41"/>
      <c r="BK163" s="41"/>
      <c r="BL163" s="41"/>
      <c r="BM163" s="41"/>
      <c r="BN163" s="41"/>
      <c r="BO163" s="41"/>
      <c r="BP163" s="41"/>
      <c r="BQ163" s="41"/>
      <c r="BR163" s="41"/>
      <c r="BS163" s="41"/>
      <c r="BT163" s="41"/>
      <c r="BU163" s="41"/>
      <c r="BV163" s="41"/>
      <c r="BW163" s="41"/>
      <c r="BX163" s="41"/>
      <c r="BY163" s="41"/>
      <c r="BZ163" s="41"/>
      <c r="CA163" s="41"/>
      <c r="CB163" s="41"/>
      <c r="CC163" s="41"/>
      <c r="CD163" s="41"/>
      <c r="CE163" s="41"/>
      <c r="CF163" s="41"/>
      <c r="CG163" s="41"/>
      <c r="CH163" s="41"/>
      <c r="CI163" s="41"/>
      <c r="CJ163" s="41"/>
      <c r="CK163" s="41"/>
      <c r="CL163" s="41"/>
      <c r="CM163" s="41"/>
      <c r="CN163" s="41"/>
      <c r="CO163" s="41"/>
      <c r="CP163" s="41"/>
      <c r="CQ163" s="41"/>
      <c r="CR163" s="41"/>
      <c r="CS163" s="41"/>
      <c r="CT163" s="41"/>
      <c r="CU163" s="41"/>
      <c r="CV163" s="41"/>
      <c r="CW163" s="41"/>
      <c r="CX163" s="41"/>
      <c r="CY163" s="41"/>
      <c r="CZ163" s="41"/>
      <c r="DA163" s="41"/>
      <c r="DB163" s="41"/>
      <c r="DC163" s="41"/>
      <c r="DD163" s="41"/>
      <c r="DE163" s="41"/>
      <c r="DF163" s="41"/>
      <c r="DG163" s="41"/>
      <c r="DH163" s="41"/>
      <c r="DI163" s="41"/>
      <c r="DJ163" s="41"/>
      <c r="DK163" s="41"/>
      <c r="DL163" s="41"/>
      <c r="DM163" s="41"/>
      <c r="DN163" s="41"/>
      <c r="DO163" s="41"/>
      <c r="DP163" s="41"/>
      <c r="DQ163" s="41"/>
      <c r="DR163" s="41"/>
      <c r="DS163" s="41"/>
      <c r="FY163" s="44"/>
      <c r="FZ163" s="43"/>
      <c r="GA163" s="43"/>
      <c r="GB163" s="43"/>
      <c r="GC163" s="43"/>
      <c r="GD163" s="43"/>
      <c r="GE163" s="43"/>
      <c r="GF163" s="43"/>
      <c r="GG163" s="43"/>
      <c r="GH163" s="43"/>
      <c r="GI163" s="43"/>
      <c r="GJ163" s="43">
        <f t="shared" si="18"/>
        <v>133</v>
      </c>
      <c r="GK163" s="43">
        <f t="shared" si="19"/>
        <v>0</v>
      </c>
      <c r="GL163" s="43"/>
      <c r="GM163" s="43"/>
      <c r="GN163" s="43"/>
      <c r="GO163" s="43"/>
      <c r="GP163" s="43"/>
      <c r="GQ163" s="43"/>
      <c r="GR163" s="43"/>
      <c r="GS163" s="43"/>
      <c r="GT163" s="43"/>
      <c r="GU163" s="43"/>
      <c r="GV163" s="43"/>
      <c r="GW163" s="43"/>
      <c r="GX163" s="43"/>
      <c r="GY163" s="43"/>
      <c r="GZ163" s="43"/>
      <c r="HA163" s="43"/>
      <c r="HB163" s="43"/>
      <c r="HC163" s="43"/>
      <c r="HD163" s="43"/>
    </row>
    <row r="164" spans="1:212" x14ac:dyDescent="0.25">
      <c r="A164" s="41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41"/>
      <c r="AL164" s="41"/>
      <c r="AM164" s="41"/>
      <c r="AN164" s="41"/>
      <c r="AO164" s="41"/>
      <c r="AP164" s="41"/>
      <c r="AQ164" s="41"/>
      <c r="AR164" s="41"/>
      <c r="AS164" s="41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  <c r="BF164" s="41"/>
      <c r="BG164" s="41"/>
      <c r="BH164" s="41"/>
      <c r="BI164" s="41"/>
      <c r="BJ164" s="41"/>
      <c r="BK164" s="41"/>
      <c r="BL164" s="41"/>
      <c r="BM164" s="41"/>
      <c r="BN164" s="41"/>
      <c r="BO164" s="41"/>
      <c r="BP164" s="41"/>
      <c r="BQ164" s="41"/>
      <c r="BR164" s="41"/>
      <c r="BS164" s="41"/>
      <c r="BT164" s="41"/>
      <c r="BU164" s="41"/>
      <c r="BV164" s="41"/>
      <c r="BW164" s="41"/>
      <c r="BX164" s="41"/>
      <c r="BY164" s="41"/>
      <c r="BZ164" s="41"/>
      <c r="CA164" s="41"/>
      <c r="CB164" s="41"/>
      <c r="CC164" s="41"/>
      <c r="CD164" s="41"/>
      <c r="CE164" s="41"/>
      <c r="CF164" s="41"/>
      <c r="CG164" s="41"/>
      <c r="CH164" s="41"/>
      <c r="CI164" s="41"/>
      <c r="CJ164" s="41"/>
      <c r="CK164" s="41"/>
      <c r="CL164" s="41"/>
      <c r="CM164" s="41"/>
      <c r="CN164" s="41"/>
      <c r="CO164" s="41"/>
      <c r="CP164" s="41"/>
      <c r="CQ164" s="41"/>
      <c r="CR164" s="41"/>
      <c r="CS164" s="41"/>
      <c r="CT164" s="41"/>
      <c r="CU164" s="41"/>
      <c r="CV164" s="41"/>
      <c r="CW164" s="41"/>
      <c r="CX164" s="41"/>
      <c r="CY164" s="41"/>
      <c r="CZ164" s="41"/>
      <c r="DA164" s="41"/>
      <c r="DB164" s="41"/>
      <c r="DC164" s="41"/>
      <c r="DD164" s="41"/>
      <c r="DE164" s="41"/>
      <c r="DF164" s="41"/>
      <c r="DG164" s="41"/>
      <c r="DH164" s="41"/>
      <c r="DI164" s="41"/>
      <c r="DJ164" s="41"/>
      <c r="DK164" s="41"/>
      <c r="DL164" s="41"/>
      <c r="DM164" s="41"/>
      <c r="DN164" s="41"/>
      <c r="DO164" s="41"/>
      <c r="DP164" s="41"/>
      <c r="DQ164" s="41"/>
      <c r="DR164" s="41"/>
      <c r="DS164" s="41"/>
      <c r="FY164" s="44"/>
      <c r="FZ164" s="43"/>
      <c r="GA164" s="43"/>
      <c r="GB164" s="43"/>
      <c r="GC164" s="43"/>
      <c r="GD164" s="43"/>
      <c r="GE164" s="43"/>
      <c r="GF164" s="43"/>
      <c r="GG164" s="43"/>
      <c r="GH164" s="43"/>
      <c r="GI164" s="43"/>
      <c r="GJ164" s="43">
        <f t="shared" si="18"/>
        <v>134</v>
      </c>
      <c r="GK164" s="43">
        <f t="shared" si="19"/>
        <v>0</v>
      </c>
      <c r="GL164" s="43"/>
      <c r="GM164" s="43"/>
      <c r="GN164" s="43">
        <v>1</v>
      </c>
      <c r="GO164" s="43"/>
      <c r="GP164" s="43">
        <v>1</v>
      </c>
      <c r="GQ164" s="43"/>
      <c r="GR164" s="43"/>
      <c r="GS164" s="43"/>
      <c r="GT164" s="43"/>
      <c r="GU164" s="43"/>
      <c r="GV164" s="43"/>
      <c r="GW164" s="43"/>
      <c r="GX164" s="43"/>
      <c r="GY164" s="43"/>
      <c r="GZ164" s="43"/>
      <c r="HA164" s="43"/>
      <c r="HB164" s="43"/>
      <c r="HC164" s="43"/>
      <c r="HD164" s="43"/>
    </row>
    <row r="165" spans="1:212" x14ac:dyDescent="0.25">
      <c r="A165" s="41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1"/>
      <c r="AK165" s="41"/>
      <c r="AL165" s="41"/>
      <c r="AM165" s="41"/>
      <c r="AN165" s="41"/>
      <c r="AO165" s="41"/>
      <c r="AP165" s="41"/>
      <c r="AQ165" s="41"/>
      <c r="AR165" s="41"/>
      <c r="AS165" s="41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  <c r="BF165" s="41"/>
      <c r="BG165" s="41"/>
      <c r="BH165" s="41"/>
      <c r="BI165" s="41"/>
      <c r="BJ165" s="41"/>
      <c r="BK165" s="41"/>
      <c r="BL165" s="41"/>
      <c r="BM165" s="41"/>
      <c r="BN165" s="41"/>
      <c r="BO165" s="41"/>
      <c r="BP165" s="41"/>
      <c r="BQ165" s="41"/>
      <c r="BR165" s="41"/>
      <c r="BS165" s="41"/>
      <c r="BT165" s="41"/>
      <c r="BU165" s="41"/>
      <c r="BV165" s="41"/>
      <c r="BW165" s="41"/>
      <c r="BX165" s="41"/>
      <c r="BY165" s="41"/>
      <c r="BZ165" s="41"/>
      <c r="CA165" s="41"/>
      <c r="CB165" s="41"/>
      <c r="CC165" s="41"/>
      <c r="CD165" s="41"/>
      <c r="CE165" s="41"/>
      <c r="CF165" s="41"/>
      <c r="CG165" s="41"/>
      <c r="CH165" s="41"/>
      <c r="CI165" s="41"/>
      <c r="CJ165" s="41"/>
      <c r="CK165" s="41"/>
      <c r="CL165" s="41"/>
      <c r="CM165" s="41"/>
      <c r="CN165" s="41"/>
      <c r="CO165" s="41"/>
      <c r="CP165" s="41"/>
      <c r="CQ165" s="41"/>
      <c r="CR165" s="41"/>
      <c r="CS165" s="41"/>
      <c r="CT165" s="41"/>
      <c r="CU165" s="41"/>
      <c r="CV165" s="41"/>
      <c r="CW165" s="41"/>
      <c r="CX165" s="41"/>
      <c r="CY165" s="41"/>
      <c r="CZ165" s="41"/>
      <c r="DA165" s="41"/>
      <c r="DB165" s="41"/>
      <c r="DC165" s="41"/>
      <c r="DD165" s="41"/>
      <c r="DE165" s="41"/>
      <c r="DF165" s="41"/>
      <c r="DG165" s="41"/>
      <c r="DH165" s="41"/>
      <c r="DI165" s="41"/>
      <c r="DJ165" s="41"/>
      <c r="DK165" s="41"/>
      <c r="DL165" s="41"/>
      <c r="DM165" s="41"/>
      <c r="DN165" s="41"/>
      <c r="DO165" s="41"/>
      <c r="DP165" s="41"/>
      <c r="DQ165" s="41"/>
      <c r="DR165" s="41"/>
      <c r="DS165" s="41"/>
      <c r="FY165" s="44"/>
      <c r="FZ165" s="43"/>
      <c r="GA165" s="43"/>
      <c r="GB165" s="43"/>
      <c r="GC165" s="43"/>
      <c r="GD165" s="43"/>
      <c r="GE165" s="43"/>
      <c r="GF165" s="43"/>
      <c r="GG165" s="43"/>
      <c r="GH165" s="43"/>
      <c r="GI165" s="43"/>
      <c r="GJ165" s="43">
        <f t="shared" si="18"/>
        <v>135</v>
      </c>
      <c r="GK165" s="43">
        <f t="shared" si="19"/>
        <v>0</v>
      </c>
      <c r="GL165" s="43"/>
      <c r="GM165" s="43"/>
      <c r="GN165" s="43"/>
      <c r="GO165" s="43"/>
      <c r="GP165" s="43"/>
      <c r="GQ165" s="43"/>
      <c r="GR165" s="43"/>
      <c r="GS165" s="43"/>
      <c r="GT165" s="43"/>
      <c r="GU165" s="43"/>
      <c r="GV165" s="43"/>
      <c r="GW165" s="43"/>
      <c r="GX165" s="43"/>
      <c r="GY165" s="43"/>
      <c r="GZ165" s="43"/>
      <c r="HA165" s="43"/>
      <c r="HB165" s="43"/>
      <c r="HC165" s="43"/>
      <c r="HD165" s="43"/>
    </row>
    <row r="166" spans="1:212" x14ac:dyDescent="0.25">
      <c r="A166" s="41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1"/>
      <c r="AK166" s="41"/>
      <c r="AL166" s="41"/>
      <c r="AM166" s="41"/>
      <c r="AN166" s="41"/>
      <c r="AO166" s="41"/>
      <c r="AP166" s="41"/>
      <c r="AQ166" s="41"/>
      <c r="AR166" s="41"/>
      <c r="AS166" s="41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  <c r="BF166" s="41"/>
      <c r="BG166" s="41"/>
      <c r="BH166" s="41"/>
      <c r="BI166" s="41"/>
      <c r="BJ166" s="41"/>
      <c r="BK166" s="41"/>
      <c r="BL166" s="41"/>
      <c r="BM166" s="41"/>
      <c r="BN166" s="41"/>
      <c r="BO166" s="41"/>
      <c r="BP166" s="41"/>
      <c r="BQ166" s="41"/>
      <c r="BR166" s="41"/>
      <c r="BS166" s="41"/>
      <c r="BT166" s="41"/>
      <c r="BU166" s="41"/>
      <c r="BV166" s="41"/>
      <c r="BW166" s="41"/>
      <c r="BX166" s="41"/>
      <c r="BY166" s="41"/>
      <c r="BZ166" s="41"/>
      <c r="CA166" s="41"/>
      <c r="CB166" s="41"/>
      <c r="CC166" s="41"/>
      <c r="CD166" s="41"/>
      <c r="CE166" s="41"/>
      <c r="CF166" s="41"/>
      <c r="CG166" s="41"/>
      <c r="CH166" s="41"/>
      <c r="CI166" s="41"/>
      <c r="CJ166" s="41"/>
      <c r="CK166" s="41"/>
      <c r="CL166" s="41"/>
      <c r="CM166" s="41"/>
      <c r="CN166" s="41"/>
      <c r="CO166" s="41"/>
      <c r="CP166" s="41"/>
      <c r="CQ166" s="41"/>
      <c r="CR166" s="41"/>
      <c r="CS166" s="41"/>
      <c r="CT166" s="41"/>
      <c r="CU166" s="41"/>
      <c r="CV166" s="41"/>
      <c r="CW166" s="41"/>
      <c r="CX166" s="41"/>
      <c r="CY166" s="41"/>
      <c r="CZ166" s="41"/>
      <c r="DA166" s="41"/>
      <c r="DB166" s="41"/>
      <c r="DC166" s="41"/>
      <c r="DD166" s="41"/>
      <c r="DE166" s="41"/>
      <c r="DF166" s="41"/>
      <c r="DG166" s="41"/>
      <c r="DH166" s="41"/>
      <c r="DI166" s="41"/>
      <c r="DJ166" s="41"/>
      <c r="DK166" s="41"/>
      <c r="DL166" s="41"/>
      <c r="DM166" s="41"/>
      <c r="DN166" s="41"/>
      <c r="DO166" s="41"/>
      <c r="DP166" s="41"/>
      <c r="DQ166" s="41"/>
      <c r="DR166" s="41"/>
      <c r="DS166" s="41"/>
      <c r="FY166" s="44"/>
      <c r="FZ166" s="43"/>
      <c r="GA166" s="43"/>
      <c r="GB166" s="43"/>
      <c r="GC166" s="43"/>
      <c r="GD166" s="43"/>
      <c r="GE166" s="43"/>
      <c r="GF166" s="43"/>
      <c r="GG166" s="43"/>
      <c r="GH166" s="43"/>
      <c r="GI166" s="43"/>
      <c r="GJ166" s="43">
        <f t="shared" si="18"/>
        <v>136</v>
      </c>
      <c r="GK166" s="43">
        <f t="shared" si="19"/>
        <v>0</v>
      </c>
      <c r="GL166" s="43"/>
      <c r="GM166" s="43"/>
      <c r="GN166" s="43"/>
      <c r="GO166" s="43">
        <v>1</v>
      </c>
      <c r="GP166" s="43"/>
      <c r="GQ166" s="43"/>
      <c r="GR166" s="43"/>
      <c r="GS166" s="43"/>
      <c r="GT166" s="43"/>
      <c r="GU166" s="43"/>
      <c r="GV166" s="43"/>
      <c r="GW166" s="43"/>
      <c r="GX166" s="43"/>
      <c r="GY166" s="43"/>
      <c r="GZ166" s="43"/>
      <c r="HA166" s="43"/>
      <c r="HB166" s="43"/>
      <c r="HC166" s="43"/>
      <c r="HD166" s="43"/>
    </row>
    <row r="167" spans="1:212" x14ac:dyDescent="0.25">
      <c r="A167" s="41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1"/>
      <c r="AK167" s="41"/>
      <c r="AL167" s="41"/>
      <c r="AM167" s="41"/>
      <c r="AN167" s="41"/>
      <c r="AO167" s="41"/>
      <c r="AP167" s="41"/>
      <c r="AQ167" s="41"/>
      <c r="AR167" s="41"/>
      <c r="AS167" s="41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  <c r="BF167" s="41"/>
      <c r="BG167" s="41"/>
      <c r="BH167" s="41"/>
      <c r="BI167" s="41"/>
      <c r="BJ167" s="41"/>
      <c r="BK167" s="41"/>
      <c r="BL167" s="41"/>
      <c r="BM167" s="41"/>
      <c r="BN167" s="41"/>
      <c r="BO167" s="41"/>
      <c r="BP167" s="41"/>
      <c r="BQ167" s="41"/>
      <c r="BR167" s="41"/>
      <c r="BS167" s="41"/>
      <c r="BT167" s="41"/>
      <c r="BU167" s="41"/>
      <c r="BV167" s="41"/>
      <c r="BW167" s="41"/>
      <c r="BX167" s="41"/>
      <c r="BY167" s="41"/>
      <c r="BZ167" s="41"/>
      <c r="CA167" s="41"/>
      <c r="CB167" s="41"/>
      <c r="CC167" s="41"/>
      <c r="CD167" s="41"/>
      <c r="CE167" s="41"/>
      <c r="CF167" s="41"/>
      <c r="CG167" s="41"/>
      <c r="CH167" s="41"/>
      <c r="CI167" s="41"/>
      <c r="CJ167" s="41"/>
      <c r="CK167" s="41"/>
      <c r="CL167" s="41"/>
      <c r="CM167" s="41"/>
      <c r="CN167" s="41"/>
      <c r="CO167" s="41"/>
      <c r="CP167" s="41"/>
      <c r="CQ167" s="41"/>
      <c r="CR167" s="41"/>
      <c r="CS167" s="41"/>
      <c r="CT167" s="41"/>
      <c r="CU167" s="41"/>
      <c r="CV167" s="41"/>
      <c r="CW167" s="41"/>
      <c r="CX167" s="41"/>
      <c r="CY167" s="41"/>
      <c r="CZ167" s="41"/>
      <c r="DA167" s="41"/>
      <c r="DB167" s="41"/>
      <c r="DC167" s="41"/>
      <c r="DD167" s="41"/>
      <c r="DE167" s="41"/>
      <c r="DF167" s="41"/>
      <c r="DG167" s="41"/>
      <c r="DH167" s="41"/>
      <c r="DI167" s="41"/>
      <c r="DJ167" s="41"/>
      <c r="DK167" s="41"/>
      <c r="DL167" s="41"/>
      <c r="DM167" s="41"/>
      <c r="DN167" s="41"/>
      <c r="DO167" s="41"/>
      <c r="DP167" s="41"/>
      <c r="DQ167" s="41"/>
      <c r="DR167" s="41"/>
      <c r="DS167" s="41"/>
      <c r="FY167" s="44"/>
      <c r="FZ167" s="43"/>
      <c r="GA167" s="43"/>
      <c r="GB167" s="43"/>
      <c r="GC167" s="43"/>
      <c r="GD167" s="43"/>
      <c r="GE167" s="43"/>
      <c r="GF167" s="43"/>
      <c r="GG167" s="43"/>
      <c r="GH167" s="43"/>
      <c r="GI167" s="43"/>
      <c r="GJ167" s="43">
        <f t="shared" si="18"/>
        <v>137</v>
      </c>
      <c r="GK167" s="43">
        <f t="shared" si="19"/>
        <v>0</v>
      </c>
      <c r="GL167" s="43"/>
      <c r="GM167" s="43"/>
      <c r="GN167" s="43"/>
      <c r="GO167" s="43"/>
      <c r="GP167" s="43">
        <v>1</v>
      </c>
      <c r="GQ167" s="43"/>
      <c r="GR167" s="43"/>
      <c r="GS167" s="43"/>
      <c r="GT167" s="43"/>
      <c r="GU167" s="43"/>
      <c r="GV167" s="43"/>
      <c r="GW167" s="43"/>
      <c r="GX167" s="43"/>
      <c r="GY167" s="43"/>
      <c r="GZ167" s="43"/>
      <c r="HA167" s="43"/>
      <c r="HB167" s="43"/>
      <c r="HC167" s="43"/>
      <c r="HD167" s="43"/>
    </row>
    <row r="168" spans="1:212" x14ac:dyDescent="0.25">
      <c r="A168" s="41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41"/>
      <c r="AL168" s="41"/>
      <c r="AM168" s="41"/>
      <c r="AN168" s="41"/>
      <c r="AO168" s="41"/>
      <c r="AP168" s="41"/>
      <c r="AQ168" s="41"/>
      <c r="AR168" s="41"/>
      <c r="AS168" s="41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  <c r="BF168" s="41"/>
      <c r="BG168" s="41"/>
      <c r="BH168" s="41"/>
      <c r="BI168" s="41"/>
      <c r="BJ168" s="41"/>
      <c r="BK168" s="41"/>
      <c r="BL168" s="41"/>
      <c r="BM168" s="41"/>
      <c r="BN168" s="41"/>
      <c r="BO168" s="41"/>
      <c r="BP168" s="41"/>
      <c r="BQ168" s="41"/>
      <c r="BR168" s="41"/>
      <c r="BS168" s="41"/>
      <c r="BT168" s="41"/>
      <c r="BU168" s="41"/>
      <c r="BV168" s="41"/>
      <c r="BW168" s="41"/>
      <c r="BX168" s="41"/>
      <c r="BY168" s="41"/>
      <c r="BZ168" s="41"/>
      <c r="CA168" s="41"/>
      <c r="CB168" s="41"/>
      <c r="CC168" s="41"/>
      <c r="CD168" s="41"/>
      <c r="CE168" s="41"/>
      <c r="CF168" s="41"/>
      <c r="CG168" s="41"/>
      <c r="CH168" s="41"/>
      <c r="CI168" s="41"/>
      <c r="CJ168" s="41"/>
      <c r="CK168" s="41"/>
      <c r="CL168" s="41"/>
      <c r="CM168" s="41"/>
      <c r="CN168" s="41"/>
      <c r="CO168" s="41"/>
      <c r="CP168" s="41"/>
      <c r="CQ168" s="41"/>
      <c r="CR168" s="41"/>
      <c r="CS168" s="41"/>
      <c r="CT168" s="41"/>
      <c r="CU168" s="41"/>
      <c r="CV168" s="41"/>
      <c r="CW168" s="41"/>
      <c r="CX168" s="41"/>
      <c r="CY168" s="41"/>
      <c r="CZ168" s="41"/>
      <c r="DA168" s="41"/>
      <c r="DB168" s="41"/>
      <c r="DC168" s="41"/>
      <c r="DD168" s="41"/>
      <c r="DE168" s="41"/>
      <c r="DF168" s="41"/>
      <c r="DG168" s="41"/>
      <c r="DH168" s="41"/>
      <c r="DI168" s="41"/>
      <c r="DJ168" s="41"/>
      <c r="DK168" s="41"/>
      <c r="DL168" s="41"/>
      <c r="DM168" s="41"/>
      <c r="DN168" s="41"/>
      <c r="DO168" s="41"/>
      <c r="DP168" s="41"/>
      <c r="DQ168" s="41"/>
      <c r="DR168" s="41"/>
      <c r="DS168" s="41"/>
      <c r="FY168" s="44"/>
      <c r="FZ168" s="43"/>
      <c r="GA168" s="43"/>
      <c r="GB168" s="43"/>
      <c r="GC168" s="43"/>
      <c r="GD168" s="43"/>
      <c r="GE168" s="43"/>
      <c r="GF168" s="43"/>
      <c r="GG168" s="43"/>
      <c r="GH168" s="43"/>
      <c r="GI168" s="43"/>
      <c r="GJ168" s="43">
        <f t="shared" si="18"/>
        <v>138</v>
      </c>
      <c r="GK168" s="43">
        <f t="shared" si="19"/>
        <v>0</v>
      </c>
      <c r="GL168" s="43"/>
      <c r="GM168" s="43"/>
      <c r="GN168" s="43"/>
      <c r="GO168" s="43"/>
      <c r="GP168" s="43"/>
      <c r="GQ168" s="43"/>
      <c r="GR168" s="43"/>
      <c r="GS168" s="43"/>
      <c r="GT168" s="43"/>
      <c r="GU168" s="43"/>
      <c r="GV168" s="43"/>
      <c r="GW168" s="43"/>
      <c r="GX168" s="43"/>
      <c r="GY168" s="43"/>
      <c r="GZ168" s="43"/>
      <c r="HA168" s="43"/>
      <c r="HB168" s="43"/>
      <c r="HC168" s="43"/>
      <c r="HD168" s="43"/>
    </row>
    <row r="169" spans="1:212" x14ac:dyDescent="0.25">
      <c r="A169" s="41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  <c r="AK169" s="41"/>
      <c r="AL169" s="41"/>
      <c r="AM169" s="41"/>
      <c r="AN169" s="41"/>
      <c r="AO169" s="41"/>
      <c r="AP169" s="41"/>
      <c r="AQ169" s="41"/>
      <c r="AR169" s="41"/>
      <c r="AS169" s="41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  <c r="BF169" s="41"/>
      <c r="BG169" s="41"/>
      <c r="BH169" s="41"/>
      <c r="BI169" s="41"/>
      <c r="BJ169" s="41"/>
      <c r="BK169" s="41"/>
      <c r="BL169" s="41"/>
      <c r="BM169" s="41"/>
      <c r="BN169" s="41"/>
      <c r="BO169" s="41"/>
      <c r="BP169" s="41"/>
      <c r="BQ169" s="41"/>
      <c r="BR169" s="41"/>
      <c r="BS169" s="41"/>
      <c r="BT169" s="41"/>
      <c r="BU169" s="41"/>
      <c r="BV169" s="41"/>
      <c r="BW169" s="41"/>
      <c r="BX169" s="41"/>
      <c r="BY169" s="41"/>
      <c r="BZ169" s="41"/>
      <c r="CA169" s="41"/>
      <c r="CB169" s="41"/>
      <c r="CC169" s="41"/>
      <c r="CD169" s="41"/>
      <c r="CE169" s="41"/>
      <c r="CF169" s="41"/>
      <c r="CG169" s="41"/>
      <c r="CH169" s="41"/>
      <c r="CI169" s="41"/>
      <c r="CJ169" s="41"/>
      <c r="CK169" s="41"/>
      <c r="CL169" s="41"/>
      <c r="CM169" s="41"/>
      <c r="CN169" s="41"/>
      <c r="CO169" s="41"/>
      <c r="CP169" s="41"/>
      <c r="CQ169" s="41"/>
      <c r="CR169" s="41"/>
      <c r="CS169" s="41"/>
      <c r="CT169" s="41"/>
      <c r="CU169" s="41"/>
      <c r="CV169" s="41"/>
      <c r="CW169" s="41"/>
      <c r="CX169" s="41"/>
      <c r="CY169" s="41"/>
      <c r="CZ169" s="41"/>
      <c r="DA169" s="41"/>
      <c r="DB169" s="41"/>
      <c r="DC169" s="41"/>
      <c r="DD169" s="41"/>
      <c r="DE169" s="41"/>
      <c r="DF169" s="41"/>
      <c r="DG169" s="41"/>
      <c r="DH169" s="41"/>
      <c r="DI169" s="41"/>
      <c r="DJ169" s="41"/>
      <c r="DK169" s="41"/>
      <c r="DL169" s="41"/>
      <c r="DM169" s="41"/>
      <c r="DN169" s="41"/>
      <c r="DO169" s="41"/>
      <c r="DP169" s="41"/>
      <c r="DQ169" s="41"/>
      <c r="DR169" s="41"/>
      <c r="DS169" s="41"/>
      <c r="FY169" s="44"/>
      <c r="FZ169" s="43"/>
      <c r="GA169" s="43"/>
      <c r="GB169" s="43"/>
      <c r="GC169" s="43"/>
      <c r="GD169" s="43"/>
      <c r="GE169" s="43"/>
      <c r="GF169" s="43"/>
      <c r="GG169" s="43"/>
      <c r="GH169" s="43"/>
      <c r="GI169" s="43"/>
      <c r="GJ169" s="43">
        <f t="shared" si="18"/>
        <v>139</v>
      </c>
      <c r="GK169" s="43">
        <f t="shared" si="19"/>
        <v>0</v>
      </c>
      <c r="GL169" s="43"/>
      <c r="GM169" s="43"/>
      <c r="GN169" s="43"/>
      <c r="GO169" s="43"/>
      <c r="GP169" s="43"/>
      <c r="GQ169" s="43"/>
      <c r="GR169" s="43"/>
      <c r="GS169" s="43"/>
      <c r="GT169" s="43"/>
      <c r="GU169" s="43"/>
      <c r="GV169" s="43"/>
      <c r="GW169" s="43"/>
      <c r="GX169" s="43"/>
      <c r="GY169" s="43"/>
      <c r="GZ169" s="43"/>
      <c r="HA169" s="43"/>
      <c r="HB169" s="43"/>
      <c r="HC169" s="43"/>
      <c r="HD169" s="43"/>
    </row>
    <row r="170" spans="1:212" x14ac:dyDescent="0.25">
      <c r="A170" s="41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41"/>
      <c r="AL170" s="41"/>
      <c r="AM170" s="41"/>
      <c r="AN170" s="41"/>
      <c r="AO170" s="41"/>
      <c r="AP170" s="41"/>
      <c r="AQ170" s="41"/>
      <c r="AR170" s="41"/>
      <c r="AS170" s="41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  <c r="BF170" s="41"/>
      <c r="BG170" s="41"/>
      <c r="BH170" s="41"/>
      <c r="BI170" s="41"/>
      <c r="BJ170" s="41"/>
      <c r="BK170" s="41"/>
      <c r="BL170" s="41"/>
      <c r="BM170" s="41"/>
      <c r="BN170" s="41"/>
      <c r="BO170" s="41"/>
      <c r="BP170" s="41"/>
      <c r="BQ170" s="41"/>
      <c r="BR170" s="41"/>
      <c r="BS170" s="41"/>
      <c r="BT170" s="41"/>
      <c r="BU170" s="41"/>
      <c r="BV170" s="41"/>
      <c r="BW170" s="41"/>
      <c r="BX170" s="41"/>
      <c r="BY170" s="41"/>
      <c r="BZ170" s="41"/>
      <c r="CA170" s="41"/>
      <c r="CB170" s="41"/>
      <c r="CC170" s="41"/>
      <c r="CD170" s="41"/>
      <c r="CE170" s="41"/>
      <c r="CF170" s="41"/>
      <c r="CG170" s="41"/>
      <c r="CH170" s="41"/>
      <c r="CI170" s="41"/>
      <c r="CJ170" s="41"/>
      <c r="CK170" s="41"/>
      <c r="CL170" s="41"/>
      <c r="CM170" s="41"/>
      <c r="CN170" s="41"/>
      <c r="CO170" s="41"/>
      <c r="CP170" s="41"/>
      <c r="CQ170" s="41"/>
      <c r="CR170" s="41"/>
      <c r="CS170" s="41"/>
      <c r="CT170" s="41"/>
      <c r="CU170" s="41"/>
      <c r="CV170" s="41"/>
      <c r="CW170" s="41"/>
      <c r="CX170" s="41"/>
      <c r="CY170" s="41"/>
      <c r="CZ170" s="41"/>
      <c r="DA170" s="41"/>
      <c r="DB170" s="41"/>
      <c r="DC170" s="41"/>
      <c r="DD170" s="41"/>
      <c r="DE170" s="41"/>
      <c r="DF170" s="41"/>
      <c r="DG170" s="41"/>
      <c r="DH170" s="41"/>
      <c r="DI170" s="41"/>
      <c r="DJ170" s="41"/>
      <c r="DK170" s="41"/>
      <c r="DL170" s="41"/>
      <c r="DM170" s="41"/>
      <c r="DN170" s="41"/>
      <c r="DO170" s="41"/>
      <c r="DP170" s="41"/>
      <c r="DQ170" s="41"/>
      <c r="DR170" s="41"/>
      <c r="DS170" s="41"/>
      <c r="FY170" s="44"/>
      <c r="FZ170" s="43"/>
      <c r="GA170" s="43"/>
      <c r="GB170" s="43"/>
      <c r="GC170" s="43"/>
      <c r="GD170" s="43"/>
      <c r="GE170" s="43"/>
      <c r="GF170" s="43"/>
      <c r="GG170" s="43"/>
      <c r="GH170" s="43"/>
      <c r="GI170" s="43"/>
      <c r="GJ170" s="43">
        <f t="shared" si="18"/>
        <v>140</v>
      </c>
      <c r="GK170" s="43">
        <f t="shared" si="19"/>
        <v>0</v>
      </c>
      <c r="GL170" s="43"/>
      <c r="GM170" s="43">
        <v>1</v>
      </c>
      <c r="GN170" s="43">
        <v>1</v>
      </c>
      <c r="GO170" s="43">
        <v>1</v>
      </c>
      <c r="GP170" s="43">
        <v>1</v>
      </c>
      <c r="GQ170" s="43"/>
      <c r="GR170" s="43"/>
      <c r="GS170" s="43"/>
      <c r="GT170" s="43"/>
      <c r="GU170" s="43"/>
      <c r="GV170" s="43"/>
      <c r="GW170" s="43"/>
      <c r="GX170" s="43"/>
      <c r="GY170" s="43"/>
      <c r="GZ170" s="43"/>
      <c r="HA170" s="43"/>
      <c r="HB170" s="43"/>
      <c r="HC170" s="43"/>
      <c r="HD170" s="43"/>
    </row>
    <row r="171" spans="1:212" x14ac:dyDescent="0.25">
      <c r="A171" s="41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41"/>
      <c r="AL171" s="41"/>
      <c r="AM171" s="41"/>
      <c r="AN171" s="41"/>
      <c r="AO171" s="41"/>
      <c r="AP171" s="41"/>
      <c r="AQ171" s="41"/>
      <c r="AR171" s="41"/>
      <c r="AS171" s="41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  <c r="BF171" s="41"/>
      <c r="BG171" s="41"/>
      <c r="BH171" s="41"/>
      <c r="BI171" s="41"/>
      <c r="BJ171" s="41"/>
      <c r="BK171" s="41"/>
      <c r="BL171" s="41"/>
      <c r="BM171" s="41"/>
      <c r="BN171" s="41"/>
      <c r="BO171" s="41"/>
      <c r="BP171" s="41"/>
      <c r="BQ171" s="41"/>
      <c r="BR171" s="41"/>
      <c r="BS171" s="41"/>
      <c r="BT171" s="41"/>
      <c r="BU171" s="41"/>
      <c r="BV171" s="41"/>
      <c r="BW171" s="41"/>
      <c r="BX171" s="41"/>
      <c r="BY171" s="41"/>
      <c r="BZ171" s="41"/>
      <c r="CA171" s="41"/>
      <c r="CB171" s="41"/>
      <c r="CC171" s="41"/>
      <c r="CD171" s="41"/>
      <c r="CE171" s="41"/>
      <c r="CF171" s="41"/>
      <c r="CG171" s="41"/>
      <c r="CH171" s="41"/>
      <c r="CI171" s="41"/>
      <c r="CJ171" s="41"/>
      <c r="CK171" s="41"/>
      <c r="CL171" s="41"/>
      <c r="CM171" s="41"/>
      <c r="CN171" s="41"/>
      <c r="CO171" s="41"/>
      <c r="CP171" s="41"/>
      <c r="CQ171" s="41"/>
      <c r="CR171" s="41"/>
      <c r="CS171" s="41"/>
      <c r="CT171" s="41"/>
      <c r="CU171" s="41"/>
      <c r="CV171" s="41"/>
      <c r="CW171" s="41"/>
      <c r="CX171" s="41"/>
      <c r="CY171" s="41"/>
      <c r="CZ171" s="41"/>
      <c r="DA171" s="41"/>
      <c r="DB171" s="41"/>
      <c r="DC171" s="41"/>
      <c r="DD171" s="41"/>
      <c r="DE171" s="41"/>
      <c r="DF171" s="41"/>
      <c r="DG171" s="41"/>
      <c r="DH171" s="41"/>
      <c r="DI171" s="41"/>
      <c r="DJ171" s="41"/>
      <c r="DK171" s="41"/>
      <c r="DL171" s="41"/>
      <c r="DM171" s="41"/>
      <c r="DN171" s="41"/>
      <c r="DO171" s="41"/>
      <c r="DP171" s="41"/>
      <c r="DQ171" s="41"/>
      <c r="DR171" s="41"/>
      <c r="DS171" s="41"/>
      <c r="FY171" s="44"/>
      <c r="FZ171" s="43"/>
      <c r="GA171" s="43"/>
      <c r="GB171" s="43"/>
      <c r="GC171" s="43"/>
      <c r="GD171" s="43"/>
      <c r="GE171" s="43"/>
      <c r="GF171" s="43"/>
      <c r="GG171" s="43"/>
      <c r="GH171" s="43"/>
      <c r="GI171" s="43"/>
      <c r="GJ171" s="43">
        <f t="shared" si="18"/>
        <v>141</v>
      </c>
      <c r="GK171" s="43">
        <f t="shared" si="19"/>
        <v>0</v>
      </c>
      <c r="GL171" s="43"/>
      <c r="GM171" s="43"/>
      <c r="GN171" s="43"/>
      <c r="GO171" s="43"/>
      <c r="GP171" s="43"/>
      <c r="GQ171" s="43"/>
      <c r="GR171" s="43"/>
      <c r="GS171" s="43"/>
      <c r="GT171" s="43"/>
      <c r="GU171" s="43"/>
      <c r="GV171" s="43"/>
      <c r="GW171" s="43"/>
      <c r="GX171" s="43"/>
      <c r="GY171" s="43"/>
      <c r="GZ171" s="43"/>
      <c r="HA171" s="43"/>
      <c r="HB171" s="43"/>
      <c r="HC171" s="43"/>
      <c r="HD171" s="43"/>
    </row>
    <row r="172" spans="1:212" x14ac:dyDescent="0.25">
      <c r="A172" s="41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41"/>
      <c r="AL172" s="41"/>
      <c r="AM172" s="41"/>
      <c r="AN172" s="41"/>
      <c r="AO172" s="41"/>
      <c r="AP172" s="41"/>
      <c r="AQ172" s="41"/>
      <c r="AR172" s="41"/>
      <c r="AS172" s="41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  <c r="BF172" s="41"/>
      <c r="BG172" s="41"/>
      <c r="BH172" s="41"/>
      <c r="BI172" s="41"/>
      <c r="BJ172" s="41"/>
      <c r="BK172" s="41"/>
      <c r="BL172" s="41"/>
      <c r="BM172" s="41"/>
      <c r="BN172" s="41"/>
      <c r="BO172" s="41"/>
      <c r="BP172" s="41"/>
      <c r="BQ172" s="41"/>
      <c r="BR172" s="41"/>
      <c r="BS172" s="41"/>
      <c r="BT172" s="41"/>
      <c r="BU172" s="41"/>
      <c r="BV172" s="41"/>
      <c r="BW172" s="41"/>
      <c r="BX172" s="41"/>
      <c r="BY172" s="41"/>
      <c r="BZ172" s="41"/>
      <c r="CA172" s="41"/>
      <c r="CB172" s="41"/>
      <c r="CC172" s="41"/>
      <c r="CD172" s="41"/>
      <c r="CE172" s="41"/>
      <c r="CF172" s="41"/>
      <c r="CG172" s="41"/>
      <c r="CH172" s="41"/>
      <c r="CI172" s="41"/>
      <c r="CJ172" s="41"/>
      <c r="CK172" s="41"/>
      <c r="CL172" s="41"/>
      <c r="CM172" s="41"/>
      <c r="CN172" s="41"/>
      <c r="CO172" s="41"/>
      <c r="CP172" s="41"/>
      <c r="CQ172" s="41"/>
      <c r="CR172" s="41"/>
      <c r="CS172" s="41"/>
      <c r="CT172" s="41"/>
      <c r="CU172" s="41"/>
      <c r="CV172" s="41"/>
      <c r="CW172" s="41"/>
      <c r="CX172" s="41"/>
      <c r="CY172" s="41"/>
      <c r="CZ172" s="41"/>
      <c r="DA172" s="41"/>
      <c r="DB172" s="41"/>
      <c r="DC172" s="41"/>
      <c r="DD172" s="41"/>
      <c r="DE172" s="41"/>
      <c r="DF172" s="41"/>
      <c r="DG172" s="41"/>
      <c r="DH172" s="41"/>
      <c r="DI172" s="41"/>
      <c r="DJ172" s="41"/>
      <c r="DK172" s="41"/>
      <c r="DL172" s="41"/>
      <c r="DM172" s="41"/>
      <c r="DN172" s="41"/>
      <c r="DO172" s="41"/>
      <c r="DP172" s="41"/>
      <c r="DQ172" s="41"/>
      <c r="DR172" s="41"/>
      <c r="DS172" s="41"/>
      <c r="FY172" s="44"/>
      <c r="FZ172" s="43"/>
      <c r="GA172" s="43"/>
      <c r="GB172" s="43"/>
      <c r="GC172" s="43"/>
      <c r="GD172" s="43"/>
      <c r="GE172" s="43"/>
      <c r="GF172" s="43"/>
      <c r="GG172" s="43"/>
      <c r="GH172" s="43"/>
      <c r="GI172" s="43"/>
      <c r="GJ172" s="43">
        <f t="shared" si="18"/>
        <v>142</v>
      </c>
      <c r="GK172" s="43">
        <f t="shared" si="19"/>
        <v>0</v>
      </c>
      <c r="GL172" s="43"/>
      <c r="GM172" s="43"/>
      <c r="GN172" s="43"/>
      <c r="GO172" s="43"/>
      <c r="GP172" s="43"/>
      <c r="GQ172" s="43"/>
      <c r="GR172" s="43"/>
      <c r="GS172" s="43"/>
      <c r="GT172" s="43"/>
      <c r="GU172" s="43"/>
      <c r="GV172" s="43"/>
      <c r="GW172" s="43"/>
      <c r="GX172" s="43"/>
      <c r="GY172" s="43"/>
      <c r="GZ172" s="43"/>
      <c r="HA172" s="43"/>
      <c r="HB172" s="43"/>
      <c r="HC172" s="43"/>
      <c r="HD172" s="43"/>
    </row>
    <row r="173" spans="1:212" x14ac:dyDescent="0.25">
      <c r="A173" s="41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  <c r="AK173" s="41"/>
      <c r="AL173" s="41"/>
      <c r="AM173" s="41"/>
      <c r="AN173" s="41"/>
      <c r="AO173" s="41"/>
      <c r="AP173" s="41"/>
      <c r="AQ173" s="41"/>
      <c r="AR173" s="41"/>
      <c r="AS173" s="41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  <c r="BF173" s="41"/>
      <c r="BG173" s="41"/>
      <c r="BH173" s="41"/>
      <c r="BI173" s="41"/>
      <c r="BJ173" s="41"/>
      <c r="BK173" s="41"/>
      <c r="BL173" s="41"/>
      <c r="BM173" s="41"/>
      <c r="BN173" s="41"/>
      <c r="BO173" s="41"/>
      <c r="BP173" s="41"/>
      <c r="BQ173" s="41"/>
      <c r="BR173" s="41"/>
      <c r="BS173" s="41"/>
      <c r="BT173" s="41"/>
      <c r="BU173" s="41"/>
      <c r="BV173" s="41"/>
      <c r="BW173" s="41"/>
      <c r="BX173" s="41"/>
      <c r="BY173" s="41"/>
      <c r="BZ173" s="41"/>
      <c r="CA173" s="41"/>
      <c r="CB173" s="41"/>
      <c r="CC173" s="41"/>
      <c r="CD173" s="41"/>
      <c r="CE173" s="41"/>
      <c r="CF173" s="41"/>
      <c r="CG173" s="41"/>
      <c r="CH173" s="41"/>
      <c r="CI173" s="41"/>
      <c r="CJ173" s="41"/>
      <c r="CK173" s="41"/>
      <c r="CL173" s="41"/>
      <c r="CM173" s="41"/>
      <c r="CN173" s="41"/>
      <c r="CO173" s="41"/>
      <c r="CP173" s="41"/>
      <c r="CQ173" s="41"/>
      <c r="CR173" s="41"/>
      <c r="CS173" s="41"/>
      <c r="CT173" s="41"/>
      <c r="CU173" s="41"/>
      <c r="CV173" s="41"/>
      <c r="CW173" s="41"/>
      <c r="CX173" s="41"/>
      <c r="CY173" s="41"/>
      <c r="CZ173" s="41"/>
      <c r="DA173" s="41"/>
      <c r="DB173" s="41"/>
      <c r="DC173" s="41"/>
      <c r="DD173" s="41"/>
      <c r="DE173" s="41"/>
      <c r="DF173" s="41"/>
      <c r="DG173" s="41"/>
      <c r="DH173" s="41"/>
      <c r="DI173" s="41"/>
      <c r="DJ173" s="41"/>
      <c r="DK173" s="41"/>
      <c r="DL173" s="41"/>
      <c r="DM173" s="41"/>
      <c r="DN173" s="41"/>
      <c r="DO173" s="41"/>
      <c r="DP173" s="41"/>
      <c r="DQ173" s="41"/>
      <c r="DR173" s="41"/>
      <c r="DS173" s="41"/>
      <c r="FY173" s="44"/>
      <c r="FZ173" s="43"/>
      <c r="GA173" s="43"/>
      <c r="GB173" s="43"/>
      <c r="GC173" s="43"/>
      <c r="GD173" s="43"/>
      <c r="GE173" s="43"/>
      <c r="GF173" s="43"/>
      <c r="GG173" s="43"/>
      <c r="GH173" s="43"/>
      <c r="GI173" s="43"/>
      <c r="GJ173" s="43">
        <f t="shared" si="18"/>
        <v>143</v>
      </c>
      <c r="GK173" s="43">
        <f t="shared" si="19"/>
        <v>0</v>
      </c>
      <c r="GL173" s="43"/>
      <c r="GM173" s="43"/>
      <c r="GN173" s="43"/>
      <c r="GO173" s="43"/>
      <c r="GP173" s="43">
        <v>1</v>
      </c>
      <c r="GQ173" s="43"/>
      <c r="GR173" s="43"/>
      <c r="GS173" s="43"/>
      <c r="GT173" s="43"/>
      <c r="GU173" s="43"/>
      <c r="GV173" s="43"/>
      <c r="GW173" s="43"/>
      <c r="GX173" s="43"/>
      <c r="GY173" s="43"/>
      <c r="GZ173" s="43"/>
      <c r="HA173" s="43"/>
      <c r="HB173" s="43"/>
      <c r="HC173" s="43"/>
      <c r="HD173" s="43"/>
    </row>
    <row r="174" spans="1:212" x14ac:dyDescent="0.25">
      <c r="A174" s="41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  <c r="AJ174" s="41"/>
      <c r="AK174" s="41"/>
      <c r="AL174" s="41"/>
      <c r="AM174" s="41"/>
      <c r="AN174" s="41"/>
      <c r="AO174" s="41"/>
      <c r="AP174" s="41"/>
      <c r="AQ174" s="41"/>
      <c r="AR174" s="41"/>
      <c r="AS174" s="41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  <c r="BF174" s="41"/>
      <c r="BG174" s="41"/>
      <c r="BH174" s="41"/>
      <c r="BI174" s="41"/>
      <c r="BJ174" s="41"/>
      <c r="BK174" s="41"/>
      <c r="BL174" s="41"/>
      <c r="BM174" s="41"/>
      <c r="BN174" s="41"/>
      <c r="BO174" s="41"/>
      <c r="BP174" s="41"/>
      <c r="BQ174" s="41"/>
      <c r="BR174" s="41"/>
      <c r="BS174" s="41"/>
      <c r="BT174" s="41"/>
      <c r="BU174" s="41"/>
      <c r="BV174" s="41"/>
      <c r="BW174" s="41"/>
      <c r="BX174" s="41"/>
      <c r="BY174" s="41"/>
      <c r="BZ174" s="41"/>
      <c r="CA174" s="41"/>
      <c r="CB174" s="41"/>
      <c r="CC174" s="41"/>
      <c r="CD174" s="41"/>
      <c r="CE174" s="41"/>
      <c r="CF174" s="41"/>
      <c r="CG174" s="41"/>
      <c r="CH174" s="41"/>
      <c r="CI174" s="41"/>
      <c r="CJ174" s="41"/>
      <c r="CK174" s="41"/>
      <c r="CL174" s="41"/>
      <c r="CM174" s="41"/>
      <c r="CN174" s="41"/>
      <c r="CO174" s="41"/>
      <c r="CP174" s="41"/>
      <c r="CQ174" s="41"/>
      <c r="CR174" s="41"/>
      <c r="CS174" s="41"/>
      <c r="CT174" s="41"/>
      <c r="CU174" s="41"/>
      <c r="CV174" s="41"/>
      <c r="CW174" s="41"/>
      <c r="CX174" s="41"/>
      <c r="CY174" s="41"/>
      <c r="CZ174" s="41"/>
      <c r="DA174" s="41"/>
      <c r="DB174" s="41"/>
      <c r="DC174" s="41"/>
      <c r="DD174" s="41"/>
      <c r="DE174" s="41"/>
      <c r="DF174" s="41"/>
      <c r="DG174" s="41"/>
      <c r="DH174" s="41"/>
      <c r="DI174" s="41"/>
      <c r="DJ174" s="41"/>
      <c r="DK174" s="41"/>
      <c r="DL174" s="41"/>
      <c r="DM174" s="41"/>
      <c r="DN174" s="41"/>
      <c r="DO174" s="41"/>
      <c r="DP174" s="41"/>
      <c r="DQ174" s="41"/>
      <c r="DR174" s="41"/>
      <c r="DS174" s="41"/>
      <c r="FY174" s="44"/>
      <c r="FZ174" s="43"/>
      <c r="GA174" s="43"/>
      <c r="GB174" s="43"/>
      <c r="GC174" s="43"/>
      <c r="GD174" s="43"/>
      <c r="GE174" s="43"/>
      <c r="GF174" s="43"/>
      <c r="GG174" s="43"/>
      <c r="GH174" s="43"/>
      <c r="GI174" s="43"/>
      <c r="GJ174" s="43"/>
      <c r="GK174" s="43"/>
      <c r="GL174" s="43"/>
      <c r="GM174" s="43"/>
      <c r="GN174" s="43"/>
      <c r="GO174" s="43">
        <v>1</v>
      </c>
      <c r="GP174" s="43"/>
      <c r="GQ174" s="43"/>
      <c r="GR174" s="43"/>
      <c r="GS174" s="43"/>
      <c r="GT174" s="43"/>
      <c r="GU174" s="43"/>
      <c r="GV174" s="43"/>
      <c r="GW174" s="43"/>
      <c r="GX174" s="43"/>
      <c r="GY174" s="43"/>
      <c r="GZ174" s="43"/>
      <c r="HA174" s="43"/>
      <c r="HB174" s="43"/>
      <c r="HC174" s="43"/>
      <c r="HD174" s="43"/>
    </row>
    <row r="175" spans="1:212" x14ac:dyDescent="0.25">
      <c r="A175" s="41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41"/>
      <c r="AL175" s="41"/>
      <c r="AM175" s="41"/>
      <c r="AN175" s="41"/>
      <c r="AO175" s="41"/>
      <c r="AP175" s="41"/>
      <c r="AQ175" s="41"/>
      <c r="AR175" s="41"/>
      <c r="AS175" s="41"/>
      <c r="AT175" s="41"/>
      <c r="AU175" s="41"/>
      <c r="AV175" s="41"/>
      <c r="AW175" s="41"/>
      <c r="AX175" s="41"/>
      <c r="AY175" s="41"/>
      <c r="AZ175" s="41"/>
      <c r="BA175" s="41"/>
      <c r="BB175" s="41"/>
      <c r="BC175" s="41"/>
      <c r="BD175" s="41"/>
      <c r="BE175" s="41"/>
      <c r="BF175" s="41"/>
      <c r="BG175" s="41"/>
      <c r="BH175" s="41"/>
      <c r="BI175" s="41"/>
      <c r="BJ175" s="41"/>
      <c r="BK175" s="41"/>
      <c r="BL175" s="41"/>
      <c r="BM175" s="41"/>
      <c r="BN175" s="41"/>
      <c r="BO175" s="41"/>
      <c r="BP175" s="41"/>
      <c r="BQ175" s="41"/>
      <c r="BR175" s="41"/>
      <c r="BS175" s="41"/>
      <c r="BT175" s="41"/>
      <c r="BU175" s="41"/>
      <c r="BV175" s="41"/>
      <c r="BW175" s="41"/>
      <c r="BX175" s="41"/>
      <c r="BY175" s="41"/>
      <c r="BZ175" s="41"/>
      <c r="CA175" s="41"/>
      <c r="CB175" s="41"/>
      <c r="CC175" s="41"/>
      <c r="CD175" s="41"/>
      <c r="CE175" s="41"/>
      <c r="CF175" s="41"/>
      <c r="CG175" s="41"/>
      <c r="CH175" s="41"/>
      <c r="CI175" s="41"/>
      <c r="CJ175" s="41"/>
      <c r="CK175" s="41"/>
      <c r="CL175" s="41"/>
      <c r="CM175" s="41"/>
      <c r="CN175" s="41"/>
      <c r="CO175" s="41"/>
      <c r="CP175" s="41"/>
      <c r="CQ175" s="41"/>
      <c r="CR175" s="41"/>
      <c r="CS175" s="41"/>
      <c r="CT175" s="41"/>
      <c r="CU175" s="41"/>
      <c r="CV175" s="41"/>
      <c r="CW175" s="41"/>
      <c r="CX175" s="41"/>
      <c r="CY175" s="41"/>
      <c r="CZ175" s="41"/>
      <c r="DA175" s="41"/>
      <c r="DB175" s="41"/>
      <c r="DC175" s="41"/>
      <c r="DD175" s="41"/>
      <c r="DE175" s="41"/>
      <c r="DF175" s="41"/>
      <c r="DG175" s="41"/>
      <c r="DH175" s="41"/>
      <c r="DI175" s="41"/>
      <c r="DJ175" s="41"/>
      <c r="DK175" s="41"/>
      <c r="DL175" s="41"/>
      <c r="DM175" s="41"/>
      <c r="DN175" s="41"/>
      <c r="DO175" s="41"/>
      <c r="DP175" s="41"/>
      <c r="DQ175" s="41"/>
      <c r="DR175" s="41"/>
      <c r="DS175" s="41"/>
      <c r="FY175" s="44"/>
      <c r="FZ175" s="43"/>
      <c r="GA175" s="43"/>
      <c r="GB175" s="43"/>
      <c r="GC175" s="43"/>
      <c r="GD175" s="43"/>
      <c r="GE175" s="43"/>
      <c r="GF175" s="43"/>
      <c r="GG175" s="43"/>
      <c r="GH175" s="43"/>
      <c r="GI175" s="43"/>
      <c r="GJ175" s="43"/>
      <c r="GK175" s="43"/>
      <c r="GL175" s="43"/>
      <c r="GM175" s="43"/>
      <c r="GN175" s="43"/>
      <c r="GO175" s="43"/>
      <c r="GP175" s="43"/>
      <c r="GQ175" s="43"/>
      <c r="GR175" s="43"/>
      <c r="GS175" s="43"/>
      <c r="GT175" s="43"/>
      <c r="GU175" s="43"/>
      <c r="GV175" s="43"/>
      <c r="GW175" s="43"/>
      <c r="GX175" s="43"/>
      <c r="GY175" s="43"/>
      <c r="GZ175" s="43"/>
      <c r="HA175" s="43"/>
      <c r="HB175" s="43"/>
      <c r="HC175" s="43"/>
      <c r="HD175" s="43"/>
    </row>
    <row r="176" spans="1:212" x14ac:dyDescent="0.25">
      <c r="A176" s="41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41"/>
      <c r="AL176" s="41"/>
      <c r="AM176" s="41"/>
      <c r="AN176" s="41"/>
      <c r="AO176" s="41"/>
      <c r="AP176" s="41"/>
      <c r="AQ176" s="41"/>
      <c r="AR176" s="41"/>
      <c r="AS176" s="41"/>
      <c r="AT176" s="41"/>
      <c r="AU176" s="41"/>
      <c r="AV176" s="41"/>
      <c r="AW176" s="41"/>
      <c r="AX176" s="41"/>
      <c r="AY176" s="41"/>
      <c r="AZ176" s="41"/>
      <c r="BA176" s="41"/>
      <c r="BB176" s="41"/>
      <c r="BC176" s="41"/>
      <c r="BD176" s="41"/>
      <c r="BE176" s="41"/>
      <c r="BF176" s="41"/>
      <c r="BG176" s="41"/>
      <c r="BH176" s="41"/>
      <c r="BI176" s="41"/>
      <c r="BJ176" s="41"/>
      <c r="BK176" s="41"/>
      <c r="BL176" s="41"/>
      <c r="BM176" s="41"/>
      <c r="BN176" s="41"/>
      <c r="BO176" s="41"/>
      <c r="BP176" s="41"/>
      <c r="BQ176" s="41"/>
      <c r="BR176" s="41"/>
      <c r="BS176" s="41"/>
      <c r="BT176" s="41"/>
      <c r="BU176" s="41"/>
      <c r="BV176" s="41"/>
      <c r="BW176" s="41"/>
      <c r="BX176" s="41"/>
      <c r="BY176" s="41"/>
      <c r="BZ176" s="41"/>
      <c r="CA176" s="41"/>
      <c r="CB176" s="41"/>
      <c r="CC176" s="41"/>
      <c r="CD176" s="41"/>
      <c r="CE176" s="41"/>
      <c r="CF176" s="41"/>
      <c r="CG176" s="41"/>
      <c r="CH176" s="41"/>
      <c r="CI176" s="41"/>
      <c r="CJ176" s="41"/>
      <c r="CK176" s="41"/>
      <c r="CL176" s="41"/>
      <c r="CM176" s="41"/>
      <c r="CN176" s="41"/>
      <c r="CO176" s="41"/>
      <c r="CP176" s="41"/>
      <c r="CQ176" s="41"/>
      <c r="CR176" s="41"/>
      <c r="CS176" s="41"/>
      <c r="CT176" s="41"/>
      <c r="CU176" s="41"/>
      <c r="CV176" s="41"/>
      <c r="CW176" s="41"/>
      <c r="CX176" s="41"/>
      <c r="CY176" s="41"/>
      <c r="CZ176" s="41"/>
      <c r="DA176" s="41"/>
      <c r="DB176" s="41"/>
      <c r="DC176" s="41"/>
      <c r="DD176" s="41"/>
      <c r="DE176" s="41"/>
      <c r="DF176" s="41"/>
      <c r="DG176" s="41"/>
      <c r="DH176" s="41"/>
      <c r="DI176" s="41"/>
      <c r="DJ176" s="41"/>
      <c r="DK176" s="41"/>
      <c r="DL176" s="41"/>
      <c r="DM176" s="41"/>
      <c r="DN176" s="41"/>
      <c r="DO176" s="41"/>
      <c r="DP176" s="41"/>
      <c r="DQ176" s="41"/>
      <c r="DR176" s="41"/>
      <c r="DS176" s="41"/>
      <c r="FY176" s="44"/>
      <c r="FZ176" s="43"/>
      <c r="GA176" s="43"/>
      <c r="GB176" s="43"/>
      <c r="GC176" s="43"/>
      <c r="GD176" s="43"/>
      <c r="GE176" s="43"/>
      <c r="GF176" s="43"/>
      <c r="GG176" s="43"/>
      <c r="GH176" s="43"/>
      <c r="GI176" s="43"/>
      <c r="GJ176" s="43"/>
      <c r="GK176" s="43"/>
      <c r="GL176" s="43"/>
      <c r="GM176" s="43"/>
      <c r="GN176" s="43">
        <v>1</v>
      </c>
      <c r="GO176" s="43"/>
      <c r="GP176" s="43">
        <v>1</v>
      </c>
      <c r="GQ176" s="43"/>
      <c r="GR176" s="43"/>
      <c r="GS176" s="43"/>
      <c r="GT176" s="43"/>
      <c r="GU176" s="43"/>
      <c r="GV176" s="43"/>
      <c r="GW176" s="43"/>
      <c r="GX176" s="43"/>
      <c r="GY176" s="43"/>
      <c r="GZ176" s="43"/>
      <c r="HA176" s="43"/>
      <c r="HB176" s="43"/>
      <c r="HC176" s="43"/>
      <c r="HD176" s="43"/>
    </row>
    <row r="177" spans="1:212" x14ac:dyDescent="0.25">
      <c r="A177" s="41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  <c r="AK177" s="41"/>
      <c r="AL177" s="41"/>
      <c r="AM177" s="41"/>
      <c r="AN177" s="41"/>
      <c r="AO177" s="41"/>
      <c r="AP177" s="41"/>
      <c r="AQ177" s="41"/>
      <c r="AR177" s="41"/>
      <c r="AS177" s="41"/>
      <c r="AT177" s="41"/>
      <c r="AU177" s="41"/>
      <c r="AV177" s="41"/>
      <c r="AW177" s="41"/>
      <c r="AX177" s="41"/>
      <c r="AY177" s="41"/>
      <c r="AZ177" s="41"/>
      <c r="BA177" s="41"/>
      <c r="BB177" s="41"/>
      <c r="BC177" s="41"/>
      <c r="BD177" s="41"/>
      <c r="BE177" s="41"/>
      <c r="BF177" s="41"/>
      <c r="BG177" s="41"/>
      <c r="BH177" s="41"/>
      <c r="BI177" s="41"/>
      <c r="BJ177" s="41"/>
      <c r="BK177" s="41"/>
      <c r="BL177" s="41"/>
      <c r="BM177" s="41"/>
      <c r="BN177" s="41"/>
      <c r="BO177" s="41"/>
      <c r="BP177" s="41"/>
      <c r="BQ177" s="41"/>
      <c r="BR177" s="41"/>
      <c r="BS177" s="41"/>
      <c r="BT177" s="41"/>
      <c r="BU177" s="41"/>
      <c r="BV177" s="41"/>
      <c r="BW177" s="41"/>
      <c r="BX177" s="41"/>
      <c r="BY177" s="41"/>
      <c r="BZ177" s="41"/>
      <c r="CA177" s="41"/>
      <c r="CB177" s="41"/>
      <c r="CC177" s="41"/>
      <c r="CD177" s="41"/>
      <c r="CE177" s="41"/>
      <c r="CF177" s="41"/>
      <c r="CG177" s="41"/>
      <c r="CH177" s="41"/>
      <c r="CI177" s="41"/>
      <c r="CJ177" s="41"/>
      <c r="CK177" s="41"/>
      <c r="CL177" s="41"/>
      <c r="CM177" s="41"/>
      <c r="CN177" s="41"/>
      <c r="CO177" s="41"/>
      <c r="CP177" s="41"/>
      <c r="CQ177" s="41"/>
      <c r="CR177" s="41"/>
      <c r="CS177" s="41"/>
      <c r="CT177" s="41"/>
      <c r="CU177" s="41"/>
      <c r="CV177" s="41"/>
      <c r="CW177" s="41"/>
      <c r="CX177" s="41"/>
      <c r="CY177" s="41"/>
      <c r="CZ177" s="41"/>
      <c r="DA177" s="41"/>
      <c r="DB177" s="41"/>
      <c r="DC177" s="41"/>
      <c r="DD177" s="41"/>
      <c r="DE177" s="41"/>
      <c r="DF177" s="41"/>
      <c r="DG177" s="41"/>
      <c r="DH177" s="41"/>
      <c r="DI177" s="41"/>
      <c r="DJ177" s="41"/>
      <c r="DK177" s="41"/>
      <c r="DL177" s="41"/>
      <c r="DM177" s="41"/>
      <c r="DN177" s="41"/>
      <c r="DO177" s="41"/>
      <c r="DP177" s="41"/>
      <c r="DQ177" s="41"/>
      <c r="DR177" s="41"/>
      <c r="DS177" s="41"/>
      <c r="FY177" s="44"/>
      <c r="FZ177" s="43"/>
      <c r="GA177" s="43"/>
      <c r="GB177" s="43"/>
      <c r="GC177" s="43"/>
      <c r="GD177" s="43"/>
      <c r="GE177" s="43"/>
      <c r="GF177" s="43"/>
      <c r="GG177" s="43"/>
      <c r="GH177" s="43"/>
      <c r="GI177" s="43"/>
      <c r="GJ177" s="43"/>
      <c r="GK177" s="43"/>
      <c r="GL177" s="43"/>
      <c r="GM177" s="43"/>
      <c r="GN177" s="43"/>
      <c r="GO177" s="43"/>
      <c r="GP177" s="43"/>
      <c r="GQ177" s="43"/>
      <c r="GR177" s="43"/>
      <c r="GS177" s="43"/>
      <c r="GT177" s="43"/>
      <c r="GU177" s="43"/>
      <c r="GV177" s="43"/>
      <c r="GW177" s="43"/>
      <c r="GX177" s="43"/>
      <c r="GY177" s="43"/>
      <c r="GZ177" s="43"/>
      <c r="HA177" s="43"/>
      <c r="HB177" s="43"/>
      <c r="HC177" s="43"/>
      <c r="HD177" s="43"/>
    </row>
    <row r="178" spans="1:212" x14ac:dyDescent="0.25">
      <c r="A178" s="41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  <c r="AK178" s="41"/>
      <c r="AL178" s="41"/>
      <c r="AM178" s="41"/>
      <c r="AN178" s="41"/>
      <c r="AO178" s="41"/>
      <c r="AP178" s="41"/>
      <c r="AQ178" s="41"/>
      <c r="AR178" s="41"/>
      <c r="AS178" s="41"/>
      <c r="AT178" s="41"/>
      <c r="AU178" s="41"/>
      <c r="AV178" s="41"/>
      <c r="AW178" s="41"/>
      <c r="AX178" s="41"/>
      <c r="AY178" s="41"/>
      <c r="AZ178" s="41"/>
      <c r="BA178" s="41"/>
      <c r="BB178" s="41"/>
      <c r="BC178" s="41"/>
      <c r="BD178" s="41"/>
      <c r="BE178" s="41"/>
      <c r="BF178" s="41"/>
      <c r="BG178" s="41"/>
      <c r="BH178" s="41"/>
      <c r="BI178" s="41"/>
      <c r="BJ178" s="41"/>
      <c r="BK178" s="41"/>
      <c r="BL178" s="41"/>
      <c r="BM178" s="41"/>
      <c r="BN178" s="41"/>
      <c r="BO178" s="41"/>
      <c r="BP178" s="41"/>
      <c r="BQ178" s="41"/>
      <c r="BR178" s="41"/>
      <c r="BS178" s="41"/>
      <c r="BT178" s="41"/>
      <c r="BU178" s="41"/>
      <c r="BV178" s="41"/>
      <c r="BW178" s="41"/>
      <c r="BX178" s="41"/>
      <c r="BY178" s="41"/>
      <c r="BZ178" s="41"/>
      <c r="CA178" s="41"/>
      <c r="CB178" s="41"/>
      <c r="CC178" s="41"/>
      <c r="CD178" s="41"/>
      <c r="CE178" s="41"/>
      <c r="CF178" s="41"/>
      <c r="CG178" s="41"/>
      <c r="CH178" s="41"/>
      <c r="CI178" s="41"/>
      <c r="CJ178" s="41"/>
      <c r="CK178" s="41"/>
      <c r="CL178" s="41"/>
      <c r="CM178" s="41"/>
      <c r="CN178" s="41"/>
      <c r="CO178" s="41"/>
      <c r="CP178" s="41"/>
      <c r="CQ178" s="41"/>
      <c r="CR178" s="41"/>
      <c r="CS178" s="41"/>
      <c r="CT178" s="41"/>
      <c r="CU178" s="41"/>
      <c r="CV178" s="41"/>
      <c r="CW178" s="41"/>
      <c r="CX178" s="41"/>
      <c r="CY178" s="41"/>
      <c r="CZ178" s="41"/>
      <c r="DA178" s="41"/>
      <c r="DB178" s="41"/>
      <c r="DC178" s="41"/>
      <c r="DD178" s="41"/>
      <c r="DE178" s="41"/>
      <c r="DF178" s="41"/>
      <c r="DG178" s="41"/>
      <c r="DH178" s="41"/>
      <c r="DI178" s="41"/>
      <c r="DJ178" s="41"/>
      <c r="DK178" s="41"/>
      <c r="DL178" s="41"/>
      <c r="DM178" s="41"/>
      <c r="DN178" s="41"/>
      <c r="DO178" s="41"/>
      <c r="DP178" s="41"/>
      <c r="DQ178" s="41"/>
      <c r="DR178" s="41"/>
      <c r="DS178" s="41"/>
      <c r="FY178" s="44"/>
      <c r="FZ178" s="43"/>
      <c r="GA178" s="43"/>
      <c r="GB178" s="43"/>
      <c r="GC178" s="43"/>
      <c r="GD178" s="43"/>
      <c r="GE178" s="43"/>
      <c r="GF178" s="43"/>
      <c r="GG178" s="43"/>
      <c r="GH178" s="43"/>
      <c r="GI178" s="43"/>
      <c r="GJ178" s="43"/>
      <c r="GK178" s="43"/>
      <c r="GL178" s="43"/>
      <c r="GM178" s="43"/>
      <c r="GN178" s="43"/>
      <c r="GO178" s="43">
        <v>1</v>
      </c>
      <c r="GP178" s="43"/>
      <c r="GQ178" s="43"/>
      <c r="GR178" s="43"/>
      <c r="GS178" s="43"/>
      <c r="GT178" s="43"/>
      <c r="GU178" s="43"/>
      <c r="GV178" s="43"/>
      <c r="GW178" s="43"/>
      <c r="GX178" s="43"/>
      <c r="GY178" s="43"/>
      <c r="GZ178" s="43"/>
      <c r="HA178" s="43"/>
      <c r="HB178" s="43"/>
      <c r="HC178" s="43"/>
      <c r="HD178" s="43"/>
    </row>
    <row r="179" spans="1:212" x14ac:dyDescent="0.25">
      <c r="A179" s="41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  <c r="AK179" s="41"/>
      <c r="AL179" s="41"/>
      <c r="AM179" s="41"/>
      <c r="AN179" s="41"/>
      <c r="AO179" s="41"/>
      <c r="AP179" s="41"/>
      <c r="AQ179" s="41"/>
      <c r="AR179" s="41"/>
      <c r="AS179" s="41"/>
      <c r="AT179" s="41"/>
      <c r="AU179" s="41"/>
      <c r="AV179" s="41"/>
      <c r="AW179" s="41"/>
      <c r="AX179" s="41"/>
      <c r="AY179" s="41"/>
      <c r="AZ179" s="41"/>
      <c r="BA179" s="41"/>
      <c r="BB179" s="41"/>
      <c r="BC179" s="41"/>
      <c r="BD179" s="41"/>
      <c r="BE179" s="41"/>
      <c r="BF179" s="41"/>
      <c r="BG179" s="41"/>
      <c r="BH179" s="41"/>
      <c r="BI179" s="41"/>
      <c r="BJ179" s="41"/>
      <c r="BK179" s="41"/>
      <c r="BL179" s="41"/>
      <c r="BM179" s="41"/>
      <c r="BN179" s="41"/>
      <c r="BO179" s="41"/>
      <c r="BP179" s="41"/>
      <c r="BQ179" s="41"/>
      <c r="BR179" s="41"/>
      <c r="BS179" s="41"/>
      <c r="BT179" s="41"/>
      <c r="BU179" s="41"/>
      <c r="BV179" s="41"/>
      <c r="BW179" s="41"/>
      <c r="BX179" s="41"/>
      <c r="BY179" s="41"/>
      <c r="BZ179" s="41"/>
      <c r="CA179" s="41"/>
      <c r="CB179" s="41"/>
      <c r="CC179" s="41"/>
      <c r="CD179" s="41"/>
      <c r="CE179" s="41"/>
      <c r="CF179" s="41"/>
      <c r="CG179" s="41"/>
      <c r="CH179" s="41"/>
      <c r="CI179" s="41"/>
      <c r="CJ179" s="41"/>
      <c r="CK179" s="41"/>
      <c r="CL179" s="41"/>
      <c r="CM179" s="41"/>
      <c r="CN179" s="41"/>
      <c r="CO179" s="41"/>
      <c r="CP179" s="41"/>
      <c r="CQ179" s="41"/>
      <c r="CR179" s="41"/>
      <c r="CS179" s="41"/>
      <c r="CT179" s="41"/>
      <c r="CU179" s="41"/>
      <c r="CV179" s="41"/>
      <c r="CW179" s="41"/>
      <c r="CX179" s="41"/>
      <c r="CY179" s="41"/>
      <c r="CZ179" s="41"/>
      <c r="DA179" s="41"/>
      <c r="DB179" s="41"/>
      <c r="DC179" s="41"/>
      <c r="DD179" s="41"/>
      <c r="DE179" s="41"/>
      <c r="DF179" s="41"/>
      <c r="DG179" s="41"/>
      <c r="DH179" s="41"/>
      <c r="DI179" s="41"/>
      <c r="DJ179" s="41"/>
      <c r="DK179" s="41"/>
      <c r="DL179" s="41"/>
      <c r="DM179" s="41"/>
      <c r="DN179" s="41"/>
      <c r="DO179" s="41"/>
      <c r="DP179" s="41"/>
      <c r="DQ179" s="41"/>
      <c r="DR179" s="41"/>
      <c r="DS179" s="41"/>
      <c r="FY179" s="44"/>
      <c r="FZ179" s="43"/>
      <c r="GA179" s="43"/>
      <c r="GB179" s="43"/>
      <c r="GC179" s="43"/>
      <c r="GD179" s="43"/>
      <c r="GE179" s="43"/>
      <c r="GF179" s="43"/>
      <c r="GG179" s="43"/>
      <c r="GH179" s="43"/>
      <c r="GI179" s="43"/>
      <c r="GJ179" s="43"/>
      <c r="GK179" s="43"/>
      <c r="GL179" s="43"/>
      <c r="GM179" s="43"/>
      <c r="GN179" s="43"/>
      <c r="GO179" s="43"/>
      <c r="GP179" s="43">
        <v>1</v>
      </c>
      <c r="GQ179" s="43"/>
      <c r="GR179" s="43"/>
      <c r="GS179" s="43"/>
      <c r="GT179" s="43"/>
      <c r="GU179" s="43"/>
      <c r="GV179" s="43"/>
      <c r="GW179" s="43"/>
      <c r="GX179" s="43"/>
      <c r="GY179" s="43"/>
      <c r="GZ179" s="43"/>
      <c r="HA179" s="43"/>
      <c r="HB179" s="43"/>
      <c r="HC179" s="43"/>
      <c r="HD179" s="43"/>
    </row>
    <row r="180" spans="1:212" x14ac:dyDescent="0.25">
      <c r="A180" s="41"/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 s="41"/>
      <c r="AL180" s="41"/>
      <c r="AM180" s="41"/>
      <c r="AN180" s="41"/>
      <c r="AO180" s="41"/>
      <c r="AP180" s="41"/>
      <c r="AQ180" s="41"/>
      <c r="AR180" s="41"/>
      <c r="AS180" s="41"/>
      <c r="AT180" s="41"/>
      <c r="AU180" s="41"/>
      <c r="AV180" s="41"/>
      <c r="AW180" s="41"/>
      <c r="AX180" s="41"/>
      <c r="AY180" s="41"/>
      <c r="AZ180" s="41"/>
      <c r="BA180" s="41"/>
      <c r="BB180" s="41"/>
      <c r="BC180" s="41"/>
      <c r="BD180" s="41"/>
      <c r="BE180" s="41"/>
      <c r="BF180" s="41"/>
      <c r="BG180" s="41"/>
      <c r="BH180" s="41"/>
      <c r="BI180" s="41"/>
      <c r="BJ180" s="41"/>
      <c r="BK180" s="41"/>
      <c r="BL180" s="41"/>
      <c r="BM180" s="41"/>
      <c r="BN180" s="41"/>
      <c r="BO180" s="41"/>
      <c r="BP180" s="41"/>
      <c r="BQ180" s="41"/>
      <c r="BR180" s="41"/>
      <c r="BS180" s="41"/>
      <c r="BT180" s="41"/>
      <c r="BU180" s="41"/>
      <c r="BV180" s="41"/>
      <c r="BW180" s="41"/>
      <c r="BX180" s="41"/>
      <c r="BY180" s="41"/>
      <c r="BZ180" s="41"/>
      <c r="CA180" s="41"/>
      <c r="CB180" s="41"/>
      <c r="CC180" s="41"/>
      <c r="CD180" s="41"/>
      <c r="CE180" s="41"/>
      <c r="CF180" s="41"/>
      <c r="CG180" s="41"/>
      <c r="CH180" s="41"/>
      <c r="CI180" s="41"/>
      <c r="CJ180" s="41"/>
      <c r="CK180" s="41"/>
      <c r="CL180" s="41"/>
      <c r="CM180" s="41"/>
      <c r="CN180" s="41"/>
      <c r="CO180" s="41"/>
      <c r="CP180" s="41"/>
      <c r="CQ180" s="41"/>
      <c r="CR180" s="41"/>
      <c r="CS180" s="41"/>
      <c r="CT180" s="41"/>
      <c r="CU180" s="41"/>
      <c r="CV180" s="41"/>
      <c r="CW180" s="41"/>
      <c r="CX180" s="41"/>
      <c r="CY180" s="41"/>
      <c r="CZ180" s="41"/>
      <c r="DA180" s="41"/>
      <c r="DB180" s="41"/>
      <c r="DC180" s="41"/>
      <c r="DD180" s="41"/>
      <c r="DE180" s="41"/>
      <c r="DF180" s="41"/>
      <c r="DG180" s="41"/>
      <c r="DH180" s="41"/>
      <c r="DI180" s="41"/>
      <c r="DJ180" s="41"/>
      <c r="DK180" s="41"/>
      <c r="DL180" s="41"/>
      <c r="DM180" s="41"/>
      <c r="DN180" s="41"/>
      <c r="DO180" s="41"/>
      <c r="DP180" s="41"/>
      <c r="DQ180" s="41"/>
      <c r="DR180" s="41"/>
      <c r="DS180" s="41"/>
      <c r="FY180" s="44"/>
      <c r="FZ180" s="43"/>
      <c r="GA180" s="43"/>
      <c r="GB180" s="43"/>
      <c r="GC180" s="43"/>
      <c r="GD180" s="43"/>
      <c r="GE180" s="43"/>
      <c r="GF180" s="43"/>
      <c r="GG180" s="43"/>
      <c r="GH180" s="43"/>
      <c r="GI180" s="43"/>
      <c r="GJ180" s="43"/>
      <c r="GK180" s="43"/>
      <c r="GL180" s="43"/>
      <c r="GM180" s="43"/>
      <c r="GN180" s="43"/>
      <c r="GO180" s="43"/>
      <c r="GP180" s="43"/>
      <c r="GQ180" s="43"/>
      <c r="GR180" s="43"/>
      <c r="GS180" s="43"/>
      <c r="GT180" s="43"/>
      <c r="GU180" s="43"/>
      <c r="GV180" s="43"/>
      <c r="GW180" s="43"/>
      <c r="GX180" s="43"/>
      <c r="GY180" s="43"/>
      <c r="GZ180" s="43"/>
      <c r="HA180" s="43"/>
      <c r="HB180" s="43"/>
      <c r="HC180" s="43"/>
      <c r="HD180" s="43"/>
    </row>
    <row r="181" spans="1:212" x14ac:dyDescent="0.25">
      <c r="A181" s="41"/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  <c r="AK181" s="41"/>
      <c r="AL181" s="41"/>
      <c r="AM181" s="41"/>
      <c r="AN181" s="41"/>
      <c r="AO181" s="41"/>
      <c r="AP181" s="41"/>
      <c r="AQ181" s="41"/>
      <c r="AR181" s="41"/>
      <c r="AS181" s="41"/>
      <c r="AT181" s="41"/>
      <c r="AU181" s="41"/>
      <c r="AV181" s="41"/>
      <c r="AW181" s="41"/>
      <c r="AX181" s="41"/>
      <c r="AY181" s="41"/>
      <c r="AZ181" s="41"/>
      <c r="BA181" s="41"/>
      <c r="BB181" s="41"/>
      <c r="BC181" s="41"/>
      <c r="BD181" s="41"/>
      <c r="BE181" s="41"/>
      <c r="BF181" s="41"/>
      <c r="BG181" s="41"/>
      <c r="BH181" s="41"/>
      <c r="BI181" s="41"/>
      <c r="BJ181" s="41"/>
      <c r="BK181" s="41"/>
      <c r="BL181" s="41"/>
      <c r="BM181" s="41"/>
      <c r="BN181" s="41"/>
      <c r="BO181" s="41"/>
      <c r="BP181" s="41"/>
      <c r="BQ181" s="41"/>
      <c r="BR181" s="41"/>
      <c r="BS181" s="41"/>
      <c r="BT181" s="41"/>
      <c r="BU181" s="41"/>
      <c r="BV181" s="41"/>
      <c r="BW181" s="41"/>
      <c r="BX181" s="41"/>
      <c r="BY181" s="41"/>
      <c r="BZ181" s="41"/>
      <c r="CA181" s="41"/>
      <c r="CB181" s="41"/>
      <c r="CC181" s="41"/>
      <c r="CD181" s="41"/>
      <c r="CE181" s="41"/>
      <c r="CF181" s="41"/>
      <c r="CG181" s="41"/>
      <c r="CH181" s="41"/>
      <c r="CI181" s="41"/>
      <c r="CJ181" s="41"/>
      <c r="CK181" s="41"/>
      <c r="CL181" s="41"/>
      <c r="CM181" s="41"/>
      <c r="CN181" s="41"/>
      <c r="CO181" s="41"/>
      <c r="CP181" s="41"/>
      <c r="CQ181" s="41"/>
      <c r="CR181" s="41"/>
      <c r="CS181" s="41"/>
      <c r="CT181" s="41"/>
      <c r="CU181" s="41"/>
      <c r="CV181" s="41"/>
      <c r="CW181" s="41"/>
      <c r="CX181" s="41"/>
      <c r="CY181" s="41"/>
      <c r="CZ181" s="41"/>
      <c r="DA181" s="41"/>
      <c r="DB181" s="41"/>
      <c r="DC181" s="41"/>
      <c r="DD181" s="41"/>
      <c r="DE181" s="41"/>
      <c r="DF181" s="41"/>
      <c r="DG181" s="41"/>
      <c r="DH181" s="41"/>
      <c r="DI181" s="41"/>
      <c r="DJ181" s="41"/>
      <c r="DK181" s="41"/>
      <c r="DL181" s="41"/>
      <c r="DM181" s="41"/>
      <c r="DN181" s="41"/>
      <c r="DO181" s="41"/>
      <c r="DP181" s="41"/>
      <c r="DQ181" s="41"/>
      <c r="DR181" s="41"/>
      <c r="DS181" s="41"/>
      <c r="FY181" s="44"/>
      <c r="FZ181" s="43"/>
      <c r="GA181" s="43"/>
      <c r="GB181" s="43"/>
      <c r="GC181" s="43"/>
      <c r="GD181" s="43"/>
      <c r="GE181" s="43"/>
      <c r="GF181" s="43"/>
      <c r="GG181" s="43"/>
      <c r="GH181" s="43"/>
      <c r="GI181" s="43"/>
      <c r="GJ181" s="43"/>
      <c r="GK181" s="43"/>
      <c r="GL181" s="43"/>
      <c r="GM181" s="43"/>
      <c r="GN181" s="43"/>
      <c r="GO181" s="43"/>
      <c r="GP181" s="43"/>
      <c r="GQ181" s="43"/>
      <c r="GR181" s="43"/>
      <c r="GS181" s="43"/>
      <c r="GT181" s="43"/>
      <c r="GU181" s="43"/>
      <c r="GV181" s="43"/>
      <c r="GW181" s="43"/>
      <c r="GX181" s="43"/>
      <c r="GY181" s="43"/>
      <c r="GZ181" s="43"/>
      <c r="HA181" s="43"/>
      <c r="HB181" s="43"/>
      <c r="HC181" s="43"/>
      <c r="HD181" s="43"/>
    </row>
    <row r="182" spans="1:212" x14ac:dyDescent="0.25">
      <c r="A182" s="41"/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  <c r="AK182" s="41"/>
      <c r="AL182" s="41"/>
      <c r="AM182" s="41"/>
      <c r="AN182" s="41"/>
      <c r="AO182" s="41"/>
      <c r="AP182" s="41"/>
      <c r="AQ182" s="41"/>
      <c r="AR182" s="41"/>
      <c r="AS182" s="41"/>
      <c r="AT182" s="41"/>
      <c r="AU182" s="41"/>
      <c r="AV182" s="41"/>
      <c r="AW182" s="41"/>
      <c r="AX182" s="41"/>
      <c r="AY182" s="41"/>
      <c r="AZ182" s="41"/>
      <c r="BA182" s="41"/>
      <c r="BB182" s="41"/>
      <c r="BC182" s="41"/>
      <c r="BD182" s="41"/>
      <c r="BE182" s="41"/>
      <c r="BF182" s="41"/>
      <c r="BG182" s="41"/>
      <c r="BH182" s="41"/>
      <c r="BI182" s="41"/>
      <c r="BJ182" s="41"/>
      <c r="BK182" s="41"/>
      <c r="BL182" s="41"/>
      <c r="BM182" s="41"/>
      <c r="BN182" s="41"/>
      <c r="BO182" s="41"/>
      <c r="BP182" s="41"/>
      <c r="BQ182" s="41"/>
      <c r="BR182" s="41"/>
      <c r="BS182" s="41"/>
      <c r="BT182" s="41"/>
      <c r="BU182" s="41"/>
      <c r="BV182" s="41"/>
      <c r="BW182" s="41"/>
      <c r="BX182" s="41"/>
      <c r="BY182" s="41"/>
      <c r="BZ182" s="41"/>
      <c r="CA182" s="41"/>
      <c r="CB182" s="41"/>
      <c r="CC182" s="41"/>
      <c r="CD182" s="41"/>
      <c r="CE182" s="41"/>
      <c r="CF182" s="41"/>
      <c r="CG182" s="41"/>
      <c r="CH182" s="41"/>
      <c r="CI182" s="41"/>
      <c r="CJ182" s="41"/>
      <c r="CK182" s="41"/>
      <c r="CL182" s="41"/>
      <c r="CM182" s="41"/>
      <c r="CN182" s="41"/>
      <c r="CO182" s="41"/>
      <c r="CP182" s="41"/>
      <c r="CQ182" s="41"/>
      <c r="CR182" s="41"/>
      <c r="CS182" s="41"/>
      <c r="CT182" s="41"/>
      <c r="CU182" s="41"/>
      <c r="CV182" s="41"/>
      <c r="CW182" s="41"/>
      <c r="CX182" s="41"/>
      <c r="CY182" s="41"/>
      <c r="CZ182" s="41"/>
      <c r="DA182" s="41"/>
      <c r="DB182" s="41"/>
      <c r="DC182" s="41"/>
      <c r="DD182" s="41"/>
      <c r="DE182" s="41"/>
      <c r="DF182" s="41"/>
      <c r="DG182" s="41"/>
      <c r="DH182" s="41"/>
      <c r="DI182" s="41"/>
      <c r="DJ182" s="41"/>
      <c r="DK182" s="41"/>
      <c r="DL182" s="41"/>
      <c r="DM182" s="41"/>
      <c r="DN182" s="41"/>
      <c r="DO182" s="41"/>
      <c r="DP182" s="41"/>
      <c r="DQ182" s="41"/>
      <c r="DR182" s="41"/>
      <c r="DS182" s="41"/>
      <c r="FY182" s="44"/>
      <c r="FZ182" s="43"/>
      <c r="GA182" s="43"/>
      <c r="GB182" s="43"/>
      <c r="GC182" s="43"/>
      <c r="GD182" s="43"/>
      <c r="GE182" s="43"/>
      <c r="GF182" s="43"/>
      <c r="GG182" s="43"/>
      <c r="GH182" s="43"/>
      <c r="GI182" s="43"/>
      <c r="GJ182" s="43"/>
      <c r="GK182" s="43"/>
      <c r="GL182" s="43"/>
      <c r="GM182" s="43">
        <v>1</v>
      </c>
      <c r="GN182" s="43">
        <v>1</v>
      </c>
      <c r="GO182" s="43">
        <v>1</v>
      </c>
      <c r="GP182" s="43">
        <v>1</v>
      </c>
      <c r="GQ182" s="43"/>
      <c r="GR182" s="43"/>
      <c r="GS182" s="43"/>
      <c r="GT182" s="43"/>
      <c r="GU182" s="43"/>
      <c r="GV182" s="43"/>
      <c r="GW182" s="43"/>
      <c r="GX182" s="43"/>
      <c r="GY182" s="43"/>
      <c r="GZ182" s="43"/>
      <c r="HA182" s="43"/>
      <c r="HB182" s="43"/>
      <c r="HC182" s="43"/>
      <c r="HD182" s="43"/>
    </row>
    <row r="183" spans="1:212" x14ac:dyDescent="0.25">
      <c r="A183" s="41"/>
      <c r="B183" s="41"/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  <c r="AK183" s="41"/>
      <c r="AL183" s="41"/>
      <c r="AM183" s="41"/>
      <c r="AN183" s="41"/>
      <c r="AO183" s="41"/>
      <c r="AP183" s="41"/>
      <c r="AQ183" s="41"/>
      <c r="AR183" s="41"/>
      <c r="AS183" s="41"/>
      <c r="AT183" s="41"/>
      <c r="AU183" s="41"/>
      <c r="AV183" s="41"/>
      <c r="AW183" s="41"/>
      <c r="AX183" s="41"/>
      <c r="AY183" s="41"/>
      <c r="AZ183" s="41"/>
      <c r="BA183" s="41"/>
      <c r="BB183" s="41"/>
      <c r="BC183" s="41"/>
      <c r="BD183" s="41"/>
      <c r="BE183" s="41"/>
      <c r="BF183" s="41"/>
      <c r="BG183" s="41"/>
      <c r="BH183" s="41"/>
      <c r="BI183" s="41"/>
      <c r="BJ183" s="41"/>
      <c r="BK183" s="41"/>
      <c r="BL183" s="41"/>
      <c r="BM183" s="41"/>
      <c r="BN183" s="41"/>
      <c r="BO183" s="41"/>
      <c r="BP183" s="41"/>
      <c r="BQ183" s="41"/>
      <c r="BR183" s="41"/>
      <c r="BS183" s="41"/>
      <c r="BT183" s="41"/>
      <c r="BU183" s="41"/>
      <c r="BV183" s="41"/>
      <c r="BW183" s="41"/>
      <c r="BX183" s="41"/>
      <c r="BY183" s="41"/>
      <c r="BZ183" s="41"/>
      <c r="CA183" s="41"/>
      <c r="CB183" s="41"/>
      <c r="CC183" s="41"/>
      <c r="CD183" s="41"/>
      <c r="CE183" s="41"/>
      <c r="CF183" s="41"/>
      <c r="CG183" s="41"/>
      <c r="CH183" s="41"/>
      <c r="CI183" s="41"/>
      <c r="CJ183" s="41"/>
      <c r="CK183" s="41"/>
      <c r="CL183" s="41"/>
      <c r="CM183" s="41"/>
      <c r="CN183" s="41"/>
      <c r="CO183" s="41"/>
      <c r="CP183" s="41"/>
      <c r="CQ183" s="41"/>
      <c r="CR183" s="41"/>
      <c r="CS183" s="41"/>
      <c r="CT183" s="41"/>
      <c r="CU183" s="41"/>
      <c r="CV183" s="41"/>
      <c r="CW183" s="41"/>
      <c r="CX183" s="41"/>
      <c r="CY183" s="41"/>
      <c r="CZ183" s="41"/>
      <c r="DA183" s="41"/>
      <c r="DB183" s="41"/>
      <c r="DC183" s="41"/>
      <c r="DD183" s="41"/>
      <c r="DE183" s="41"/>
      <c r="DF183" s="41"/>
      <c r="DG183" s="41"/>
      <c r="DH183" s="41"/>
      <c r="DI183" s="41"/>
      <c r="DJ183" s="41"/>
      <c r="DK183" s="41"/>
      <c r="DL183" s="41"/>
      <c r="DM183" s="41"/>
      <c r="DN183" s="41"/>
      <c r="DO183" s="41"/>
      <c r="DP183" s="41"/>
      <c r="DQ183" s="41"/>
      <c r="DR183" s="41"/>
      <c r="DS183" s="41"/>
      <c r="FY183" s="44"/>
      <c r="FZ183" s="43"/>
      <c r="GA183" s="43"/>
      <c r="GB183" s="43"/>
      <c r="GC183" s="43"/>
      <c r="GD183" s="43"/>
      <c r="GE183" s="43"/>
      <c r="GF183" s="43"/>
      <c r="GG183" s="43"/>
      <c r="GH183" s="43"/>
      <c r="GI183" s="43"/>
      <c r="GJ183" s="43"/>
      <c r="GK183" s="43"/>
      <c r="GL183" s="43"/>
      <c r="GM183" s="43">
        <v>1</v>
      </c>
      <c r="GN183" s="43"/>
      <c r="GO183" s="43"/>
      <c r="GP183" s="43"/>
      <c r="GQ183" s="43"/>
      <c r="GR183" s="43"/>
      <c r="GS183" s="43"/>
      <c r="GT183" s="43"/>
      <c r="GU183" s="43"/>
      <c r="GV183" s="43"/>
      <c r="GW183" s="43"/>
      <c r="GX183" s="43"/>
      <c r="GY183" s="43"/>
      <c r="GZ183" s="43"/>
      <c r="HA183" s="43"/>
      <c r="HB183" s="43"/>
      <c r="HC183" s="43"/>
      <c r="HD183" s="43"/>
    </row>
    <row r="184" spans="1:212" x14ac:dyDescent="0.25">
      <c r="A184" s="41"/>
      <c r="B184" s="41"/>
      <c r="C184" s="41"/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 s="41"/>
      <c r="AL184" s="41"/>
      <c r="AM184" s="41"/>
      <c r="AN184" s="41"/>
      <c r="AO184" s="41"/>
      <c r="AP184" s="41"/>
      <c r="AQ184" s="41"/>
      <c r="AR184" s="41"/>
      <c r="AS184" s="41"/>
      <c r="AT184" s="41"/>
      <c r="AU184" s="41"/>
      <c r="AV184" s="41"/>
      <c r="AW184" s="41"/>
      <c r="AX184" s="41"/>
      <c r="AY184" s="41"/>
      <c r="AZ184" s="41"/>
      <c r="BA184" s="41"/>
      <c r="BB184" s="41"/>
      <c r="BC184" s="41"/>
      <c r="BD184" s="41"/>
      <c r="BE184" s="41"/>
      <c r="BF184" s="41"/>
      <c r="BG184" s="41"/>
      <c r="BH184" s="41"/>
      <c r="BI184" s="41"/>
      <c r="BJ184" s="41"/>
      <c r="BK184" s="41"/>
      <c r="BL184" s="41"/>
      <c r="BM184" s="41"/>
      <c r="BN184" s="41"/>
      <c r="BO184" s="41"/>
      <c r="BP184" s="41"/>
      <c r="BQ184" s="41"/>
      <c r="BR184" s="41"/>
      <c r="BS184" s="41"/>
      <c r="BT184" s="41"/>
      <c r="BU184" s="41"/>
      <c r="BV184" s="41"/>
      <c r="BW184" s="41"/>
      <c r="BX184" s="41"/>
      <c r="BY184" s="41"/>
      <c r="BZ184" s="41"/>
      <c r="CA184" s="41"/>
      <c r="CB184" s="41"/>
      <c r="CC184" s="41"/>
      <c r="CD184" s="41"/>
      <c r="CE184" s="41"/>
      <c r="CF184" s="41"/>
      <c r="CG184" s="41"/>
      <c r="CH184" s="41"/>
      <c r="CI184" s="41"/>
      <c r="CJ184" s="41"/>
      <c r="CK184" s="41"/>
      <c r="CL184" s="41"/>
      <c r="CM184" s="41"/>
      <c r="CN184" s="41"/>
      <c r="CO184" s="41"/>
      <c r="CP184" s="41"/>
      <c r="CQ184" s="41"/>
      <c r="CR184" s="41"/>
      <c r="CS184" s="41"/>
      <c r="CT184" s="41"/>
      <c r="CU184" s="41"/>
      <c r="CV184" s="41"/>
      <c r="CW184" s="41"/>
      <c r="CX184" s="41"/>
      <c r="CY184" s="41"/>
      <c r="CZ184" s="41"/>
      <c r="DA184" s="41"/>
      <c r="DB184" s="41"/>
      <c r="DC184" s="41"/>
      <c r="DD184" s="41"/>
      <c r="DE184" s="41"/>
      <c r="DF184" s="41"/>
      <c r="DG184" s="41"/>
      <c r="DH184" s="41"/>
      <c r="DI184" s="41"/>
      <c r="DJ184" s="41"/>
      <c r="DK184" s="41"/>
      <c r="DL184" s="41"/>
      <c r="DM184" s="41"/>
      <c r="DN184" s="41"/>
      <c r="DO184" s="41"/>
      <c r="DP184" s="41"/>
      <c r="DQ184" s="41"/>
      <c r="DR184" s="41"/>
      <c r="DS184" s="41"/>
      <c r="FY184" s="44"/>
      <c r="FZ184" s="43"/>
      <c r="GA184" s="43"/>
      <c r="GB184" s="43"/>
      <c r="GC184" s="43"/>
      <c r="GD184" s="43"/>
      <c r="GE184" s="43"/>
      <c r="GF184" s="43"/>
      <c r="GG184" s="43"/>
      <c r="GH184" s="43"/>
      <c r="GI184" s="43"/>
      <c r="GJ184" s="43"/>
      <c r="GK184" s="43"/>
      <c r="GL184" s="43"/>
      <c r="GM184" s="43">
        <v>1</v>
      </c>
      <c r="GN184" s="43">
        <v>1</v>
      </c>
      <c r="GO184" s="43"/>
      <c r="GP184" s="43"/>
      <c r="GQ184" s="43"/>
      <c r="GR184" s="43"/>
      <c r="GS184" s="43"/>
      <c r="GT184" s="43"/>
      <c r="GU184" s="43"/>
      <c r="GV184" s="43"/>
      <c r="GW184" s="43"/>
      <c r="GX184" s="43"/>
      <c r="GY184" s="43"/>
      <c r="GZ184" s="43"/>
      <c r="HA184" s="43"/>
      <c r="HB184" s="43"/>
      <c r="HC184" s="43"/>
      <c r="HD184" s="43"/>
    </row>
    <row r="185" spans="1:212" x14ac:dyDescent="0.25">
      <c r="A185" s="41"/>
      <c r="B185" s="41"/>
      <c r="C185" s="41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 s="41"/>
      <c r="AL185" s="41"/>
      <c r="AM185" s="41"/>
      <c r="AN185" s="41"/>
      <c r="AO185" s="41"/>
      <c r="AP185" s="41"/>
      <c r="AQ185" s="41"/>
      <c r="AR185" s="41"/>
      <c r="AS185" s="41"/>
      <c r="AT185" s="41"/>
      <c r="AU185" s="41"/>
      <c r="AV185" s="41"/>
      <c r="AW185" s="41"/>
      <c r="AX185" s="41"/>
      <c r="AY185" s="41"/>
      <c r="AZ185" s="41"/>
      <c r="BA185" s="41"/>
      <c r="BB185" s="41"/>
      <c r="BC185" s="41"/>
      <c r="BD185" s="41"/>
      <c r="BE185" s="41"/>
      <c r="BF185" s="41"/>
      <c r="BG185" s="41"/>
      <c r="BH185" s="41"/>
      <c r="BI185" s="41"/>
      <c r="BJ185" s="41"/>
      <c r="BK185" s="41"/>
      <c r="BL185" s="41"/>
      <c r="BM185" s="41"/>
      <c r="BN185" s="41"/>
      <c r="BO185" s="41"/>
      <c r="BP185" s="41"/>
      <c r="BQ185" s="41"/>
      <c r="BR185" s="41"/>
      <c r="BS185" s="41"/>
      <c r="BT185" s="41"/>
      <c r="BU185" s="41"/>
      <c r="BV185" s="41"/>
      <c r="BW185" s="41"/>
      <c r="BX185" s="41"/>
      <c r="BY185" s="41"/>
      <c r="BZ185" s="41"/>
      <c r="CA185" s="41"/>
      <c r="CB185" s="41"/>
      <c r="CC185" s="41"/>
      <c r="CD185" s="41"/>
      <c r="CE185" s="41"/>
      <c r="CF185" s="41"/>
      <c r="CG185" s="41"/>
      <c r="CH185" s="41"/>
      <c r="CI185" s="41"/>
      <c r="CJ185" s="41"/>
      <c r="CK185" s="41"/>
      <c r="CL185" s="41"/>
      <c r="CM185" s="41"/>
      <c r="CN185" s="41"/>
      <c r="CO185" s="41"/>
      <c r="CP185" s="41"/>
      <c r="CQ185" s="41"/>
      <c r="CR185" s="41"/>
      <c r="CS185" s="41"/>
      <c r="CT185" s="41"/>
      <c r="CU185" s="41"/>
      <c r="CV185" s="41"/>
      <c r="CW185" s="41"/>
      <c r="CX185" s="41"/>
      <c r="CY185" s="41"/>
      <c r="CZ185" s="41"/>
      <c r="DA185" s="41"/>
      <c r="DB185" s="41"/>
      <c r="DC185" s="41"/>
      <c r="DD185" s="41"/>
      <c r="DE185" s="41"/>
      <c r="DF185" s="41"/>
      <c r="DG185" s="41"/>
      <c r="DH185" s="41"/>
      <c r="DI185" s="41"/>
      <c r="DJ185" s="41"/>
      <c r="DK185" s="41"/>
      <c r="DL185" s="41"/>
      <c r="DM185" s="41"/>
      <c r="DN185" s="41"/>
      <c r="DO185" s="41"/>
      <c r="DP185" s="41"/>
      <c r="DQ185" s="41"/>
      <c r="DR185" s="41"/>
      <c r="DS185" s="41"/>
      <c r="FY185" s="44"/>
      <c r="FZ185" s="43"/>
      <c r="GA185" s="43"/>
      <c r="GB185" s="43"/>
      <c r="GC185" s="43"/>
      <c r="GD185" s="43"/>
      <c r="GE185" s="43"/>
      <c r="GF185" s="43"/>
      <c r="GG185" s="43"/>
      <c r="GH185" s="43"/>
      <c r="GI185" s="43"/>
      <c r="GJ185" s="43"/>
      <c r="GK185" s="43"/>
      <c r="GL185" s="43"/>
      <c r="GM185" s="43">
        <v>1</v>
      </c>
      <c r="GN185" s="43"/>
      <c r="GO185" s="43">
        <v>1</v>
      </c>
      <c r="GP185" s="43"/>
      <c r="GQ185" s="43"/>
      <c r="GR185" s="43"/>
      <c r="GS185" s="43"/>
      <c r="GT185" s="43"/>
      <c r="GU185" s="43"/>
      <c r="GV185" s="43"/>
      <c r="GW185" s="43"/>
      <c r="GX185" s="43"/>
      <c r="GY185" s="43"/>
      <c r="GZ185" s="43"/>
      <c r="HA185" s="43"/>
      <c r="HB185" s="43"/>
      <c r="HC185" s="43"/>
      <c r="HD185" s="43"/>
    </row>
    <row r="186" spans="1:212" x14ac:dyDescent="0.25">
      <c r="A186" s="41"/>
      <c r="B186" s="41"/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 s="41"/>
      <c r="AL186" s="41"/>
      <c r="AM186" s="41"/>
      <c r="AN186" s="41"/>
      <c r="AO186" s="41"/>
      <c r="AP186" s="41"/>
      <c r="AQ186" s="41"/>
      <c r="AR186" s="41"/>
      <c r="AS186" s="41"/>
      <c r="AT186" s="41"/>
      <c r="AU186" s="41"/>
      <c r="AV186" s="41"/>
      <c r="AW186" s="41"/>
      <c r="AX186" s="41"/>
      <c r="AY186" s="41"/>
      <c r="AZ186" s="41"/>
      <c r="BA186" s="41"/>
      <c r="BB186" s="41"/>
      <c r="BC186" s="41"/>
      <c r="BD186" s="41"/>
      <c r="BE186" s="41"/>
      <c r="BF186" s="41"/>
      <c r="BG186" s="41"/>
      <c r="BH186" s="41"/>
      <c r="BI186" s="41"/>
      <c r="BJ186" s="41"/>
      <c r="BK186" s="41"/>
      <c r="BL186" s="41"/>
      <c r="BM186" s="41"/>
      <c r="BN186" s="41"/>
      <c r="BO186" s="41"/>
      <c r="BP186" s="41"/>
      <c r="BQ186" s="41"/>
      <c r="BR186" s="41"/>
      <c r="BS186" s="41"/>
      <c r="BT186" s="41"/>
      <c r="BU186" s="41"/>
      <c r="BV186" s="41"/>
      <c r="BW186" s="41"/>
      <c r="BX186" s="41"/>
      <c r="BY186" s="41"/>
      <c r="BZ186" s="41"/>
      <c r="CA186" s="41"/>
      <c r="CB186" s="41"/>
      <c r="CC186" s="41"/>
      <c r="CD186" s="41"/>
      <c r="CE186" s="41"/>
      <c r="CF186" s="41"/>
      <c r="CG186" s="41"/>
      <c r="CH186" s="41"/>
      <c r="CI186" s="41"/>
      <c r="CJ186" s="41"/>
      <c r="CK186" s="41"/>
      <c r="CL186" s="41"/>
      <c r="CM186" s="41"/>
      <c r="CN186" s="41"/>
      <c r="CO186" s="41"/>
      <c r="CP186" s="41"/>
      <c r="CQ186" s="41"/>
      <c r="CR186" s="41"/>
      <c r="CS186" s="41"/>
      <c r="CT186" s="41"/>
      <c r="CU186" s="41"/>
      <c r="CV186" s="41"/>
      <c r="CW186" s="41"/>
      <c r="CX186" s="41"/>
      <c r="CY186" s="41"/>
      <c r="CZ186" s="41"/>
      <c r="DA186" s="41"/>
      <c r="DB186" s="41"/>
      <c r="DC186" s="41"/>
      <c r="DD186" s="41"/>
      <c r="DE186" s="41"/>
      <c r="DF186" s="41"/>
      <c r="DG186" s="41"/>
      <c r="DH186" s="41"/>
      <c r="DI186" s="41"/>
      <c r="DJ186" s="41"/>
      <c r="DK186" s="41"/>
      <c r="DL186" s="41"/>
      <c r="DM186" s="41"/>
      <c r="DN186" s="41"/>
      <c r="DO186" s="41"/>
      <c r="DP186" s="41"/>
      <c r="DQ186" s="41"/>
      <c r="DR186" s="41"/>
      <c r="DS186" s="41"/>
      <c r="FY186" s="44"/>
      <c r="FZ186" s="43"/>
      <c r="GA186" s="43"/>
      <c r="GB186" s="43"/>
      <c r="GC186" s="43"/>
      <c r="GD186" s="43"/>
      <c r="GE186" s="43"/>
      <c r="GF186" s="43"/>
      <c r="GG186" s="43"/>
      <c r="GH186" s="43"/>
      <c r="GI186" s="43"/>
      <c r="GJ186" s="43"/>
      <c r="GK186" s="43"/>
      <c r="GL186" s="43"/>
      <c r="GM186" s="43">
        <v>1</v>
      </c>
      <c r="GN186" s="43">
        <v>1</v>
      </c>
      <c r="GO186" s="43"/>
      <c r="GP186" s="43">
        <v>1</v>
      </c>
      <c r="GQ186" s="43"/>
      <c r="GR186" s="43"/>
      <c r="GS186" s="43"/>
      <c r="GT186" s="43"/>
      <c r="GU186" s="43"/>
      <c r="GV186" s="43"/>
      <c r="GW186" s="43"/>
      <c r="GX186" s="43"/>
      <c r="GY186" s="43"/>
      <c r="GZ186" s="43"/>
      <c r="HA186" s="43"/>
      <c r="HB186" s="43"/>
      <c r="HC186" s="43"/>
      <c r="HD186" s="43"/>
    </row>
    <row r="187" spans="1:212" x14ac:dyDescent="0.25">
      <c r="A187" s="41"/>
      <c r="B187" s="41"/>
      <c r="C187" s="41"/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  <c r="AK187" s="41"/>
      <c r="AL187" s="41"/>
      <c r="AM187" s="41"/>
      <c r="AN187" s="41"/>
      <c r="AO187" s="41"/>
      <c r="AP187" s="41"/>
      <c r="AQ187" s="41"/>
      <c r="AR187" s="41"/>
      <c r="AS187" s="41"/>
      <c r="AT187" s="41"/>
      <c r="AU187" s="41"/>
      <c r="AV187" s="41"/>
      <c r="AW187" s="41"/>
      <c r="AX187" s="41"/>
      <c r="AY187" s="41"/>
      <c r="AZ187" s="41"/>
      <c r="BA187" s="41"/>
      <c r="BB187" s="41"/>
      <c r="BC187" s="41"/>
      <c r="BD187" s="41"/>
      <c r="BE187" s="41"/>
      <c r="BF187" s="41"/>
      <c r="BG187" s="41"/>
      <c r="BH187" s="41"/>
      <c r="BI187" s="41"/>
      <c r="BJ187" s="41"/>
      <c r="BK187" s="41"/>
      <c r="BL187" s="41"/>
      <c r="BM187" s="41"/>
      <c r="BN187" s="41"/>
      <c r="BO187" s="41"/>
      <c r="BP187" s="41"/>
      <c r="BQ187" s="41"/>
      <c r="BR187" s="41"/>
      <c r="BS187" s="41"/>
      <c r="BT187" s="41"/>
      <c r="BU187" s="41"/>
      <c r="BV187" s="41"/>
      <c r="BW187" s="41"/>
      <c r="BX187" s="41"/>
      <c r="BY187" s="41"/>
      <c r="BZ187" s="41"/>
      <c r="CA187" s="41"/>
      <c r="CB187" s="41"/>
      <c r="CC187" s="41"/>
      <c r="CD187" s="41"/>
      <c r="CE187" s="41"/>
      <c r="CF187" s="41"/>
      <c r="CG187" s="41"/>
      <c r="CH187" s="41"/>
      <c r="CI187" s="41"/>
      <c r="CJ187" s="41"/>
      <c r="CK187" s="41"/>
      <c r="CL187" s="41"/>
      <c r="CM187" s="41"/>
      <c r="CN187" s="41"/>
      <c r="CO187" s="41"/>
      <c r="CP187" s="41"/>
      <c r="CQ187" s="41"/>
      <c r="CR187" s="41"/>
      <c r="CS187" s="41"/>
      <c r="CT187" s="41"/>
      <c r="CU187" s="41"/>
      <c r="CV187" s="41"/>
      <c r="CW187" s="41"/>
      <c r="CX187" s="41"/>
      <c r="CY187" s="41"/>
      <c r="CZ187" s="41"/>
      <c r="DA187" s="41"/>
      <c r="DB187" s="41"/>
      <c r="DC187" s="41"/>
      <c r="DD187" s="41"/>
      <c r="DE187" s="41"/>
      <c r="DF187" s="41"/>
      <c r="DG187" s="41"/>
      <c r="DH187" s="41"/>
      <c r="DI187" s="41"/>
      <c r="DJ187" s="41"/>
      <c r="DK187" s="41"/>
      <c r="DL187" s="41"/>
      <c r="DM187" s="41"/>
      <c r="DN187" s="41"/>
      <c r="DO187" s="41"/>
      <c r="DP187" s="41"/>
      <c r="DQ187" s="41"/>
      <c r="DR187" s="41"/>
      <c r="DS187" s="41"/>
      <c r="FY187" s="44"/>
      <c r="FZ187" s="43"/>
      <c r="GA187" s="43"/>
      <c r="GB187" s="43"/>
      <c r="GC187" s="43"/>
      <c r="GD187" s="43"/>
      <c r="GE187" s="43"/>
      <c r="GF187" s="43"/>
      <c r="GG187" s="43"/>
      <c r="GH187" s="43"/>
      <c r="GI187" s="43"/>
      <c r="GJ187" s="43"/>
      <c r="GK187" s="43"/>
      <c r="GL187" s="43"/>
      <c r="GM187" s="43">
        <v>1</v>
      </c>
      <c r="GN187" s="43"/>
      <c r="GO187" s="43"/>
      <c r="GP187" s="43"/>
      <c r="GQ187" s="43"/>
      <c r="GR187" s="43"/>
      <c r="GS187" s="43"/>
      <c r="GT187" s="43"/>
      <c r="GU187" s="43"/>
      <c r="GV187" s="43"/>
      <c r="GW187" s="43"/>
      <c r="GX187" s="43"/>
      <c r="GY187" s="43"/>
      <c r="GZ187" s="43"/>
      <c r="HA187" s="43"/>
      <c r="HB187" s="43"/>
      <c r="HC187" s="43"/>
      <c r="HD187" s="43"/>
    </row>
    <row r="188" spans="1:212" x14ac:dyDescent="0.25">
      <c r="A188" s="41"/>
      <c r="B188" s="41"/>
      <c r="C188" s="41"/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 s="41"/>
      <c r="AL188" s="41"/>
      <c r="AM188" s="41"/>
      <c r="AN188" s="41"/>
      <c r="AO188" s="41"/>
      <c r="AP188" s="41"/>
      <c r="AQ188" s="41"/>
      <c r="AR188" s="41"/>
      <c r="AS188" s="41"/>
      <c r="AT188" s="41"/>
      <c r="AU188" s="41"/>
      <c r="AV188" s="41"/>
      <c r="AW188" s="41"/>
      <c r="AX188" s="41"/>
      <c r="AY188" s="41"/>
      <c r="AZ188" s="41"/>
      <c r="BA188" s="41"/>
      <c r="BB188" s="41"/>
      <c r="BC188" s="41"/>
      <c r="BD188" s="41"/>
      <c r="BE188" s="41"/>
      <c r="BF188" s="41"/>
      <c r="BG188" s="41"/>
      <c r="BH188" s="41"/>
      <c r="BI188" s="41"/>
      <c r="BJ188" s="41"/>
      <c r="BK188" s="41"/>
      <c r="BL188" s="41"/>
      <c r="BM188" s="41"/>
      <c r="BN188" s="41"/>
      <c r="BO188" s="41"/>
      <c r="BP188" s="41"/>
      <c r="BQ188" s="41"/>
      <c r="BR188" s="41"/>
      <c r="BS188" s="41"/>
      <c r="BT188" s="41"/>
      <c r="BU188" s="41"/>
      <c r="BV188" s="41"/>
      <c r="BW188" s="41"/>
      <c r="BX188" s="41"/>
      <c r="BY188" s="41"/>
      <c r="BZ188" s="41"/>
      <c r="CA188" s="41"/>
      <c r="CB188" s="41"/>
      <c r="CC188" s="41"/>
      <c r="CD188" s="41"/>
      <c r="CE188" s="41"/>
      <c r="CF188" s="41"/>
      <c r="CG188" s="41"/>
      <c r="CH188" s="41"/>
      <c r="CI188" s="41"/>
      <c r="CJ188" s="41"/>
      <c r="CK188" s="41"/>
      <c r="CL188" s="41"/>
      <c r="CM188" s="41"/>
      <c r="CN188" s="41"/>
      <c r="CO188" s="41"/>
      <c r="CP188" s="41"/>
      <c r="CQ188" s="41"/>
      <c r="CR188" s="41"/>
      <c r="CS188" s="41"/>
      <c r="CT188" s="41"/>
      <c r="CU188" s="41"/>
      <c r="CV188" s="41"/>
      <c r="CW188" s="41"/>
      <c r="CX188" s="41"/>
      <c r="CY188" s="41"/>
      <c r="CZ188" s="41"/>
      <c r="DA188" s="41"/>
      <c r="DB188" s="41"/>
      <c r="DC188" s="41"/>
      <c r="DD188" s="41"/>
      <c r="DE188" s="41"/>
      <c r="DF188" s="41"/>
      <c r="DG188" s="41"/>
      <c r="DH188" s="41"/>
      <c r="DI188" s="41"/>
      <c r="DJ188" s="41"/>
      <c r="DK188" s="41"/>
      <c r="DL188" s="41"/>
      <c r="DM188" s="41"/>
      <c r="DN188" s="41"/>
      <c r="DO188" s="41"/>
      <c r="DP188" s="41"/>
      <c r="DQ188" s="41"/>
      <c r="DR188" s="41"/>
      <c r="DS188" s="41"/>
      <c r="FY188" s="44"/>
      <c r="FZ188" s="43"/>
      <c r="GA188" s="43"/>
      <c r="GB188" s="43"/>
      <c r="GC188" s="43"/>
      <c r="GD188" s="43"/>
      <c r="GE188" s="43"/>
      <c r="GF188" s="43"/>
      <c r="GG188" s="43"/>
      <c r="GH188" s="43"/>
      <c r="GI188" s="43"/>
      <c r="GJ188" s="43"/>
      <c r="GK188" s="43"/>
      <c r="GL188" s="43"/>
      <c r="GM188" s="43">
        <v>1</v>
      </c>
      <c r="GN188" s="43">
        <v>1</v>
      </c>
      <c r="GO188" s="43">
        <v>1</v>
      </c>
      <c r="GP188" s="43"/>
      <c r="GQ188" s="43"/>
      <c r="GR188" s="43"/>
      <c r="GS188" s="43"/>
      <c r="GT188" s="43"/>
      <c r="GU188" s="43"/>
      <c r="GV188" s="43"/>
      <c r="GW188" s="43"/>
      <c r="GX188" s="43"/>
      <c r="GY188" s="43"/>
      <c r="GZ188" s="43"/>
      <c r="HA188" s="43"/>
      <c r="HB188" s="43"/>
      <c r="HC188" s="43"/>
      <c r="HD188" s="43"/>
    </row>
    <row r="189" spans="1:212" x14ac:dyDescent="0.25">
      <c r="A189" s="41"/>
      <c r="B189" s="41"/>
      <c r="C189" s="41"/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 s="41"/>
      <c r="AL189" s="41"/>
      <c r="AM189" s="41"/>
      <c r="AN189" s="41"/>
      <c r="AO189" s="41"/>
      <c r="AP189" s="41"/>
      <c r="AQ189" s="41"/>
      <c r="AR189" s="41"/>
      <c r="AS189" s="41"/>
      <c r="AT189" s="41"/>
      <c r="AU189" s="41"/>
      <c r="AV189" s="41"/>
      <c r="AW189" s="41"/>
      <c r="AX189" s="41"/>
      <c r="AY189" s="41"/>
      <c r="AZ189" s="41"/>
      <c r="BA189" s="41"/>
      <c r="BB189" s="41"/>
      <c r="BC189" s="41"/>
      <c r="BD189" s="41"/>
      <c r="BE189" s="41"/>
      <c r="BF189" s="41"/>
      <c r="BG189" s="41"/>
      <c r="BH189" s="41"/>
      <c r="BI189" s="41"/>
      <c r="BJ189" s="41"/>
      <c r="BK189" s="41"/>
      <c r="BL189" s="41"/>
      <c r="BM189" s="41"/>
      <c r="BN189" s="41"/>
      <c r="BO189" s="41"/>
      <c r="BP189" s="41"/>
      <c r="BQ189" s="41"/>
      <c r="BR189" s="41"/>
      <c r="BS189" s="41"/>
      <c r="BT189" s="41"/>
      <c r="BU189" s="41"/>
      <c r="BV189" s="41"/>
      <c r="BW189" s="41"/>
      <c r="BX189" s="41"/>
      <c r="BY189" s="41"/>
      <c r="BZ189" s="41"/>
      <c r="CA189" s="41"/>
      <c r="CB189" s="41"/>
      <c r="CC189" s="41"/>
      <c r="CD189" s="41"/>
      <c r="CE189" s="41"/>
      <c r="CF189" s="41"/>
      <c r="CG189" s="41"/>
      <c r="CH189" s="41"/>
      <c r="CI189" s="41"/>
      <c r="CJ189" s="41"/>
      <c r="CK189" s="41"/>
      <c r="CL189" s="41"/>
      <c r="CM189" s="41"/>
      <c r="CN189" s="41"/>
      <c r="CO189" s="41"/>
      <c r="CP189" s="41"/>
      <c r="CQ189" s="41"/>
      <c r="CR189" s="41"/>
      <c r="CS189" s="41"/>
      <c r="CT189" s="41"/>
      <c r="CU189" s="41"/>
      <c r="CV189" s="41"/>
      <c r="CW189" s="41"/>
      <c r="CX189" s="41"/>
      <c r="CY189" s="41"/>
      <c r="CZ189" s="41"/>
      <c r="DA189" s="41"/>
      <c r="DB189" s="41"/>
      <c r="DC189" s="41"/>
      <c r="DD189" s="41"/>
      <c r="DE189" s="41"/>
      <c r="DF189" s="41"/>
      <c r="DG189" s="41"/>
      <c r="DH189" s="41"/>
      <c r="DI189" s="41"/>
      <c r="DJ189" s="41"/>
      <c r="DK189" s="41"/>
      <c r="DL189" s="41"/>
      <c r="DM189" s="41"/>
      <c r="DN189" s="41"/>
      <c r="DO189" s="41"/>
      <c r="DP189" s="41"/>
      <c r="DQ189" s="41"/>
      <c r="DR189" s="41"/>
      <c r="DS189" s="41"/>
      <c r="FY189" s="44"/>
      <c r="FZ189" s="43"/>
      <c r="GA189" s="43"/>
      <c r="GB189" s="43"/>
      <c r="GC189" s="43"/>
      <c r="GD189" s="43"/>
      <c r="GE189" s="43"/>
      <c r="GF189" s="43"/>
      <c r="GG189" s="43"/>
      <c r="GH189" s="43"/>
      <c r="GI189" s="43"/>
      <c r="GJ189" s="43"/>
      <c r="GK189" s="43"/>
      <c r="GL189" s="43"/>
      <c r="GM189" s="43">
        <v>1</v>
      </c>
      <c r="GN189" s="43"/>
      <c r="GO189" s="43"/>
      <c r="GP189" s="43"/>
      <c r="GQ189" s="43"/>
      <c r="GR189" s="43"/>
      <c r="GS189" s="43"/>
      <c r="GT189" s="43"/>
      <c r="GU189" s="43"/>
      <c r="GV189" s="43"/>
      <c r="GW189" s="43"/>
      <c r="GX189" s="43"/>
      <c r="GY189" s="43"/>
      <c r="GZ189" s="43"/>
      <c r="HA189" s="43"/>
      <c r="HB189" s="43"/>
      <c r="HC189" s="43"/>
      <c r="HD189" s="43"/>
    </row>
    <row r="190" spans="1:212" x14ac:dyDescent="0.25">
      <c r="A190" s="41"/>
      <c r="B190" s="41"/>
      <c r="C190" s="41"/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 s="41"/>
      <c r="AL190" s="41"/>
      <c r="AM190" s="41"/>
      <c r="AN190" s="41"/>
      <c r="AO190" s="41"/>
      <c r="AP190" s="41"/>
      <c r="AQ190" s="41"/>
      <c r="AR190" s="41"/>
      <c r="AS190" s="41"/>
      <c r="AT190" s="41"/>
      <c r="AU190" s="41"/>
      <c r="AV190" s="41"/>
      <c r="AW190" s="41"/>
      <c r="AX190" s="41"/>
      <c r="AY190" s="41"/>
      <c r="AZ190" s="41"/>
      <c r="BA190" s="41"/>
      <c r="BB190" s="41"/>
      <c r="BC190" s="41"/>
      <c r="BD190" s="41"/>
      <c r="BE190" s="41"/>
      <c r="BF190" s="41"/>
      <c r="BG190" s="41"/>
      <c r="BH190" s="41"/>
      <c r="BI190" s="41"/>
      <c r="BJ190" s="41"/>
      <c r="BK190" s="41"/>
      <c r="BL190" s="41"/>
      <c r="BM190" s="41"/>
      <c r="BN190" s="41"/>
      <c r="BO190" s="41"/>
      <c r="BP190" s="41"/>
      <c r="BQ190" s="41"/>
      <c r="BR190" s="41"/>
      <c r="BS190" s="41"/>
      <c r="BT190" s="41"/>
      <c r="BU190" s="41"/>
      <c r="BV190" s="41"/>
      <c r="BW190" s="41"/>
      <c r="BX190" s="41"/>
      <c r="BY190" s="41"/>
      <c r="BZ190" s="41"/>
      <c r="CA190" s="41"/>
      <c r="CB190" s="41"/>
      <c r="CC190" s="41"/>
      <c r="CD190" s="41"/>
      <c r="CE190" s="41"/>
      <c r="CF190" s="41"/>
      <c r="CG190" s="41"/>
      <c r="CH190" s="41"/>
      <c r="CI190" s="41"/>
      <c r="CJ190" s="41"/>
      <c r="CK190" s="41"/>
      <c r="CL190" s="41"/>
      <c r="CM190" s="41"/>
      <c r="CN190" s="41"/>
      <c r="CO190" s="41"/>
      <c r="CP190" s="41"/>
      <c r="CQ190" s="41"/>
      <c r="CR190" s="41"/>
      <c r="CS190" s="41"/>
      <c r="CT190" s="41"/>
      <c r="CU190" s="41"/>
      <c r="CV190" s="41"/>
      <c r="CW190" s="41"/>
      <c r="CX190" s="41"/>
      <c r="CY190" s="41"/>
      <c r="CZ190" s="41"/>
      <c r="DA190" s="41"/>
      <c r="DB190" s="41"/>
      <c r="DC190" s="41"/>
      <c r="DD190" s="41"/>
      <c r="DE190" s="41"/>
      <c r="DF190" s="41"/>
      <c r="DG190" s="41"/>
      <c r="DH190" s="41"/>
      <c r="DI190" s="41"/>
      <c r="DJ190" s="41"/>
      <c r="DK190" s="41"/>
      <c r="DL190" s="41"/>
      <c r="DM190" s="41"/>
      <c r="DN190" s="41"/>
      <c r="DO190" s="41"/>
      <c r="DP190" s="41"/>
      <c r="DQ190" s="41"/>
      <c r="DR190" s="41"/>
      <c r="DS190" s="41"/>
      <c r="FY190" s="44"/>
      <c r="FZ190" s="43"/>
      <c r="GA190" s="43"/>
      <c r="GB190" s="43"/>
      <c r="GC190" s="43"/>
      <c r="GD190" s="43"/>
      <c r="GE190" s="43"/>
      <c r="GF190" s="43"/>
      <c r="GG190" s="43"/>
      <c r="GH190" s="43"/>
      <c r="GI190" s="43"/>
      <c r="GJ190" s="43"/>
      <c r="GK190" s="43"/>
      <c r="GL190" s="43"/>
      <c r="GM190" s="43">
        <v>1</v>
      </c>
      <c r="GN190" s="43">
        <v>1</v>
      </c>
      <c r="GO190" s="43"/>
      <c r="GP190" s="43">
        <v>1</v>
      </c>
      <c r="GQ190" s="43"/>
      <c r="GR190" s="43"/>
      <c r="GS190" s="43"/>
      <c r="GT190" s="43"/>
      <c r="GU190" s="43"/>
      <c r="GV190" s="43"/>
      <c r="GW190" s="43"/>
      <c r="GX190" s="43"/>
      <c r="GY190" s="43"/>
      <c r="GZ190" s="43"/>
      <c r="HA190" s="43"/>
      <c r="HB190" s="43"/>
      <c r="HC190" s="43"/>
      <c r="HD190" s="43"/>
    </row>
    <row r="191" spans="1:212" x14ac:dyDescent="0.25">
      <c r="A191" s="41"/>
      <c r="B191" s="41"/>
      <c r="C191" s="41"/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 s="41"/>
      <c r="AL191" s="41"/>
      <c r="AM191" s="41"/>
      <c r="AN191" s="41"/>
      <c r="AO191" s="41"/>
      <c r="AP191" s="41"/>
      <c r="AQ191" s="41"/>
      <c r="AR191" s="41"/>
      <c r="AS191" s="41"/>
      <c r="AT191" s="41"/>
      <c r="AU191" s="41"/>
      <c r="AV191" s="41"/>
      <c r="AW191" s="41"/>
      <c r="AX191" s="41"/>
      <c r="AY191" s="41"/>
      <c r="AZ191" s="41"/>
      <c r="BA191" s="41"/>
      <c r="BB191" s="41"/>
      <c r="BC191" s="41"/>
      <c r="BD191" s="41"/>
      <c r="BE191" s="41"/>
      <c r="BF191" s="41"/>
      <c r="BG191" s="41"/>
      <c r="BH191" s="41"/>
      <c r="BI191" s="41"/>
      <c r="BJ191" s="41"/>
      <c r="BK191" s="41"/>
      <c r="BL191" s="41"/>
      <c r="BM191" s="41"/>
      <c r="BN191" s="41"/>
      <c r="BO191" s="41"/>
      <c r="BP191" s="41"/>
      <c r="BQ191" s="41"/>
      <c r="BR191" s="41"/>
      <c r="BS191" s="41"/>
      <c r="BT191" s="41"/>
      <c r="BU191" s="41"/>
      <c r="BV191" s="41"/>
      <c r="BW191" s="41"/>
      <c r="BX191" s="41"/>
      <c r="BY191" s="41"/>
      <c r="BZ191" s="41"/>
      <c r="CA191" s="41"/>
      <c r="CB191" s="41"/>
      <c r="CC191" s="41"/>
      <c r="CD191" s="41"/>
      <c r="CE191" s="41"/>
      <c r="CF191" s="41"/>
      <c r="CG191" s="41"/>
      <c r="CH191" s="41"/>
      <c r="CI191" s="41"/>
      <c r="CJ191" s="41"/>
      <c r="CK191" s="41"/>
      <c r="CL191" s="41"/>
      <c r="CM191" s="41"/>
      <c r="CN191" s="41"/>
      <c r="CO191" s="41"/>
      <c r="CP191" s="41"/>
      <c r="CQ191" s="41"/>
      <c r="CR191" s="41"/>
      <c r="CS191" s="41"/>
      <c r="CT191" s="41"/>
      <c r="CU191" s="41"/>
      <c r="CV191" s="41"/>
      <c r="CW191" s="41"/>
      <c r="CX191" s="41"/>
      <c r="CY191" s="41"/>
      <c r="CZ191" s="41"/>
      <c r="DA191" s="41"/>
      <c r="DB191" s="41"/>
      <c r="DC191" s="41"/>
      <c r="DD191" s="41"/>
      <c r="DE191" s="41"/>
      <c r="DF191" s="41"/>
      <c r="DG191" s="41"/>
      <c r="DH191" s="41"/>
      <c r="DI191" s="41"/>
      <c r="DJ191" s="41"/>
      <c r="DK191" s="41"/>
      <c r="DL191" s="41"/>
      <c r="DM191" s="41"/>
      <c r="DN191" s="41"/>
      <c r="DO191" s="41"/>
      <c r="DP191" s="41"/>
      <c r="DQ191" s="41"/>
      <c r="DR191" s="41"/>
      <c r="DS191" s="41"/>
      <c r="FY191" s="44"/>
      <c r="FZ191" s="43"/>
      <c r="GA191" s="43"/>
      <c r="GB191" s="43"/>
      <c r="GC191" s="43"/>
      <c r="GD191" s="43"/>
      <c r="GE191" s="43"/>
      <c r="GF191" s="43"/>
      <c r="GG191" s="43"/>
      <c r="GH191" s="43"/>
      <c r="GI191" s="43"/>
      <c r="GJ191" s="43"/>
      <c r="GK191" s="43"/>
      <c r="GL191" s="43"/>
      <c r="GM191" s="43">
        <v>1</v>
      </c>
      <c r="GN191" s="43"/>
      <c r="GO191" s="43">
        <v>1</v>
      </c>
      <c r="GP191" s="43"/>
      <c r="GQ191" s="43"/>
      <c r="GR191" s="43"/>
      <c r="GS191" s="43"/>
      <c r="GT191" s="43"/>
      <c r="GU191" s="43"/>
      <c r="GV191" s="43"/>
      <c r="GW191" s="43"/>
      <c r="GX191" s="43"/>
      <c r="GY191" s="43"/>
      <c r="GZ191" s="43"/>
      <c r="HA191" s="43"/>
      <c r="HB191" s="43"/>
      <c r="HC191" s="43"/>
      <c r="HD191" s="43"/>
    </row>
    <row r="192" spans="1:212" x14ac:dyDescent="0.25">
      <c r="A192" s="41"/>
      <c r="B192" s="41"/>
      <c r="C192" s="41"/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 s="41"/>
      <c r="AL192" s="41"/>
      <c r="AM192" s="41"/>
      <c r="AN192" s="41"/>
      <c r="AO192" s="41"/>
      <c r="AP192" s="41"/>
      <c r="AQ192" s="41"/>
      <c r="AR192" s="41"/>
      <c r="AS192" s="41"/>
      <c r="AT192" s="41"/>
      <c r="AU192" s="41"/>
      <c r="AV192" s="41"/>
      <c r="AW192" s="41"/>
      <c r="AX192" s="41"/>
      <c r="AY192" s="41"/>
      <c r="AZ192" s="41"/>
      <c r="BA192" s="41"/>
      <c r="BB192" s="41"/>
      <c r="BC192" s="41"/>
      <c r="BD192" s="41"/>
      <c r="BE192" s="41"/>
      <c r="BF192" s="41"/>
      <c r="BG192" s="41"/>
      <c r="BH192" s="41"/>
      <c r="BI192" s="41"/>
      <c r="BJ192" s="41"/>
      <c r="BK192" s="41"/>
      <c r="BL192" s="41"/>
      <c r="BM192" s="41"/>
      <c r="BN192" s="41"/>
      <c r="BO192" s="41"/>
      <c r="BP192" s="41"/>
      <c r="BQ192" s="41"/>
      <c r="BR192" s="41"/>
      <c r="BS192" s="41"/>
      <c r="BT192" s="41"/>
      <c r="BU192" s="41"/>
      <c r="BV192" s="41"/>
      <c r="BW192" s="41"/>
      <c r="BX192" s="41"/>
      <c r="BY192" s="41"/>
      <c r="BZ192" s="41"/>
      <c r="CA192" s="41"/>
      <c r="CB192" s="41"/>
      <c r="CC192" s="41"/>
      <c r="CD192" s="41"/>
      <c r="CE192" s="41"/>
      <c r="CF192" s="41"/>
      <c r="CG192" s="41"/>
      <c r="CH192" s="41"/>
      <c r="CI192" s="41"/>
      <c r="CJ192" s="41"/>
      <c r="CK192" s="41"/>
      <c r="CL192" s="41"/>
      <c r="CM192" s="41"/>
      <c r="CN192" s="41"/>
      <c r="CO192" s="41"/>
      <c r="CP192" s="41"/>
      <c r="CQ192" s="41"/>
      <c r="CR192" s="41"/>
      <c r="CS192" s="41"/>
      <c r="CT192" s="41"/>
      <c r="CU192" s="41"/>
      <c r="CV192" s="41"/>
      <c r="CW192" s="41"/>
      <c r="CX192" s="41"/>
      <c r="CY192" s="41"/>
      <c r="CZ192" s="41"/>
      <c r="DA192" s="41"/>
      <c r="DB192" s="41"/>
      <c r="DC192" s="41"/>
      <c r="DD192" s="41"/>
      <c r="DE192" s="41"/>
      <c r="DF192" s="41"/>
      <c r="DG192" s="41"/>
      <c r="DH192" s="41"/>
      <c r="DI192" s="41"/>
      <c r="DJ192" s="41"/>
      <c r="DK192" s="41"/>
      <c r="DL192" s="41"/>
      <c r="DM192" s="41"/>
      <c r="DN192" s="41"/>
      <c r="DO192" s="41"/>
      <c r="DP192" s="41"/>
      <c r="DQ192" s="41"/>
      <c r="DR192" s="41"/>
      <c r="DS192" s="41"/>
      <c r="FY192" s="44"/>
      <c r="FZ192" s="43"/>
      <c r="GA192" s="43"/>
      <c r="GB192" s="43"/>
      <c r="GC192" s="43"/>
      <c r="GD192" s="43"/>
      <c r="GE192" s="43"/>
      <c r="GF192" s="43"/>
      <c r="GG192" s="43"/>
      <c r="GH192" s="43"/>
      <c r="GI192" s="43"/>
      <c r="GJ192" s="43"/>
      <c r="GK192" s="43"/>
      <c r="GL192" s="43"/>
      <c r="GM192" s="43">
        <v>1</v>
      </c>
      <c r="GN192" s="43">
        <v>1</v>
      </c>
      <c r="GO192" s="43"/>
      <c r="GP192" s="43"/>
      <c r="GQ192" s="43"/>
      <c r="GR192" s="43"/>
      <c r="GS192" s="43"/>
      <c r="GT192" s="43"/>
      <c r="GU192" s="43"/>
      <c r="GV192" s="43"/>
      <c r="GW192" s="43"/>
      <c r="GX192" s="43"/>
      <c r="GY192" s="43"/>
      <c r="GZ192" s="43"/>
      <c r="HA192" s="43"/>
      <c r="HB192" s="43"/>
      <c r="HC192" s="43"/>
      <c r="HD192" s="43"/>
    </row>
    <row r="193" spans="1:212" x14ac:dyDescent="0.25">
      <c r="A193" s="41"/>
      <c r="B193" s="41"/>
      <c r="C193" s="41"/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 s="41"/>
      <c r="AL193" s="41"/>
      <c r="AM193" s="41"/>
      <c r="AN193" s="41"/>
      <c r="AO193" s="41"/>
      <c r="AP193" s="41"/>
      <c r="AQ193" s="41"/>
      <c r="AR193" s="41"/>
      <c r="AS193" s="41"/>
      <c r="AT193" s="41"/>
      <c r="AU193" s="41"/>
      <c r="AV193" s="41"/>
      <c r="AW193" s="41"/>
      <c r="AX193" s="41"/>
      <c r="AY193" s="41"/>
      <c r="AZ193" s="41"/>
      <c r="BA193" s="41"/>
      <c r="BB193" s="41"/>
      <c r="BC193" s="41"/>
      <c r="BD193" s="41"/>
      <c r="BE193" s="41"/>
      <c r="BF193" s="41"/>
      <c r="BG193" s="41"/>
      <c r="BH193" s="41"/>
      <c r="BI193" s="41"/>
      <c r="BJ193" s="41"/>
      <c r="BK193" s="41"/>
      <c r="BL193" s="41"/>
      <c r="BM193" s="41"/>
      <c r="BN193" s="41"/>
      <c r="BO193" s="41"/>
      <c r="BP193" s="41"/>
      <c r="BQ193" s="41"/>
      <c r="BR193" s="41"/>
      <c r="BS193" s="41"/>
      <c r="BT193" s="41"/>
      <c r="BU193" s="41"/>
      <c r="BV193" s="41"/>
      <c r="BW193" s="41"/>
      <c r="BX193" s="41"/>
      <c r="BY193" s="41"/>
      <c r="BZ193" s="41"/>
      <c r="CA193" s="41"/>
      <c r="CB193" s="41"/>
      <c r="CC193" s="41"/>
      <c r="CD193" s="41"/>
      <c r="CE193" s="41"/>
      <c r="CF193" s="41"/>
      <c r="CG193" s="41"/>
      <c r="CH193" s="41"/>
      <c r="CI193" s="41"/>
      <c r="CJ193" s="41"/>
      <c r="CK193" s="41"/>
      <c r="CL193" s="41"/>
      <c r="CM193" s="41"/>
      <c r="CN193" s="41"/>
      <c r="CO193" s="41"/>
      <c r="CP193" s="41"/>
      <c r="CQ193" s="41"/>
      <c r="CR193" s="41"/>
      <c r="CS193" s="41"/>
      <c r="CT193" s="41"/>
      <c r="CU193" s="41"/>
      <c r="CV193" s="41"/>
      <c r="CW193" s="41"/>
      <c r="CX193" s="41"/>
      <c r="CY193" s="41"/>
      <c r="CZ193" s="41"/>
      <c r="DA193" s="41"/>
      <c r="DB193" s="41"/>
      <c r="DC193" s="41"/>
      <c r="DD193" s="41"/>
      <c r="DE193" s="41"/>
      <c r="DF193" s="41"/>
      <c r="DG193" s="41"/>
      <c r="DH193" s="41"/>
      <c r="DI193" s="41"/>
      <c r="DJ193" s="41"/>
      <c r="DK193" s="41"/>
      <c r="DL193" s="41"/>
      <c r="DM193" s="41"/>
      <c r="DN193" s="41"/>
      <c r="DO193" s="41"/>
      <c r="DP193" s="41"/>
      <c r="DQ193" s="41"/>
      <c r="DR193" s="41"/>
      <c r="DS193" s="41"/>
      <c r="FY193" s="44"/>
      <c r="FZ193" s="43"/>
      <c r="GA193" s="43"/>
      <c r="GB193" s="43"/>
      <c r="GC193" s="43"/>
      <c r="GD193" s="43"/>
      <c r="GE193" s="43"/>
      <c r="GF193" s="43"/>
      <c r="GG193" s="43"/>
      <c r="GH193" s="43"/>
      <c r="GI193" s="43"/>
      <c r="GJ193" s="43"/>
      <c r="GK193" s="43"/>
      <c r="GL193" s="43"/>
      <c r="GM193" s="43">
        <v>1</v>
      </c>
      <c r="GN193" s="43"/>
      <c r="GO193" s="43"/>
      <c r="GP193" s="43"/>
      <c r="GQ193" s="43"/>
      <c r="GR193" s="43"/>
      <c r="GS193" s="43"/>
      <c r="GT193" s="43"/>
      <c r="GU193" s="43"/>
      <c r="GV193" s="43"/>
      <c r="GW193" s="43"/>
      <c r="GX193" s="43"/>
      <c r="GY193" s="43"/>
      <c r="GZ193" s="43"/>
      <c r="HA193" s="43"/>
      <c r="HB193" s="43"/>
      <c r="HC193" s="43"/>
      <c r="HD193" s="43"/>
    </row>
    <row r="194" spans="1:212" x14ac:dyDescent="0.25">
      <c r="A194" s="41"/>
      <c r="B194" s="41"/>
      <c r="C194" s="41"/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 s="41"/>
      <c r="AL194" s="41"/>
      <c r="AM194" s="41"/>
      <c r="AN194" s="41"/>
      <c r="AO194" s="41"/>
      <c r="AP194" s="41"/>
      <c r="AQ194" s="41"/>
      <c r="AR194" s="41"/>
      <c r="AS194" s="41"/>
      <c r="AT194" s="41"/>
      <c r="AU194" s="41"/>
      <c r="AV194" s="41"/>
      <c r="AW194" s="41"/>
      <c r="AX194" s="41"/>
      <c r="AY194" s="41"/>
      <c r="AZ194" s="41"/>
      <c r="BA194" s="41"/>
      <c r="BB194" s="41"/>
      <c r="BC194" s="41"/>
      <c r="BD194" s="41"/>
      <c r="BE194" s="41"/>
      <c r="BF194" s="41"/>
      <c r="BG194" s="41"/>
      <c r="BH194" s="41"/>
      <c r="BI194" s="41"/>
      <c r="BJ194" s="41"/>
      <c r="BK194" s="41"/>
      <c r="BL194" s="41"/>
      <c r="BM194" s="41"/>
      <c r="BN194" s="41"/>
      <c r="BO194" s="41"/>
      <c r="BP194" s="41"/>
      <c r="BQ194" s="41"/>
      <c r="BR194" s="41"/>
      <c r="BS194" s="41"/>
      <c r="BT194" s="41"/>
      <c r="BU194" s="41"/>
      <c r="BV194" s="41"/>
      <c r="BW194" s="41"/>
      <c r="BX194" s="41"/>
      <c r="BY194" s="41"/>
      <c r="BZ194" s="41"/>
      <c r="CA194" s="41"/>
      <c r="CB194" s="41"/>
      <c r="CC194" s="41"/>
      <c r="CD194" s="41"/>
      <c r="CE194" s="41"/>
      <c r="CF194" s="41"/>
      <c r="CG194" s="41"/>
      <c r="CH194" s="41"/>
      <c r="CI194" s="41"/>
      <c r="CJ194" s="41"/>
      <c r="CK194" s="41"/>
      <c r="CL194" s="41"/>
      <c r="CM194" s="41"/>
      <c r="CN194" s="41"/>
      <c r="CO194" s="41"/>
      <c r="CP194" s="41"/>
      <c r="CQ194" s="41"/>
      <c r="CR194" s="41"/>
      <c r="CS194" s="41"/>
      <c r="CT194" s="41"/>
      <c r="CU194" s="41"/>
      <c r="CV194" s="41"/>
      <c r="CW194" s="41"/>
      <c r="CX194" s="41"/>
      <c r="CY194" s="41"/>
      <c r="CZ194" s="41"/>
      <c r="DA194" s="41"/>
      <c r="DB194" s="41"/>
      <c r="DC194" s="41"/>
      <c r="DD194" s="41"/>
      <c r="DE194" s="41"/>
      <c r="DF194" s="41"/>
      <c r="DG194" s="41"/>
      <c r="DH194" s="41"/>
      <c r="DI194" s="41"/>
      <c r="DJ194" s="41"/>
      <c r="DK194" s="41"/>
      <c r="DL194" s="41"/>
      <c r="DM194" s="41"/>
      <c r="DN194" s="41"/>
      <c r="DO194" s="41"/>
      <c r="DP194" s="41"/>
      <c r="DQ194" s="41"/>
      <c r="DR194" s="41"/>
      <c r="DS194" s="41"/>
      <c r="FY194" s="44"/>
      <c r="FZ194" s="43"/>
      <c r="GA194" s="43"/>
      <c r="GB194" s="43"/>
      <c r="GC194" s="43"/>
      <c r="GD194" s="43"/>
      <c r="GE194" s="43"/>
      <c r="GF194" s="43"/>
      <c r="GG194" s="43"/>
      <c r="GH194" s="43"/>
      <c r="GI194" s="43"/>
      <c r="GJ194" s="43"/>
      <c r="GK194" s="43"/>
      <c r="GL194" s="43"/>
      <c r="GM194" s="43">
        <v>1</v>
      </c>
      <c r="GN194" s="43">
        <v>1</v>
      </c>
      <c r="GO194" s="43">
        <v>1</v>
      </c>
      <c r="GP194" s="43">
        <v>1</v>
      </c>
      <c r="GQ194" s="43"/>
      <c r="GR194" s="43"/>
      <c r="GS194" s="43"/>
      <c r="GT194" s="43"/>
      <c r="GU194" s="43"/>
      <c r="GV194" s="43"/>
      <c r="GW194" s="43"/>
      <c r="GX194" s="43"/>
      <c r="GY194" s="43"/>
      <c r="GZ194" s="43"/>
      <c r="HA194" s="43"/>
      <c r="HB194" s="43"/>
      <c r="HC194" s="43"/>
      <c r="HD194" s="43"/>
    </row>
    <row r="195" spans="1:212" x14ac:dyDescent="0.25">
      <c r="A195" s="41"/>
      <c r="B195" s="41"/>
      <c r="C195" s="41"/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 s="41"/>
      <c r="AL195" s="41"/>
      <c r="AM195" s="41"/>
      <c r="AN195" s="41"/>
      <c r="AO195" s="41"/>
      <c r="AP195" s="41"/>
      <c r="AQ195" s="41"/>
      <c r="AR195" s="41"/>
      <c r="AS195" s="41"/>
      <c r="AT195" s="41"/>
      <c r="AU195" s="41"/>
      <c r="AV195" s="41"/>
      <c r="AW195" s="41"/>
      <c r="AX195" s="41"/>
      <c r="AY195" s="41"/>
      <c r="AZ195" s="41"/>
      <c r="BA195" s="41"/>
      <c r="BB195" s="41"/>
      <c r="BC195" s="41"/>
      <c r="BD195" s="41"/>
      <c r="BE195" s="41"/>
      <c r="BF195" s="41"/>
      <c r="BG195" s="41"/>
      <c r="BH195" s="41"/>
      <c r="BI195" s="41"/>
      <c r="BJ195" s="41"/>
      <c r="BK195" s="41"/>
      <c r="BL195" s="41"/>
      <c r="BM195" s="41"/>
      <c r="BN195" s="41"/>
      <c r="BO195" s="41"/>
      <c r="BP195" s="41"/>
      <c r="BQ195" s="41"/>
      <c r="BR195" s="41"/>
      <c r="BS195" s="41"/>
      <c r="BT195" s="41"/>
      <c r="BU195" s="41"/>
      <c r="BV195" s="41"/>
      <c r="BW195" s="41"/>
      <c r="BX195" s="41"/>
      <c r="BY195" s="41"/>
      <c r="BZ195" s="41"/>
      <c r="CA195" s="41"/>
      <c r="CB195" s="41"/>
      <c r="CC195" s="41"/>
      <c r="CD195" s="41"/>
      <c r="CE195" s="41"/>
      <c r="CF195" s="41"/>
      <c r="CG195" s="41"/>
      <c r="CH195" s="41"/>
      <c r="CI195" s="41"/>
      <c r="CJ195" s="41"/>
      <c r="CK195" s="41"/>
      <c r="CL195" s="41"/>
      <c r="CM195" s="41"/>
      <c r="CN195" s="41"/>
      <c r="CO195" s="41"/>
      <c r="CP195" s="41"/>
      <c r="CQ195" s="41"/>
      <c r="CR195" s="41"/>
      <c r="CS195" s="41"/>
      <c r="CT195" s="41"/>
      <c r="CU195" s="41"/>
      <c r="CV195" s="41"/>
      <c r="CW195" s="41"/>
      <c r="CX195" s="41"/>
      <c r="CY195" s="41"/>
      <c r="CZ195" s="41"/>
      <c r="DA195" s="41"/>
      <c r="DB195" s="41"/>
      <c r="DC195" s="41"/>
      <c r="DD195" s="41"/>
      <c r="DE195" s="41"/>
      <c r="DF195" s="41"/>
      <c r="DG195" s="41"/>
      <c r="DH195" s="41"/>
      <c r="DI195" s="41"/>
      <c r="DJ195" s="41"/>
      <c r="DK195" s="41"/>
      <c r="DL195" s="41"/>
      <c r="DM195" s="41"/>
      <c r="DN195" s="41"/>
      <c r="DO195" s="41"/>
      <c r="DP195" s="41"/>
      <c r="DQ195" s="41"/>
      <c r="DR195" s="41"/>
      <c r="DS195" s="41"/>
      <c r="FY195" s="44"/>
      <c r="FZ195" s="43"/>
      <c r="GA195" s="43"/>
      <c r="GB195" s="43"/>
      <c r="GC195" s="43"/>
      <c r="GD195" s="43"/>
      <c r="GE195" s="43"/>
      <c r="GF195" s="43"/>
      <c r="GG195" s="43"/>
      <c r="GH195" s="43"/>
      <c r="GI195" s="43"/>
      <c r="GJ195" s="43"/>
      <c r="GK195" s="43"/>
      <c r="GL195" s="43"/>
      <c r="GM195" s="43">
        <v>1</v>
      </c>
      <c r="GN195" s="43"/>
      <c r="GO195" s="43"/>
      <c r="GP195" s="43"/>
      <c r="GQ195" s="43"/>
      <c r="GR195" s="43"/>
      <c r="GS195" s="43"/>
      <c r="GT195" s="43"/>
      <c r="GU195" s="43"/>
      <c r="GV195" s="43"/>
      <c r="GW195" s="43"/>
      <c r="GX195" s="43"/>
      <c r="GY195" s="43"/>
      <c r="GZ195" s="43"/>
      <c r="HA195" s="43"/>
      <c r="HB195" s="43"/>
      <c r="HC195" s="43"/>
      <c r="HD195" s="43"/>
    </row>
    <row r="196" spans="1:212" x14ac:dyDescent="0.25">
      <c r="A196" s="41"/>
      <c r="B196" s="41"/>
      <c r="C196" s="41"/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 s="41"/>
      <c r="AL196" s="41"/>
      <c r="AM196" s="41"/>
      <c r="AN196" s="41"/>
      <c r="AO196" s="41"/>
      <c r="AP196" s="41"/>
      <c r="AQ196" s="41"/>
      <c r="AR196" s="41"/>
      <c r="AS196" s="41"/>
      <c r="AT196" s="41"/>
      <c r="AU196" s="41"/>
      <c r="AV196" s="41"/>
      <c r="AW196" s="41"/>
      <c r="AX196" s="41"/>
      <c r="AY196" s="41"/>
      <c r="AZ196" s="41"/>
      <c r="BA196" s="41"/>
      <c r="BB196" s="41"/>
      <c r="BC196" s="41"/>
      <c r="BD196" s="41"/>
      <c r="BE196" s="41"/>
      <c r="BF196" s="41"/>
      <c r="BG196" s="41"/>
      <c r="BH196" s="41"/>
      <c r="BI196" s="41"/>
      <c r="BJ196" s="41"/>
      <c r="BK196" s="41"/>
      <c r="BL196" s="41"/>
      <c r="BM196" s="41"/>
      <c r="BN196" s="41"/>
      <c r="BO196" s="41"/>
      <c r="BP196" s="41"/>
      <c r="BQ196" s="41"/>
      <c r="BR196" s="41"/>
      <c r="BS196" s="41"/>
      <c r="BT196" s="41"/>
      <c r="BU196" s="41"/>
      <c r="BV196" s="41"/>
      <c r="BW196" s="41"/>
      <c r="BX196" s="41"/>
      <c r="BY196" s="41"/>
      <c r="BZ196" s="41"/>
      <c r="CA196" s="41"/>
      <c r="CB196" s="41"/>
      <c r="CC196" s="41"/>
      <c r="CD196" s="41"/>
      <c r="CE196" s="41"/>
      <c r="CF196" s="41"/>
      <c r="CG196" s="41"/>
      <c r="CH196" s="41"/>
      <c r="CI196" s="41"/>
      <c r="CJ196" s="41"/>
      <c r="CK196" s="41"/>
      <c r="CL196" s="41"/>
      <c r="CM196" s="41"/>
      <c r="CN196" s="41"/>
      <c r="CO196" s="41"/>
      <c r="CP196" s="41"/>
      <c r="CQ196" s="41"/>
      <c r="CR196" s="41"/>
      <c r="CS196" s="41"/>
      <c r="CT196" s="41"/>
      <c r="CU196" s="41"/>
      <c r="CV196" s="41"/>
      <c r="CW196" s="41"/>
      <c r="CX196" s="41"/>
      <c r="CY196" s="41"/>
      <c r="CZ196" s="41"/>
      <c r="DA196" s="41"/>
      <c r="DB196" s="41"/>
      <c r="DC196" s="41"/>
      <c r="DD196" s="41"/>
      <c r="DE196" s="41"/>
      <c r="DF196" s="41"/>
      <c r="DG196" s="41"/>
      <c r="DH196" s="41"/>
      <c r="DI196" s="41"/>
      <c r="DJ196" s="41"/>
      <c r="DK196" s="41"/>
      <c r="DL196" s="41"/>
      <c r="DM196" s="41"/>
      <c r="DN196" s="41"/>
      <c r="DO196" s="41"/>
      <c r="DP196" s="41"/>
      <c r="DQ196" s="41"/>
      <c r="DR196" s="41"/>
      <c r="DS196" s="41"/>
      <c r="FY196" s="44"/>
      <c r="FZ196" s="43"/>
      <c r="GA196" s="43"/>
      <c r="GB196" s="43"/>
      <c r="GC196" s="43"/>
      <c r="GD196" s="43"/>
      <c r="GE196" s="43"/>
      <c r="GF196" s="43"/>
      <c r="GG196" s="43"/>
      <c r="GH196" s="43"/>
      <c r="GI196" s="43"/>
      <c r="GJ196" s="43"/>
      <c r="GK196" s="43"/>
      <c r="GL196" s="43"/>
      <c r="GM196" s="43">
        <v>1</v>
      </c>
      <c r="GN196" s="43">
        <v>1</v>
      </c>
      <c r="GO196" s="43"/>
      <c r="GP196" s="43"/>
      <c r="GQ196" s="43"/>
      <c r="GR196" s="43"/>
      <c r="GS196" s="43"/>
      <c r="GT196" s="43"/>
      <c r="GU196" s="43"/>
      <c r="GV196" s="43"/>
      <c r="GW196" s="43"/>
      <c r="GX196" s="43"/>
      <c r="GY196" s="43"/>
      <c r="GZ196" s="43"/>
      <c r="HA196" s="43"/>
      <c r="HB196" s="43"/>
      <c r="HC196" s="43"/>
      <c r="HD196" s="43"/>
    </row>
    <row r="197" spans="1:212" x14ac:dyDescent="0.25">
      <c r="A197" s="41"/>
      <c r="B197" s="41"/>
      <c r="C197" s="41"/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 s="41"/>
      <c r="AL197" s="41"/>
      <c r="AM197" s="41"/>
      <c r="AN197" s="41"/>
      <c r="AO197" s="41"/>
      <c r="AP197" s="41"/>
      <c r="AQ197" s="41"/>
      <c r="AR197" s="41"/>
      <c r="AS197" s="41"/>
      <c r="AT197" s="41"/>
      <c r="AU197" s="41"/>
      <c r="AV197" s="41"/>
      <c r="AW197" s="41"/>
      <c r="AX197" s="41"/>
      <c r="AY197" s="41"/>
      <c r="AZ197" s="41"/>
      <c r="BA197" s="41"/>
      <c r="BB197" s="41"/>
      <c r="BC197" s="41"/>
      <c r="BD197" s="41"/>
      <c r="BE197" s="41"/>
      <c r="BF197" s="41"/>
      <c r="BG197" s="41"/>
      <c r="BH197" s="41"/>
      <c r="BI197" s="41"/>
      <c r="BJ197" s="41"/>
      <c r="BK197" s="41"/>
      <c r="BL197" s="41"/>
      <c r="BM197" s="41"/>
      <c r="BN197" s="41"/>
      <c r="BO197" s="41"/>
      <c r="BP197" s="41"/>
      <c r="BQ197" s="41"/>
      <c r="BR197" s="41"/>
      <c r="BS197" s="41"/>
      <c r="BT197" s="41"/>
      <c r="BU197" s="41"/>
      <c r="BV197" s="41"/>
      <c r="BW197" s="41"/>
      <c r="BX197" s="41"/>
      <c r="BY197" s="41"/>
      <c r="BZ197" s="41"/>
      <c r="CA197" s="41"/>
      <c r="CB197" s="41"/>
      <c r="CC197" s="41"/>
      <c r="CD197" s="41"/>
      <c r="CE197" s="41"/>
      <c r="CF197" s="41"/>
      <c r="CG197" s="41"/>
      <c r="CH197" s="41"/>
      <c r="CI197" s="41"/>
      <c r="CJ197" s="41"/>
      <c r="CK197" s="41"/>
      <c r="CL197" s="41"/>
      <c r="CM197" s="41"/>
      <c r="CN197" s="41"/>
      <c r="CO197" s="41"/>
      <c r="CP197" s="41"/>
      <c r="CQ197" s="41"/>
      <c r="CR197" s="41"/>
      <c r="CS197" s="41"/>
      <c r="CT197" s="41"/>
      <c r="CU197" s="41"/>
      <c r="CV197" s="41"/>
      <c r="CW197" s="41"/>
      <c r="CX197" s="41"/>
      <c r="CY197" s="41"/>
      <c r="CZ197" s="41"/>
      <c r="DA197" s="41"/>
      <c r="DB197" s="41"/>
      <c r="DC197" s="41"/>
      <c r="DD197" s="41"/>
      <c r="DE197" s="41"/>
      <c r="DF197" s="41"/>
      <c r="DG197" s="41"/>
      <c r="DH197" s="41"/>
      <c r="DI197" s="41"/>
      <c r="DJ197" s="41"/>
      <c r="DK197" s="41"/>
      <c r="DL197" s="41"/>
      <c r="DM197" s="41"/>
      <c r="DN197" s="41"/>
      <c r="DO197" s="41"/>
      <c r="DP197" s="41"/>
      <c r="DQ197" s="41"/>
      <c r="DR197" s="41"/>
      <c r="DS197" s="41"/>
      <c r="FY197" s="44"/>
      <c r="FZ197" s="43"/>
      <c r="GA197" s="43"/>
      <c r="GB197" s="43"/>
      <c r="GC197" s="43"/>
      <c r="GD197" s="43"/>
      <c r="GE197" s="43"/>
      <c r="GF197" s="43"/>
      <c r="GG197" s="43"/>
      <c r="GH197" s="43"/>
      <c r="GI197" s="43"/>
      <c r="GJ197" s="43"/>
      <c r="GK197" s="43"/>
      <c r="GL197" s="43"/>
      <c r="GM197" s="43">
        <v>1</v>
      </c>
      <c r="GN197" s="43"/>
      <c r="GO197" s="43">
        <v>1</v>
      </c>
      <c r="GP197" s="43"/>
      <c r="GQ197" s="43"/>
      <c r="GR197" s="43"/>
      <c r="GS197" s="43"/>
      <c r="GT197" s="43"/>
      <c r="GU197" s="43"/>
      <c r="GV197" s="43"/>
      <c r="GW197" s="43"/>
      <c r="GX197" s="43"/>
      <c r="GY197" s="43"/>
      <c r="GZ197" s="43"/>
      <c r="HA197" s="43"/>
      <c r="HB197" s="43"/>
      <c r="HC197" s="43"/>
      <c r="HD197" s="43"/>
    </row>
    <row r="198" spans="1:212" x14ac:dyDescent="0.25">
      <c r="A198" s="41"/>
      <c r="B198" s="41"/>
      <c r="C198" s="41"/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 s="41"/>
      <c r="AL198" s="41"/>
      <c r="AM198" s="41"/>
      <c r="AN198" s="41"/>
      <c r="AO198" s="41"/>
      <c r="AP198" s="41"/>
      <c r="AQ198" s="41"/>
      <c r="AR198" s="41"/>
      <c r="AS198" s="41"/>
      <c r="AT198" s="41"/>
      <c r="AU198" s="41"/>
      <c r="AV198" s="41"/>
      <c r="AW198" s="41"/>
      <c r="AX198" s="41"/>
      <c r="AY198" s="41"/>
      <c r="AZ198" s="41"/>
      <c r="BA198" s="41"/>
      <c r="BB198" s="41"/>
      <c r="BC198" s="41"/>
      <c r="BD198" s="41"/>
      <c r="BE198" s="41"/>
      <c r="BF198" s="41"/>
      <c r="BG198" s="41"/>
      <c r="BH198" s="41"/>
      <c r="BI198" s="41"/>
      <c r="BJ198" s="41"/>
      <c r="BK198" s="41"/>
      <c r="BL198" s="41"/>
      <c r="BM198" s="41"/>
      <c r="BN198" s="41"/>
      <c r="BO198" s="41"/>
      <c r="BP198" s="41"/>
      <c r="BQ198" s="41"/>
      <c r="BR198" s="41"/>
      <c r="BS198" s="41"/>
      <c r="BT198" s="41"/>
      <c r="BU198" s="41"/>
      <c r="BV198" s="41"/>
      <c r="BW198" s="41"/>
      <c r="BX198" s="41"/>
      <c r="BY198" s="41"/>
      <c r="BZ198" s="41"/>
      <c r="CA198" s="41"/>
      <c r="CB198" s="41"/>
      <c r="CC198" s="41"/>
      <c r="CD198" s="41"/>
      <c r="CE198" s="41"/>
      <c r="CF198" s="41"/>
      <c r="CG198" s="41"/>
      <c r="CH198" s="41"/>
      <c r="CI198" s="41"/>
      <c r="CJ198" s="41"/>
      <c r="CK198" s="41"/>
      <c r="CL198" s="41"/>
      <c r="CM198" s="41"/>
      <c r="CN198" s="41"/>
      <c r="CO198" s="41"/>
      <c r="CP198" s="41"/>
      <c r="CQ198" s="41"/>
      <c r="CR198" s="41"/>
      <c r="CS198" s="41"/>
      <c r="CT198" s="41"/>
      <c r="CU198" s="41"/>
      <c r="CV198" s="41"/>
      <c r="CW198" s="41"/>
      <c r="CX198" s="41"/>
      <c r="CY198" s="41"/>
      <c r="CZ198" s="41"/>
      <c r="DA198" s="41"/>
      <c r="DB198" s="41"/>
      <c r="DC198" s="41"/>
      <c r="DD198" s="41"/>
      <c r="DE198" s="41"/>
      <c r="DF198" s="41"/>
      <c r="DG198" s="41"/>
      <c r="DH198" s="41"/>
      <c r="DI198" s="41"/>
      <c r="DJ198" s="41"/>
      <c r="DK198" s="41"/>
      <c r="DL198" s="41"/>
      <c r="DM198" s="41"/>
      <c r="DN198" s="41"/>
      <c r="DO198" s="41"/>
      <c r="DP198" s="41"/>
      <c r="DQ198" s="41"/>
      <c r="DR198" s="41"/>
      <c r="DS198" s="41"/>
      <c r="FY198" s="44"/>
      <c r="FZ198" s="43"/>
      <c r="GA198" s="43"/>
      <c r="GB198" s="43"/>
      <c r="GC198" s="43"/>
      <c r="GD198" s="43"/>
      <c r="GE198" s="43"/>
      <c r="GF198" s="43"/>
      <c r="GG198" s="43"/>
      <c r="GH198" s="43"/>
      <c r="GI198" s="43"/>
      <c r="GJ198" s="43"/>
      <c r="GK198" s="43"/>
      <c r="GL198" s="43"/>
      <c r="GM198" s="43">
        <v>1</v>
      </c>
      <c r="GN198" s="43">
        <v>1</v>
      </c>
      <c r="GO198" s="43"/>
      <c r="GP198" s="43">
        <v>1</v>
      </c>
      <c r="GQ198" s="43"/>
      <c r="GR198" s="43"/>
      <c r="GS198" s="43"/>
      <c r="GT198" s="43"/>
      <c r="GU198" s="43"/>
      <c r="GV198" s="43"/>
      <c r="GW198" s="43"/>
      <c r="GX198" s="43"/>
      <c r="GY198" s="43"/>
      <c r="GZ198" s="43"/>
      <c r="HA198" s="43"/>
      <c r="HB198" s="43"/>
      <c r="HC198" s="43"/>
      <c r="HD198" s="43"/>
    </row>
    <row r="199" spans="1:212" x14ac:dyDescent="0.25">
      <c r="A199" s="41"/>
      <c r="B199" s="41"/>
      <c r="C199" s="41"/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 s="41"/>
      <c r="AL199" s="41"/>
      <c r="AM199" s="41"/>
      <c r="AN199" s="41"/>
      <c r="AO199" s="41"/>
      <c r="AP199" s="41"/>
      <c r="AQ199" s="41"/>
      <c r="AR199" s="41"/>
      <c r="AS199" s="41"/>
      <c r="AT199" s="41"/>
      <c r="AU199" s="41"/>
      <c r="AV199" s="41"/>
      <c r="AW199" s="41"/>
      <c r="AX199" s="41"/>
      <c r="AY199" s="41"/>
      <c r="AZ199" s="41"/>
      <c r="BA199" s="41"/>
      <c r="BB199" s="41"/>
      <c r="BC199" s="41"/>
      <c r="BD199" s="41"/>
      <c r="BE199" s="41"/>
      <c r="BF199" s="41"/>
      <c r="BG199" s="41"/>
      <c r="BH199" s="41"/>
      <c r="BI199" s="41"/>
      <c r="BJ199" s="41"/>
      <c r="BK199" s="41"/>
      <c r="BL199" s="41"/>
      <c r="BM199" s="41"/>
      <c r="BN199" s="41"/>
      <c r="BO199" s="41"/>
      <c r="BP199" s="41"/>
      <c r="BQ199" s="41"/>
      <c r="BR199" s="41"/>
      <c r="BS199" s="41"/>
      <c r="BT199" s="41"/>
      <c r="BU199" s="41"/>
      <c r="BV199" s="41"/>
      <c r="BW199" s="41"/>
      <c r="BX199" s="41"/>
      <c r="BY199" s="41"/>
      <c r="BZ199" s="41"/>
      <c r="CA199" s="41"/>
      <c r="CB199" s="41"/>
      <c r="CC199" s="41"/>
      <c r="CD199" s="41"/>
      <c r="CE199" s="41"/>
      <c r="CF199" s="41"/>
      <c r="CG199" s="41"/>
      <c r="CH199" s="41"/>
      <c r="CI199" s="41"/>
      <c r="CJ199" s="41"/>
      <c r="CK199" s="41"/>
      <c r="CL199" s="41"/>
      <c r="CM199" s="41"/>
      <c r="CN199" s="41"/>
      <c r="CO199" s="41"/>
      <c r="CP199" s="41"/>
      <c r="CQ199" s="41"/>
      <c r="CR199" s="41"/>
      <c r="CS199" s="41"/>
      <c r="CT199" s="41"/>
      <c r="CU199" s="41"/>
      <c r="CV199" s="41"/>
      <c r="CW199" s="41"/>
      <c r="CX199" s="41"/>
      <c r="CY199" s="41"/>
      <c r="CZ199" s="41"/>
      <c r="DA199" s="41"/>
      <c r="DB199" s="41"/>
      <c r="DC199" s="41"/>
      <c r="DD199" s="41"/>
      <c r="DE199" s="41"/>
      <c r="DF199" s="41"/>
      <c r="DG199" s="41"/>
      <c r="DH199" s="41"/>
      <c r="DI199" s="41"/>
      <c r="DJ199" s="41"/>
      <c r="DK199" s="41"/>
      <c r="DL199" s="41"/>
      <c r="DM199" s="41"/>
      <c r="DN199" s="41"/>
      <c r="DO199" s="41"/>
      <c r="DP199" s="41"/>
      <c r="DQ199" s="41"/>
      <c r="DR199" s="41"/>
      <c r="DS199" s="41"/>
      <c r="FY199" s="44"/>
      <c r="FZ199" s="43"/>
      <c r="GA199" s="43"/>
      <c r="GB199" s="43"/>
      <c r="GC199" s="43"/>
      <c r="GD199" s="43"/>
      <c r="GE199" s="43"/>
      <c r="GF199" s="43"/>
      <c r="GG199" s="43"/>
      <c r="GH199" s="43"/>
      <c r="GI199" s="43"/>
      <c r="GJ199" s="43"/>
      <c r="GK199" s="43"/>
      <c r="GL199" s="43"/>
      <c r="GM199" s="43">
        <v>1</v>
      </c>
      <c r="GN199" s="43"/>
      <c r="GO199" s="43"/>
      <c r="GP199" s="43"/>
      <c r="GQ199" s="43"/>
      <c r="GR199" s="43"/>
      <c r="GS199" s="43"/>
      <c r="GT199" s="43"/>
      <c r="GU199" s="43"/>
      <c r="GV199" s="43"/>
      <c r="GW199" s="43"/>
      <c r="GX199" s="43"/>
      <c r="GY199" s="43"/>
      <c r="GZ199" s="43"/>
      <c r="HA199" s="43"/>
      <c r="HB199" s="43"/>
      <c r="HC199" s="43"/>
      <c r="HD199" s="43"/>
    </row>
    <row r="200" spans="1:212" x14ac:dyDescent="0.25">
      <c r="A200" s="41"/>
      <c r="B200" s="41"/>
      <c r="C200" s="41"/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 s="41"/>
      <c r="AL200" s="41"/>
      <c r="AM200" s="41"/>
      <c r="AN200" s="41"/>
      <c r="AO200" s="41"/>
      <c r="AP200" s="41"/>
      <c r="AQ200" s="41"/>
      <c r="AR200" s="41"/>
      <c r="AS200" s="41"/>
      <c r="AT200" s="41"/>
      <c r="AU200" s="41"/>
      <c r="AV200" s="41"/>
      <c r="AW200" s="41"/>
      <c r="AX200" s="41"/>
      <c r="AY200" s="41"/>
      <c r="AZ200" s="41"/>
      <c r="BA200" s="41"/>
      <c r="BB200" s="41"/>
      <c r="BC200" s="41"/>
      <c r="BD200" s="41"/>
      <c r="BE200" s="41"/>
      <c r="BF200" s="41"/>
      <c r="BG200" s="41"/>
      <c r="BH200" s="41"/>
      <c r="BI200" s="41"/>
      <c r="BJ200" s="41"/>
      <c r="BK200" s="41"/>
      <c r="BL200" s="41"/>
      <c r="BM200" s="41"/>
      <c r="BN200" s="41"/>
      <c r="BO200" s="41"/>
      <c r="BP200" s="41"/>
      <c r="BQ200" s="41"/>
      <c r="BR200" s="41"/>
      <c r="BS200" s="41"/>
      <c r="BT200" s="41"/>
      <c r="BU200" s="41"/>
      <c r="BV200" s="41"/>
      <c r="BW200" s="41"/>
      <c r="BX200" s="41"/>
      <c r="BY200" s="41"/>
      <c r="BZ200" s="41"/>
      <c r="CA200" s="41"/>
      <c r="CB200" s="41"/>
      <c r="CC200" s="41"/>
      <c r="CD200" s="41"/>
      <c r="CE200" s="41"/>
      <c r="CF200" s="41"/>
      <c r="CG200" s="41"/>
      <c r="CH200" s="41"/>
      <c r="CI200" s="41"/>
      <c r="CJ200" s="41"/>
      <c r="CK200" s="41"/>
      <c r="CL200" s="41"/>
      <c r="CM200" s="41"/>
      <c r="CN200" s="41"/>
      <c r="CO200" s="41"/>
      <c r="CP200" s="41"/>
      <c r="CQ200" s="41"/>
      <c r="CR200" s="41"/>
      <c r="CS200" s="41"/>
      <c r="CT200" s="41"/>
      <c r="CU200" s="41"/>
      <c r="CV200" s="41"/>
      <c r="CW200" s="41"/>
      <c r="CX200" s="41"/>
      <c r="CY200" s="41"/>
      <c r="CZ200" s="41"/>
      <c r="DA200" s="41"/>
      <c r="DB200" s="41"/>
      <c r="DC200" s="41"/>
      <c r="DD200" s="41"/>
      <c r="DE200" s="41"/>
      <c r="DF200" s="41"/>
      <c r="DG200" s="41"/>
      <c r="DH200" s="41"/>
      <c r="DI200" s="41"/>
      <c r="DJ200" s="41"/>
      <c r="DK200" s="41"/>
      <c r="DL200" s="41"/>
      <c r="DM200" s="41"/>
      <c r="DN200" s="41"/>
      <c r="DO200" s="41"/>
      <c r="DP200" s="41"/>
      <c r="DQ200" s="41"/>
      <c r="DR200" s="41"/>
      <c r="DS200" s="41"/>
      <c r="FY200" s="44"/>
      <c r="FZ200" s="43"/>
      <c r="GA200" s="43"/>
      <c r="GB200" s="43"/>
      <c r="GC200" s="43"/>
      <c r="GD200" s="43"/>
      <c r="GE200" s="43"/>
      <c r="GF200" s="43"/>
      <c r="GG200" s="43"/>
      <c r="GH200" s="43"/>
      <c r="GI200" s="43"/>
      <c r="GJ200" s="43"/>
      <c r="GK200" s="43"/>
      <c r="GL200" s="43"/>
      <c r="GM200" s="43">
        <v>1</v>
      </c>
      <c r="GN200" s="43">
        <v>1</v>
      </c>
      <c r="GO200" s="43">
        <v>1</v>
      </c>
      <c r="GP200" s="43"/>
      <c r="GQ200" s="43"/>
      <c r="GR200" s="43"/>
      <c r="GS200" s="43"/>
      <c r="GT200" s="43"/>
      <c r="GU200" s="43"/>
      <c r="GV200" s="43"/>
      <c r="GW200" s="43"/>
      <c r="GX200" s="43"/>
      <c r="GY200" s="43"/>
      <c r="GZ200" s="43"/>
      <c r="HA200" s="43"/>
      <c r="HB200" s="43"/>
      <c r="HC200" s="43"/>
      <c r="HD200" s="43"/>
    </row>
    <row r="201" spans="1:212" x14ac:dyDescent="0.25">
      <c r="A201" s="41"/>
      <c r="B201" s="41"/>
      <c r="C201" s="41"/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 s="41"/>
      <c r="AL201" s="41"/>
      <c r="AM201" s="41"/>
      <c r="AN201" s="41"/>
      <c r="AO201" s="41"/>
      <c r="AP201" s="41"/>
      <c r="AQ201" s="41"/>
      <c r="AR201" s="41"/>
      <c r="AS201" s="41"/>
      <c r="AT201" s="41"/>
      <c r="AU201" s="41"/>
      <c r="AV201" s="41"/>
      <c r="AW201" s="41"/>
      <c r="AX201" s="41"/>
      <c r="AY201" s="41"/>
      <c r="AZ201" s="41"/>
      <c r="BA201" s="41"/>
      <c r="BB201" s="41"/>
      <c r="BC201" s="41"/>
      <c r="BD201" s="41"/>
      <c r="BE201" s="41"/>
      <c r="BF201" s="41"/>
      <c r="BG201" s="41"/>
      <c r="BH201" s="41"/>
      <c r="BI201" s="41"/>
      <c r="BJ201" s="41"/>
      <c r="BK201" s="41"/>
      <c r="BL201" s="41"/>
      <c r="BM201" s="41"/>
      <c r="BN201" s="41"/>
      <c r="BO201" s="41"/>
      <c r="BP201" s="41"/>
      <c r="BQ201" s="41"/>
      <c r="BR201" s="41"/>
      <c r="BS201" s="41"/>
      <c r="BT201" s="41"/>
      <c r="BU201" s="41"/>
      <c r="BV201" s="41"/>
      <c r="BW201" s="41"/>
      <c r="BX201" s="41"/>
      <c r="BY201" s="41"/>
      <c r="BZ201" s="41"/>
      <c r="CA201" s="41"/>
      <c r="CB201" s="41"/>
      <c r="CC201" s="41"/>
      <c r="CD201" s="41"/>
      <c r="CE201" s="41"/>
      <c r="CF201" s="41"/>
      <c r="CG201" s="41"/>
      <c r="CH201" s="41"/>
      <c r="CI201" s="41"/>
      <c r="CJ201" s="41"/>
      <c r="CK201" s="41"/>
      <c r="CL201" s="41"/>
      <c r="CM201" s="41"/>
      <c r="CN201" s="41"/>
      <c r="CO201" s="41"/>
      <c r="CP201" s="41"/>
      <c r="CQ201" s="41"/>
      <c r="CR201" s="41"/>
      <c r="CS201" s="41"/>
      <c r="CT201" s="41"/>
      <c r="CU201" s="41"/>
      <c r="CV201" s="41"/>
      <c r="CW201" s="41"/>
      <c r="CX201" s="41"/>
      <c r="CY201" s="41"/>
      <c r="CZ201" s="41"/>
      <c r="DA201" s="41"/>
      <c r="DB201" s="41"/>
      <c r="DC201" s="41"/>
      <c r="DD201" s="41"/>
      <c r="DE201" s="41"/>
      <c r="DF201" s="41"/>
      <c r="DG201" s="41"/>
      <c r="DH201" s="41"/>
      <c r="DI201" s="41"/>
      <c r="DJ201" s="41"/>
      <c r="DK201" s="41"/>
      <c r="DL201" s="41"/>
      <c r="DM201" s="41"/>
      <c r="DN201" s="41"/>
      <c r="DO201" s="41"/>
      <c r="DP201" s="41"/>
      <c r="DQ201" s="41"/>
      <c r="DR201" s="41"/>
      <c r="DS201" s="41"/>
      <c r="FY201" s="44"/>
      <c r="FZ201" s="43"/>
      <c r="GA201" s="43"/>
      <c r="GB201" s="43"/>
      <c r="GC201" s="43"/>
      <c r="GD201" s="43"/>
      <c r="GE201" s="43"/>
      <c r="GF201" s="43"/>
      <c r="GG201" s="43"/>
      <c r="GH201" s="43"/>
      <c r="GI201" s="43"/>
      <c r="GJ201" s="43"/>
      <c r="GK201" s="43"/>
      <c r="GL201" s="43"/>
      <c r="GM201" s="43">
        <v>1</v>
      </c>
      <c r="GN201" s="43"/>
      <c r="GO201" s="43"/>
      <c r="GP201" s="43"/>
      <c r="GQ201" s="43"/>
      <c r="GR201" s="43"/>
      <c r="GS201" s="43"/>
      <c r="GT201" s="43"/>
      <c r="GU201" s="43"/>
      <c r="GV201" s="43"/>
      <c r="GW201" s="43"/>
      <c r="GX201" s="43"/>
      <c r="GY201" s="43"/>
      <c r="GZ201" s="43"/>
      <c r="HA201" s="43"/>
      <c r="HB201" s="43"/>
      <c r="HC201" s="43"/>
      <c r="HD201" s="43"/>
    </row>
    <row r="202" spans="1:212" x14ac:dyDescent="0.25">
      <c r="A202" s="41"/>
      <c r="B202" s="41"/>
      <c r="C202" s="41"/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 s="41"/>
      <c r="AL202" s="41"/>
      <c r="AM202" s="41"/>
      <c r="AN202" s="41"/>
      <c r="AO202" s="41"/>
      <c r="AP202" s="41"/>
      <c r="AQ202" s="41"/>
      <c r="AR202" s="41"/>
      <c r="AS202" s="41"/>
      <c r="AT202" s="41"/>
      <c r="AU202" s="41"/>
      <c r="AV202" s="41"/>
      <c r="AW202" s="41"/>
      <c r="AX202" s="41"/>
      <c r="AY202" s="41"/>
      <c r="AZ202" s="41"/>
      <c r="BA202" s="41"/>
      <c r="BB202" s="41"/>
      <c r="BC202" s="41"/>
      <c r="BD202" s="41"/>
      <c r="BE202" s="41"/>
      <c r="BF202" s="41"/>
      <c r="BG202" s="41"/>
      <c r="BH202" s="41"/>
      <c r="BI202" s="41"/>
      <c r="BJ202" s="41"/>
      <c r="BK202" s="41"/>
      <c r="BL202" s="41"/>
      <c r="BM202" s="41"/>
      <c r="BN202" s="41"/>
      <c r="BO202" s="41"/>
      <c r="BP202" s="41"/>
      <c r="BQ202" s="41"/>
      <c r="BR202" s="41"/>
      <c r="BS202" s="41"/>
      <c r="BT202" s="41"/>
      <c r="BU202" s="41"/>
      <c r="BV202" s="41"/>
      <c r="BW202" s="41"/>
      <c r="BX202" s="41"/>
      <c r="BY202" s="41"/>
      <c r="BZ202" s="41"/>
      <c r="CA202" s="41"/>
      <c r="CB202" s="41"/>
      <c r="CC202" s="41"/>
      <c r="CD202" s="41"/>
      <c r="CE202" s="41"/>
      <c r="CF202" s="41"/>
      <c r="CG202" s="41"/>
      <c r="CH202" s="41"/>
      <c r="CI202" s="41"/>
      <c r="CJ202" s="41"/>
      <c r="CK202" s="41"/>
      <c r="CL202" s="41"/>
      <c r="CM202" s="41"/>
      <c r="CN202" s="41"/>
      <c r="CO202" s="41"/>
      <c r="CP202" s="41"/>
      <c r="CQ202" s="41"/>
      <c r="CR202" s="41"/>
      <c r="CS202" s="41"/>
      <c r="CT202" s="41"/>
      <c r="CU202" s="41"/>
      <c r="CV202" s="41"/>
      <c r="CW202" s="41"/>
      <c r="CX202" s="41"/>
      <c r="CY202" s="41"/>
      <c r="CZ202" s="41"/>
      <c r="DA202" s="41"/>
      <c r="DB202" s="41"/>
      <c r="DC202" s="41"/>
      <c r="DD202" s="41"/>
      <c r="DE202" s="41"/>
      <c r="DF202" s="41"/>
      <c r="DG202" s="41"/>
      <c r="DH202" s="41"/>
      <c r="DI202" s="41"/>
      <c r="DJ202" s="41"/>
      <c r="DK202" s="41"/>
      <c r="DL202" s="41"/>
      <c r="DM202" s="41"/>
      <c r="DN202" s="41"/>
      <c r="DO202" s="41"/>
      <c r="DP202" s="41"/>
      <c r="DQ202" s="41"/>
      <c r="DR202" s="41"/>
      <c r="DS202" s="41"/>
      <c r="FY202" s="44"/>
      <c r="FZ202" s="43"/>
      <c r="GA202" s="43"/>
      <c r="GB202" s="43"/>
      <c r="GC202" s="43"/>
      <c r="GD202" s="43"/>
      <c r="GE202" s="43"/>
      <c r="GF202" s="43"/>
      <c r="GG202" s="43"/>
      <c r="GH202" s="43"/>
      <c r="GI202" s="43"/>
      <c r="GJ202" s="43"/>
      <c r="GK202" s="43"/>
      <c r="GL202" s="43"/>
      <c r="GM202" s="43">
        <v>1</v>
      </c>
      <c r="GN202" s="43">
        <v>1</v>
      </c>
      <c r="GO202" s="43"/>
      <c r="GP202" s="43">
        <v>1</v>
      </c>
      <c r="GQ202" s="43"/>
      <c r="GR202" s="43"/>
      <c r="GS202" s="43"/>
      <c r="GT202" s="43"/>
      <c r="GU202" s="43"/>
      <c r="GV202" s="43"/>
      <c r="GW202" s="43"/>
      <c r="GX202" s="43"/>
      <c r="GY202" s="43"/>
      <c r="GZ202" s="43"/>
      <c r="HA202" s="43"/>
      <c r="HB202" s="43"/>
      <c r="HC202" s="43"/>
      <c r="HD202" s="43"/>
    </row>
    <row r="203" spans="1:212" x14ac:dyDescent="0.25">
      <c r="A203" s="41"/>
      <c r="B203" s="41"/>
      <c r="C203" s="41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 s="41"/>
      <c r="AL203" s="41"/>
      <c r="AM203" s="41"/>
      <c r="AN203" s="41"/>
      <c r="AO203" s="41"/>
      <c r="AP203" s="41"/>
      <c r="AQ203" s="41"/>
      <c r="AR203" s="41"/>
      <c r="AS203" s="41"/>
      <c r="AT203" s="41"/>
      <c r="AU203" s="41"/>
      <c r="AV203" s="41"/>
      <c r="AW203" s="41"/>
      <c r="AX203" s="41"/>
      <c r="AY203" s="41"/>
      <c r="AZ203" s="41"/>
      <c r="BA203" s="41"/>
      <c r="BB203" s="41"/>
      <c r="BC203" s="41"/>
      <c r="BD203" s="41"/>
      <c r="BE203" s="41"/>
      <c r="BF203" s="41"/>
      <c r="BG203" s="41"/>
      <c r="BH203" s="41"/>
      <c r="BI203" s="41"/>
      <c r="BJ203" s="41"/>
      <c r="BK203" s="41"/>
      <c r="BL203" s="41"/>
      <c r="BM203" s="41"/>
      <c r="BN203" s="41"/>
      <c r="BO203" s="41"/>
      <c r="BP203" s="41"/>
      <c r="BQ203" s="41"/>
      <c r="BR203" s="41"/>
      <c r="BS203" s="41"/>
      <c r="BT203" s="41"/>
      <c r="BU203" s="41"/>
      <c r="BV203" s="41"/>
      <c r="BW203" s="41"/>
      <c r="BX203" s="41"/>
      <c r="BY203" s="41"/>
      <c r="BZ203" s="41"/>
      <c r="CA203" s="41"/>
      <c r="CB203" s="41"/>
      <c r="CC203" s="41"/>
      <c r="CD203" s="41"/>
      <c r="CE203" s="41"/>
      <c r="CF203" s="41"/>
      <c r="CG203" s="41"/>
      <c r="CH203" s="41"/>
      <c r="CI203" s="41"/>
      <c r="CJ203" s="41"/>
      <c r="CK203" s="41"/>
      <c r="CL203" s="41"/>
      <c r="CM203" s="41"/>
      <c r="CN203" s="41"/>
      <c r="CO203" s="41"/>
      <c r="CP203" s="41"/>
      <c r="CQ203" s="41"/>
      <c r="CR203" s="41"/>
      <c r="CS203" s="41"/>
      <c r="CT203" s="41"/>
      <c r="CU203" s="41"/>
      <c r="CV203" s="41"/>
      <c r="CW203" s="41"/>
      <c r="CX203" s="41"/>
      <c r="CY203" s="41"/>
      <c r="CZ203" s="41"/>
      <c r="DA203" s="41"/>
      <c r="DB203" s="41"/>
      <c r="DC203" s="41"/>
      <c r="DD203" s="41"/>
      <c r="DE203" s="41"/>
      <c r="DF203" s="41"/>
      <c r="DG203" s="41"/>
      <c r="DH203" s="41"/>
      <c r="DI203" s="41"/>
      <c r="DJ203" s="41"/>
      <c r="DK203" s="41"/>
      <c r="DL203" s="41"/>
      <c r="DM203" s="41"/>
      <c r="DN203" s="41"/>
      <c r="DO203" s="41"/>
      <c r="DP203" s="41"/>
      <c r="DQ203" s="41"/>
      <c r="DR203" s="41"/>
      <c r="DS203" s="41"/>
      <c r="FY203" s="44"/>
      <c r="FZ203" s="43"/>
      <c r="GA203" s="43"/>
      <c r="GB203" s="43"/>
      <c r="GC203" s="43"/>
      <c r="GD203" s="43"/>
      <c r="GE203" s="43"/>
      <c r="GF203" s="43"/>
      <c r="GG203" s="43"/>
      <c r="GH203" s="43"/>
      <c r="GI203" s="43"/>
      <c r="GJ203" s="43"/>
      <c r="GK203" s="43"/>
      <c r="GL203" s="43"/>
      <c r="GM203" s="43">
        <v>1</v>
      </c>
      <c r="GN203" s="43"/>
      <c r="GO203" s="43">
        <v>1</v>
      </c>
      <c r="GP203" s="43"/>
      <c r="GQ203" s="43"/>
      <c r="GR203" s="43"/>
      <c r="GS203" s="43"/>
      <c r="GT203" s="43"/>
      <c r="GU203" s="43"/>
      <c r="GV203" s="43"/>
      <c r="GW203" s="43"/>
      <c r="GX203" s="43"/>
      <c r="GY203" s="43"/>
      <c r="GZ203" s="43"/>
      <c r="HA203" s="43"/>
      <c r="HB203" s="43"/>
      <c r="HC203" s="43"/>
      <c r="HD203" s="43"/>
    </row>
    <row r="204" spans="1:212" x14ac:dyDescent="0.25">
      <c r="A204" s="41"/>
      <c r="B204" s="41"/>
      <c r="C204" s="41"/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 s="41"/>
      <c r="AL204" s="41"/>
      <c r="AM204" s="41"/>
      <c r="AN204" s="41"/>
      <c r="AO204" s="41"/>
      <c r="AP204" s="41"/>
      <c r="AQ204" s="41"/>
      <c r="AR204" s="41"/>
      <c r="AS204" s="41"/>
      <c r="AT204" s="41"/>
      <c r="AU204" s="41"/>
      <c r="AV204" s="41"/>
      <c r="AW204" s="41"/>
      <c r="AX204" s="41"/>
      <c r="AY204" s="41"/>
      <c r="AZ204" s="41"/>
      <c r="BA204" s="41"/>
      <c r="BB204" s="41"/>
      <c r="BC204" s="41"/>
      <c r="BD204" s="41"/>
      <c r="BE204" s="41"/>
      <c r="BF204" s="41"/>
      <c r="BG204" s="41"/>
      <c r="BH204" s="41"/>
      <c r="BI204" s="41"/>
      <c r="BJ204" s="41"/>
      <c r="BK204" s="41"/>
      <c r="BL204" s="41"/>
      <c r="BM204" s="41"/>
      <c r="BN204" s="41"/>
      <c r="BO204" s="41"/>
      <c r="BP204" s="41"/>
      <c r="BQ204" s="41"/>
      <c r="BR204" s="41"/>
      <c r="BS204" s="41"/>
      <c r="BT204" s="41"/>
      <c r="BU204" s="41"/>
      <c r="BV204" s="41"/>
      <c r="BW204" s="41"/>
      <c r="BX204" s="41"/>
      <c r="BY204" s="41"/>
      <c r="BZ204" s="41"/>
      <c r="CA204" s="41"/>
      <c r="CB204" s="41"/>
      <c r="CC204" s="41"/>
      <c r="CD204" s="41"/>
      <c r="CE204" s="41"/>
      <c r="CF204" s="41"/>
      <c r="CG204" s="41"/>
      <c r="CH204" s="41"/>
      <c r="CI204" s="41"/>
      <c r="CJ204" s="41"/>
      <c r="CK204" s="41"/>
      <c r="CL204" s="41"/>
      <c r="CM204" s="41"/>
      <c r="CN204" s="41"/>
      <c r="CO204" s="41"/>
      <c r="CP204" s="41"/>
      <c r="CQ204" s="41"/>
      <c r="CR204" s="41"/>
      <c r="CS204" s="41"/>
      <c r="CT204" s="41"/>
      <c r="CU204" s="41"/>
      <c r="CV204" s="41"/>
      <c r="CW204" s="41"/>
      <c r="CX204" s="41"/>
      <c r="CY204" s="41"/>
      <c r="CZ204" s="41"/>
      <c r="DA204" s="41"/>
      <c r="DB204" s="41"/>
      <c r="DC204" s="41"/>
      <c r="DD204" s="41"/>
      <c r="DE204" s="41"/>
      <c r="DF204" s="41"/>
      <c r="DG204" s="41"/>
      <c r="DH204" s="41"/>
      <c r="DI204" s="41"/>
      <c r="DJ204" s="41"/>
      <c r="DK204" s="41"/>
      <c r="DL204" s="41"/>
      <c r="DM204" s="41"/>
      <c r="DN204" s="41"/>
      <c r="DO204" s="41"/>
      <c r="DP204" s="41"/>
      <c r="DQ204" s="41"/>
      <c r="DR204" s="41"/>
      <c r="DS204" s="41"/>
      <c r="FY204" s="44"/>
      <c r="FZ204" s="43"/>
      <c r="GA204" s="43"/>
      <c r="GB204" s="43"/>
      <c r="GC204" s="43"/>
      <c r="GD204" s="43"/>
      <c r="GE204" s="43"/>
      <c r="GF204" s="43"/>
      <c r="GG204" s="43"/>
      <c r="GH204" s="43"/>
      <c r="GI204" s="43"/>
      <c r="GJ204" s="43"/>
      <c r="GK204" s="43"/>
      <c r="GL204" s="43"/>
      <c r="GM204" s="43">
        <v>1</v>
      </c>
      <c r="GN204" s="43">
        <v>1</v>
      </c>
      <c r="GO204" s="43"/>
      <c r="GP204" s="43"/>
      <c r="GQ204" s="43"/>
      <c r="GR204" s="43"/>
      <c r="GS204" s="43"/>
      <c r="GT204" s="43"/>
      <c r="GU204" s="43"/>
      <c r="GV204" s="43"/>
      <c r="GW204" s="43"/>
      <c r="GX204" s="43"/>
      <c r="GY204" s="43"/>
      <c r="GZ204" s="43"/>
      <c r="HA204" s="43"/>
      <c r="HB204" s="43"/>
      <c r="HC204" s="43"/>
      <c r="HD204" s="43"/>
    </row>
    <row r="205" spans="1:212" x14ac:dyDescent="0.25">
      <c r="A205" s="41"/>
      <c r="B205" s="41"/>
      <c r="C205" s="41"/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 s="41"/>
      <c r="AL205" s="41"/>
      <c r="AM205" s="41"/>
      <c r="AN205" s="41"/>
      <c r="AO205" s="41"/>
      <c r="AP205" s="41"/>
      <c r="AQ205" s="41"/>
      <c r="AR205" s="41"/>
      <c r="AS205" s="41"/>
      <c r="AT205" s="41"/>
      <c r="AU205" s="41"/>
      <c r="AV205" s="41"/>
      <c r="AW205" s="41"/>
      <c r="AX205" s="41"/>
      <c r="AY205" s="41"/>
      <c r="AZ205" s="41"/>
      <c r="BA205" s="41"/>
      <c r="BB205" s="41"/>
      <c r="BC205" s="41"/>
      <c r="BD205" s="41"/>
      <c r="BE205" s="41"/>
      <c r="BF205" s="41"/>
      <c r="BG205" s="41"/>
      <c r="BH205" s="41"/>
      <c r="BI205" s="41"/>
      <c r="BJ205" s="41"/>
      <c r="BK205" s="41"/>
      <c r="BL205" s="41"/>
      <c r="BM205" s="41"/>
      <c r="BN205" s="41"/>
      <c r="BO205" s="41"/>
      <c r="BP205" s="41"/>
      <c r="BQ205" s="41"/>
      <c r="BR205" s="41"/>
      <c r="BS205" s="41"/>
      <c r="BT205" s="41"/>
      <c r="BU205" s="41"/>
      <c r="BV205" s="41"/>
      <c r="BW205" s="41"/>
      <c r="BX205" s="41"/>
      <c r="BY205" s="41"/>
      <c r="BZ205" s="41"/>
      <c r="CA205" s="41"/>
      <c r="CB205" s="41"/>
      <c r="CC205" s="41"/>
      <c r="CD205" s="41"/>
      <c r="CE205" s="41"/>
      <c r="CF205" s="41"/>
      <c r="CG205" s="41"/>
      <c r="CH205" s="41"/>
      <c r="CI205" s="41"/>
      <c r="CJ205" s="41"/>
      <c r="CK205" s="41"/>
      <c r="CL205" s="41"/>
      <c r="CM205" s="41"/>
      <c r="CN205" s="41"/>
      <c r="CO205" s="41"/>
      <c r="CP205" s="41"/>
      <c r="CQ205" s="41"/>
      <c r="CR205" s="41"/>
      <c r="CS205" s="41"/>
      <c r="CT205" s="41"/>
      <c r="CU205" s="41"/>
      <c r="CV205" s="41"/>
      <c r="CW205" s="41"/>
      <c r="CX205" s="41"/>
      <c r="CY205" s="41"/>
      <c r="CZ205" s="41"/>
      <c r="DA205" s="41"/>
      <c r="DB205" s="41"/>
      <c r="DC205" s="41"/>
      <c r="DD205" s="41"/>
      <c r="DE205" s="41"/>
      <c r="DF205" s="41"/>
      <c r="DG205" s="41"/>
      <c r="DH205" s="41"/>
      <c r="DI205" s="41"/>
      <c r="DJ205" s="41"/>
      <c r="DK205" s="41"/>
      <c r="DL205" s="41"/>
      <c r="DM205" s="41"/>
      <c r="DN205" s="41"/>
      <c r="DO205" s="41"/>
      <c r="DP205" s="41"/>
      <c r="DQ205" s="41"/>
      <c r="DR205" s="41"/>
      <c r="DS205" s="41"/>
      <c r="FY205" s="44"/>
      <c r="FZ205" s="43"/>
      <c r="GA205" s="43"/>
      <c r="GB205" s="43"/>
      <c r="GC205" s="43"/>
      <c r="GD205" s="43"/>
      <c r="GE205" s="43"/>
      <c r="GF205" s="43"/>
      <c r="GG205" s="43"/>
      <c r="GH205" s="43"/>
      <c r="GI205" s="43"/>
      <c r="GJ205" s="43"/>
      <c r="GK205" s="43"/>
      <c r="GL205" s="43"/>
      <c r="GM205" s="43">
        <v>1</v>
      </c>
      <c r="GN205" s="43"/>
      <c r="GO205" s="43"/>
      <c r="GP205" s="43"/>
      <c r="GQ205" s="43"/>
      <c r="GR205" s="43"/>
      <c r="GS205" s="43"/>
      <c r="GT205" s="43"/>
      <c r="GU205" s="43"/>
      <c r="GV205" s="43"/>
      <c r="GW205" s="43"/>
      <c r="GX205" s="43"/>
      <c r="GY205" s="43"/>
      <c r="GZ205" s="43"/>
      <c r="HA205" s="43"/>
      <c r="HB205" s="43"/>
      <c r="HC205" s="43"/>
      <c r="HD205" s="43"/>
    </row>
    <row r="206" spans="1:212" x14ac:dyDescent="0.25">
      <c r="A206" s="41"/>
      <c r="B206" s="41"/>
      <c r="C206" s="41"/>
      <c r="D206" s="41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 s="41"/>
      <c r="AL206" s="41"/>
      <c r="AM206" s="41"/>
      <c r="AN206" s="41"/>
      <c r="AO206" s="41"/>
      <c r="AP206" s="41"/>
      <c r="AQ206" s="41"/>
      <c r="AR206" s="41"/>
      <c r="AS206" s="41"/>
      <c r="AT206" s="41"/>
      <c r="AU206" s="41"/>
      <c r="AV206" s="41"/>
      <c r="AW206" s="41"/>
      <c r="AX206" s="41"/>
      <c r="AY206" s="41"/>
      <c r="AZ206" s="41"/>
      <c r="BA206" s="41"/>
      <c r="BB206" s="41"/>
      <c r="BC206" s="41"/>
      <c r="BD206" s="41"/>
      <c r="BE206" s="41"/>
      <c r="BF206" s="41"/>
      <c r="BG206" s="41"/>
      <c r="BH206" s="41"/>
      <c r="BI206" s="41"/>
      <c r="BJ206" s="41"/>
      <c r="BK206" s="41"/>
      <c r="BL206" s="41"/>
      <c r="BM206" s="41"/>
      <c r="BN206" s="41"/>
      <c r="BO206" s="41"/>
      <c r="BP206" s="41"/>
      <c r="BQ206" s="41"/>
      <c r="BR206" s="41"/>
      <c r="BS206" s="41"/>
      <c r="BT206" s="41"/>
      <c r="BU206" s="41"/>
      <c r="BV206" s="41"/>
      <c r="BW206" s="41"/>
      <c r="BX206" s="41"/>
      <c r="BY206" s="41"/>
      <c r="BZ206" s="41"/>
      <c r="CA206" s="41"/>
      <c r="CB206" s="41"/>
      <c r="CC206" s="41"/>
      <c r="CD206" s="41"/>
      <c r="CE206" s="41"/>
      <c r="CF206" s="41"/>
      <c r="CG206" s="41"/>
      <c r="CH206" s="41"/>
      <c r="CI206" s="41"/>
      <c r="CJ206" s="41"/>
      <c r="CK206" s="41"/>
      <c r="CL206" s="41"/>
      <c r="CM206" s="41"/>
      <c r="CN206" s="41"/>
      <c r="CO206" s="41"/>
      <c r="CP206" s="41"/>
      <c r="CQ206" s="41"/>
      <c r="CR206" s="41"/>
      <c r="CS206" s="41"/>
      <c r="CT206" s="41"/>
      <c r="CU206" s="41"/>
      <c r="CV206" s="41"/>
      <c r="CW206" s="41"/>
      <c r="CX206" s="41"/>
      <c r="CY206" s="41"/>
      <c r="CZ206" s="41"/>
      <c r="DA206" s="41"/>
      <c r="DB206" s="41"/>
      <c r="DC206" s="41"/>
      <c r="DD206" s="41"/>
      <c r="DE206" s="41"/>
      <c r="DF206" s="41"/>
      <c r="DG206" s="41"/>
      <c r="DH206" s="41"/>
      <c r="DI206" s="41"/>
      <c r="DJ206" s="41"/>
      <c r="DK206" s="41"/>
      <c r="DL206" s="41"/>
      <c r="DM206" s="41"/>
      <c r="DN206" s="41"/>
      <c r="DO206" s="41"/>
      <c r="DP206" s="41"/>
      <c r="DQ206" s="41"/>
      <c r="DR206" s="41"/>
      <c r="DS206" s="41"/>
      <c r="FY206" s="44"/>
      <c r="FZ206" s="43"/>
      <c r="GA206" s="43"/>
      <c r="GB206" s="43"/>
      <c r="GC206" s="43"/>
      <c r="GD206" s="43"/>
      <c r="GE206" s="43"/>
      <c r="GF206" s="43"/>
      <c r="GG206" s="43"/>
      <c r="GH206" s="43"/>
      <c r="GI206" s="43"/>
      <c r="GJ206" s="43"/>
      <c r="GK206" s="43"/>
      <c r="GL206" s="43"/>
      <c r="GM206" s="43">
        <v>1</v>
      </c>
      <c r="GN206" s="43">
        <v>1</v>
      </c>
      <c r="GO206" s="43">
        <v>1</v>
      </c>
      <c r="GP206" s="43">
        <v>1</v>
      </c>
      <c r="GQ206" s="43"/>
      <c r="GR206" s="43"/>
      <c r="GS206" s="43"/>
      <c r="GT206" s="43"/>
      <c r="GU206" s="43"/>
      <c r="GV206" s="43"/>
      <c r="GW206" s="43"/>
      <c r="GX206" s="43"/>
      <c r="GY206" s="43"/>
      <c r="GZ206" s="43"/>
      <c r="HA206" s="43"/>
      <c r="HB206" s="43"/>
      <c r="HC206" s="43"/>
      <c r="HD206" s="43"/>
    </row>
    <row r="207" spans="1:212" x14ac:dyDescent="0.25">
      <c r="A207" s="41"/>
      <c r="B207" s="41"/>
      <c r="C207" s="41"/>
      <c r="D207" s="41"/>
      <c r="E207" s="41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 s="41"/>
      <c r="AL207" s="41"/>
      <c r="AM207" s="41"/>
      <c r="AN207" s="41"/>
      <c r="AO207" s="41"/>
      <c r="AP207" s="41"/>
      <c r="AQ207" s="41"/>
      <c r="AR207" s="41"/>
      <c r="AS207" s="41"/>
      <c r="AT207" s="41"/>
      <c r="AU207" s="41"/>
      <c r="AV207" s="41"/>
      <c r="AW207" s="41"/>
      <c r="AX207" s="41"/>
      <c r="AY207" s="41"/>
      <c r="AZ207" s="41"/>
      <c r="BA207" s="41"/>
      <c r="BB207" s="41"/>
      <c r="BC207" s="41"/>
      <c r="BD207" s="41"/>
      <c r="BE207" s="41"/>
      <c r="BF207" s="41"/>
      <c r="BG207" s="41"/>
      <c r="BH207" s="41"/>
      <c r="BI207" s="41"/>
      <c r="BJ207" s="41"/>
      <c r="BK207" s="41"/>
      <c r="BL207" s="41"/>
      <c r="BM207" s="41"/>
      <c r="BN207" s="41"/>
      <c r="BO207" s="41"/>
      <c r="BP207" s="41"/>
      <c r="BQ207" s="41"/>
      <c r="BR207" s="41"/>
      <c r="BS207" s="41"/>
      <c r="BT207" s="41"/>
      <c r="BU207" s="41"/>
      <c r="BV207" s="41"/>
      <c r="BW207" s="41"/>
      <c r="BX207" s="41"/>
      <c r="BY207" s="41"/>
      <c r="BZ207" s="41"/>
      <c r="CA207" s="41"/>
      <c r="CB207" s="41"/>
      <c r="CC207" s="41"/>
      <c r="CD207" s="41"/>
      <c r="CE207" s="41"/>
      <c r="CF207" s="41"/>
      <c r="CG207" s="41"/>
      <c r="CH207" s="41"/>
      <c r="CI207" s="41"/>
      <c r="CJ207" s="41"/>
      <c r="CK207" s="41"/>
      <c r="CL207" s="41"/>
      <c r="CM207" s="41"/>
      <c r="CN207" s="41"/>
      <c r="CO207" s="41"/>
      <c r="CP207" s="41"/>
      <c r="CQ207" s="41"/>
      <c r="CR207" s="41"/>
      <c r="CS207" s="41"/>
      <c r="CT207" s="41"/>
      <c r="CU207" s="41"/>
      <c r="CV207" s="41"/>
      <c r="CW207" s="41"/>
      <c r="CX207" s="41"/>
      <c r="CY207" s="41"/>
      <c r="CZ207" s="41"/>
      <c r="DA207" s="41"/>
      <c r="DB207" s="41"/>
      <c r="DC207" s="41"/>
      <c r="DD207" s="41"/>
      <c r="DE207" s="41"/>
      <c r="DF207" s="41"/>
      <c r="DG207" s="41"/>
      <c r="DH207" s="41"/>
      <c r="DI207" s="41"/>
      <c r="DJ207" s="41"/>
      <c r="DK207" s="41"/>
      <c r="DL207" s="41"/>
      <c r="DM207" s="41"/>
      <c r="DN207" s="41"/>
      <c r="DO207" s="41"/>
      <c r="DP207" s="41"/>
      <c r="DQ207" s="41"/>
      <c r="DR207" s="41"/>
      <c r="DS207" s="41"/>
      <c r="FY207" s="44"/>
      <c r="FZ207" s="43"/>
      <c r="GA207" s="43"/>
      <c r="GB207" s="43"/>
      <c r="GC207" s="43"/>
      <c r="GD207" s="43"/>
      <c r="GE207" s="43"/>
      <c r="GF207" s="43"/>
      <c r="GG207" s="43"/>
      <c r="GH207" s="43"/>
      <c r="GI207" s="43"/>
      <c r="GJ207" s="43"/>
      <c r="GK207" s="43"/>
      <c r="GL207" s="43"/>
      <c r="GM207" s="43">
        <v>1</v>
      </c>
      <c r="GN207" s="43"/>
      <c r="GO207" s="43"/>
      <c r="GP207" s="43"/>
      <c r="GQ207" s="43"/>
      <c r="GR207" s="43"/>
      <c r="GS207" s="43"/>
      <c r="GT207" s="43"/>
      <c r="GU207" s="43"/>
      <c r="GV207" s="43"/>
      <c r="GW207" s="43"/>
      <c r="GX207" s="43"/>
      <c r="GY207" s="43"/>
      <c r="GZ207" s="43"/>
      <c r="HA207" s="43"/>
      <c r="HB207" s="43"/>
      <c r="HC207" s="43"/>
      <c r="HD207" s="43"/>
    </row>
    <row r="208" spans="1:212" x14ac:dyDescent="0.25">
      <c r="A208" s="41"/>
      <c r="B208" s="41"/>
      <c r="C208" s="41"/>
      <c r="D208" s="41"/>
      <c r="E208" s="41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 s="41"/>
      <c r="AL208" s="41"/>
      <c r="AM208" s="41"/>
      <c r="AN208" s="41"/>
      <c r="AO208" s="41"/>
      <c r="AP208" s="41"/>
      <c r="AQ208" s="41"/>
      <c r="AR208" s="41"/>
      <c r="AS208" s="41"/>
      <c r="AT208" s="41"/>
      <c r="AU208" s="41"/>
      <c r="AV208" s="41"/>
      <c r="AW208" s="41"/>
      <c r="AX208" s="41"/>
      <c r="AY208" s="41"/>
      <c r="AZ208" s="41"/>
      <c r="BA208" s="41"/>
      <c r="BB208" s="41"/>
      <c r="BC208" s="41"/>
      <c r="BD208" s="41"/>
      <c r="BE208" s="41"/>
      <c r="BF208" s="41"/>
      <c r="BG208" s="41"/>
      <c r="BH208" s="41"/>
      <c r="BI208" s="41"/>
      <c r="BJ208" s="41"/>
      <c r="BK208" s="41"/>
      <c r="BL208" s="41"/>
      <c r="BM208" s="41"/>
      <c r="BN208" s="41"/>
      <c r="BO208" s="41"/>
      <c r="BP208" s="41"/>
      <c r="BQ208" s="41"/>
      <c r="BR208" s="41"/>
      <c r="BS208" s="41"/>
      <c r="BT208" s="41"/>
      <c r="BU208" s="41"/>
      <c r="BV208" s="41"/>
      <c r="BW208" s="41"/>
      <c r="BX208" s="41"/>
      <c r="BY208" s="41"/>
      <c r="BZ208" s="41"/>
      <c r="CA208" s="41"/>
      <c r="CB208" s="41"/>
      <c r="CC208" s="41"/>
      <c r="CD208" s="41"/>
      <c r="CE208" s="41"/>
      <c r="CF208" s="41"/>
      <c r="CG208" s="41"/>
      <c r="CH208" s="41"/>
      <c r="CI208" s="41"/>
      <c r="CJ208" s="41"/>
      <c r="CK208" s="41"/>
      <c r="CL208" s="41"/>
      <c r="CM208" s="41"/>
      <c r="CN208" s="41"/>
      <c r="CO208" s="41"/>
      <c r="CP208" s="41"/>
      <c r="CQ208" s="41"/>
      <c r="CR208" s="41"/>
      <c r="CS208" s="41"/>
      <c r="CT208" s="41"/>
      <c r="CU208" s="41"/>
      <c r="CV208" s="41"/>
      <c r="CW208" s="41"/>
      <c r="CX208" s="41"/>
      <c r="CY208" s="41"/>
      <c r="CZ208" s="41"/>
      <c r="DA208" s="41"/>
      <c r="DB208" s="41"/>
      <c r="DC208" s="41"/>
      <c r="DD208" s="41"/>
      <c r="DE208" s="41"/>
      <c r="DF208" s="41"/>
      <c r="DG208" s="41"/>
      <c r="DH208" s="41"/>
      <c r="DI208" s="41"/>
      <c r="DJ208" s="41"/>
      <c r="DK208" s="41"/>
      <c r="DL208" s="41"/>
      <c r="DM208" s="41"/>
      <c r="DN208" s="41"/>
      <c r="DO208" s="41"/>
      <c r="DP208" s="41"/>
      <c r="DQ208" s="41"/>
      <c r="DR208" s="41"/>
      <c r="DS208" s="41"/>
      <c r="FY208" s="44"/>
      <c r="FZ208" s="43"/>
      <c r="GA208" s="43"/>
      <c r="GB208" s="43"/>
      <c r="GC208" s="43"/>
      <c r="GD208" s="43"/>
      <c r="GE208" s="43"/>
      <c r="GF208" s="43"/>
      <c r="GG208" s="43"/>
      <c r="GH208" s="43"/>
      <c r="GI208" s="43"/>
      <c r="GJ208" s="43"/>
      <c r="GK208" s="43"/>
      <c r="GL208" s="43"/>
      <c r="GM208" s="43">
        <v>1</v>
      </c>
      <c r="GN208" s="43">
        <v>1</v>
      </c>
      <c r="GO208" s="43"/>
      <c r="GP208" s="43"/>
      <c r="GQ208" s="43"/>
      <c r="GR208" s="43"/>
      <c r="GS208" s="43"/>
      <c r="GT208" s="43"/>
      <c r="GU208" s="43"/>
      <c r="GV208" s="43"/>
      <c r="GW208" s="43"/>
      <c r="GX208" s="43"/>
      <c r="GY208" s="43"/>
      <c r="GZ208" s="43"/>
      <c r="HA208" s="43"/>
      <c r="HB208" s="43"/>
      <c r="HC208" s="43"/>
      <c r="HD208" s="43"/>
    </row>
    <row r="209" spans="1:212" x14ac:dyDescent="0.25">
      <c r="A209" s="41"/>
      <c r="B209" s="41"/>
      <c r="C209" s="41"/>
      <c r="D209" s="41"/>
      <c r="E209" s="41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1"/>
      <c r="AK209" s="41"/>
      <c r="AL209" s="41"/>
      <c r="AM209" s="41"/>
      <c r="AN209" s="41"/>
      <c r="AO209" s="41"/>
      <c r="AP209" s="41"/>
      <c r="AQ209" s="41"/>
      <c r="AR209" s="41"/>
      <c r="AS209" s="41"/>
      <c r="AT209" s="41"/>
      <c r="AU209" s="41"/>
      <c r="AV209" s="41"/>
      <c r="AW209" s="41"/>
      <c r="AX209" s="41"/>
      <c r="AY209" s="41"/>
      <c r="AZ209" s="41"/>
      <c r="BA209" s="41"/>
      <c r="BB209" s="41"/>
      <c r="BC209" s="41"/>
      <c r="BD209" s="41"/>
      <c r="BE209" s="41"/>
      <c r="BF209" s="41"/>
      <c r="BG209" s="41"/>
      <c r="BH209" s="41"/>
      <c r="BI209" s="41"/>
      <c r="BJ209" s="41"/>
      <c r="BK209" s="41"/>
      <c r="BL209" s="41"/>
      <c r="BM209" s="41"/>
      <c r="BN209" s="41"/>
      <c r="BO209" s="41"/>
      <c r="BP209" s="41"/>
      <c r="BQ209" s="41"/>
      <c r="BR209" s="41"/>
      <c r="BS209" s="41"/>
      <c r="BT209" s="41"/>
      <c r="BU209" s="41"/>
      <c r="BV209" s="41"/>
      <c r="BW209" s="41"/>
      <c r="BX209" s="41"/>
      <c r="BY209" s="41"/>
      <c r="BZ209" s="41"/>
      <c r="CA209" s="41"/>
      <c r="CB209" s="41"/>
      <c r="CC209" s="41"/>
      <c r="CD209" s="41"/>
      <c r="CE209" s="41"/>
      <c r="CF209" s="41"/>
      <c r="CG209" s="41"/>
      <c r="CH209" s="41"/>
      <c r="CI209" s="41"/>
      <c r="CJ209" s="41"/>
      <c r="CK209" s="41"/>
      <c r="CL209" s="41"/>
      <c r="CM209" s="41"/>
      <c r="CN209" s="41"/>
      <c r="CO209" s="41"/>
      <c r="CP209" s="41"/>
      <c r="CQ209" s="41"/>
      <c r="CR209" s="41"/>
      <c r="CS209" s="41"/>
      <c r="CT209" s="41"/>
      <c r="CU209" s="41"/>
      <c r="CV209" s="41"/>
      <c r="CW209" s="41"/>
      <c r="CX209" s="41"/>
      <c r="CY209" s="41"/>
      <c r="CZ209" s="41"/>
      <c r="DA209" s="41"/>
      <c r="DB209" s="41"/>
      <c r="DC209" s="41"/>
      <c r="DD209" s="41"/>
      <c r="DE209" s="41"/>
      <c r="DF209" s="41"/>
      <c r="DG209" s="41"/>
      <c r="DH209" s="41"/>
      <c r="DI209" s="41"/>
      <c r="DJ209" s="41"/>
      <c r="DK209" s="41"/>
      <c r="DL209" s="41"/>
      <c r="DM209" s="41"/>
      <c r="DN209" s="41"/>
      <c r="DO209" s="41"/>
      <c r="DP209" s="41"/>
      <c r="DQ209" s="41"/>
      <c r="DR209" s="41"/>
      <c r="DS209" s="41"/>
      <c r="FY209" s="44"/>
      <c r="FZ209" s="43"/>
      <c r="GA209" s="43"/>
      <c r="GB209" s="43"/>
      <c r="GC209" s="43"/>
      <c r="GD209" s="43"/>
      <c r="GE209" s="43"/>
      <c r="GF209" s="43"/>
      <c r="GG209" s="43"/>
      <c r="GH209" s="43"/>
      <c r="GI209" s="43"/>
      <c r="GJ209" s="43"/>
      <c r="GK209" s="43"/>
      <c r="GL209" s="43"/>
      <c r="GM209" s="43">
        <v>1</v>
      </c>
      <c r="GN209" s="43"/>
      <c r="GO209" s="43">
        <v>1</v>
      </c>
      <c r="GP209" s="43"/>
      <c r="GQ209" s="43"/>
      <c r="GR209" s="43"/>
      <c r="GS209" s="43"/>
      <c r="GT209" s="43"/>
      <c r="GU209" s="43"/>
      <c r="GV209" s="43"/>
      <c r="GW209" s="43"/>
      <c r="GX209" s="43"/>
      <c r="GY209" s="43"/>
      <c r="GZ209" s="43"/>
      <c r="HA209" s="43"/>
      <c r="HB209" s="43"/>
      <c r="HC209" s="43"/>
      <c r="HD209" s="43"/>
    </row>
    <row r="210" spans="1:212" x14ac:dyDescent="0.25">
      <c r="A210" s="41"/>
      <c r="B210" s="41"/>
      <c r="C210" s="41"/>
      <c r="D210" s="41"/>
      <c r="E210" s="41"/>
      <c r="F210" s="41"/>
      <c r="G210" s="41"/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  <c r="AK210" s="41"/>
      <c r="AL210" s="41"/>
      <c r="AM210" s="41"/>
      <c r="AN210" s="41"/>
      <c r="AO210" s="41"/>
      <c r="AP210" s="41"/>
      <c r="AQ210" s="41"/>
      <c r="AR210" s="41"/>
      <c r="AS210" s="41"/>
      <c r="AT210" s="41"/>
      <c r="AU210" s="41"/>
      <c r="AV210" s="41"/>
      <c r="AW210" s="41"/>
      <c r="AX210" s="41"/>
      <c r="AY210" s="41"/>
      <c r="AZ210" s="41"/>
      <c r="BA210" s="41"/>
      <c r="BB210" s="41"/>
      <c r="BC210" s="41"/>
      <c r="BD210" s="41"/>
      <c r="BE210" s="41"/>
      <c r="BF210" s="41"/>
      <c r="BG210" s="41"/>
      <c r="BH210" s="41"/>
      <c r="BI210" s="41"/>
      <c r="BJ210" s="41"/>
      <c r="BK210" s="41"/>
      <c r="BL210" s="41"/>
      <c r="BM210" s="41"/>
      <c r="BN210" s="41"/>
      <c r="BO210" s="41"/>
      <c r="BP210" s="41"/>
      <c r="BQ210" s="41"/>
      <c r="BR210" s="41"/>
      <c r="BS210" s="41"/>
      <c r="BT210" s="41"/>
      <c r="BU210" s="41"/>
      <c r="BV210" s="41"/>
      <c r="BW210" s="41"/>
      <c r="BX210" s="41"/>
      <c r="BY210" s="41"/>
      <c r="BZ210" s="41"/>
      <c r="CA210" s="41"/>
      <c r="CB210" s="41"/>
      <c r="CC210" s="41"/>
      <c r="CD210" s="41"/>
      <c r="CE210" s="41"/>
      <c r="CF210" s="41"/>
      <c r="CG210" s="41"/>
      <c r="CH210" s="41"/>
      <c r="CI210" s="41"/>
      <c r="CJ210" s="41"/>
      <c r="CK210" s="41"/>
      <c r="CL210" s="41"/>
      <c r="CM210" s="41"/>
      <c r="CN210" s="41"/>
      <c r="CO210" s="41"/>
      <c r="CP210" s="41"/>
      <c r="CQ210" s="41"/>
      <c r="CR210" s="41"/>
      <c r="CS210" s="41"/>
      <c r="CT210" s="41"/>
      <c r="CU210" s="41"/>
      <c r="CV210" s="41"/>
      <c r="CW210" s="41"/>
      <c r="CX210" s="41"/>
      <c r="CY210" s="41"/>
      <c r="CZ210" s="41"/>
      <c r="DA210" s="41"/>
      <c r="DB210" s="41"/>
      <c r="DC210" s="41"/>
      <c r="DD210" s="41"/>
      <c r="DE210" s="41"/>
      <c r="DF210" s="41"/>
      <c r="DG210" s="41"/>
      <c r="DH210" s="41"/>
      <c r="DI210" s="41"/>
      <c r="DJ210" s="41"/>
      <c r="DK210" s="41"/>
      <c r="DL210" s="41"/>
      <c r="DM210" s="41"/>
      <c r="DN210" s="41"/>
      <c r="DO210" s="41"/>
      <c r="DP210" s="41"/>
      <c r="DQ210" s="41"/>
      <c r="DR210" s="41"/>
      <c r="DS210" s="41"/>
      <c r="FY210" s="44"/>
      <c r="FZ210" s="43"/>
      <c r="GA210" s="43"/>
      <c r="GB210" s="43"/>
      <c r="GC210" s="43"/>
      <c r="GD210" s="43"/>
      <c r="GE210" s="43"/>
      <c r="GF210" s="43"/>
      <c r="GG210" s="43"/>
      <c r="GH210" s="43"/>
      <c r="GI210" s="43"/>
      <c r="GJ210" s="43"/>
      <c r="GK210" s="43"/>
      <c r="GL210" s="43"/>
      <c r="GM210" s="43">
        <v>1</v>
      </c>
      <c r="GN210" s="43">
        <v>1</v>
      </c>
      <c r="GO210" s="43"/>
      <c r="GP210" s="43">
        <v>1</v>
      </c>
      <c r="GQ210" s="43"/>
      <c r="GR210" s="43"/>
      <c r="GS210" s="43"/>
      <c r="GT210" s="43"/>
      <c r="GU210" s="43"/>
      <c r="GV210" s="43"/>
      <c r="GW210" s="43"/>
      <c r="GX210" s="43"/>
      <c r="GY210" s="43"/>
      <c r="GZ210" s="43"/>
      <c r="HA210" s="43"/>
      <c r="HB210" s="43"/>
      <c r="HC210" s="43"/>
      <c r="HD210" s="43"/>
    </row>
    <row r="211" spans="1:212" x14ac:dyDescent="0.25">
      <c r="A211" s="41"/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/>
      <c r="AK211" s="41"/>
      <c r="AL211" s="41"/>
      <c r="AM211" s="41"/>
      <c r="AN211" s="41"/>
      <c r="AO211" s="41"/>
      <c r="AP211" s="41"/>
      <c r="AQ211" s="41"/>
      <c r="AR211" s="41"/>
      <c r="AS211" s="41"/>
      <c r="AT211" s="41"/>
      <c r="AU211" s="41"/>
      <c r="AV211" s="41"/>
      <c r="AW211" s="41"/>
      <c r="AX211" s="41"/>
      <c r="AY211" s="41"/>
      <c r="AZ211" s="41"/>
      <c r="BA211" s="41"/>
      <c r="BB211" s="41"/>
      <c r="BC211" s="41"/>
      <c r="BD211" s="41"/>
      <c r="BE211" s="41"/>
      <c r="BF211" s="41"/>
      <c r="BG211" s="41"/>
      <c r="BH211" s="41"/>
      <c r="BI211" s="41"/>
      <c r="BJ211" s="41"/>
      <c r="BK211" s="41"/>
      <c r="BL211" s="41"/>
      <c r="BM211" s="41"/>
      <c r="BN211" s="41"/>
      <c r="BO211" s="41"/>
      <c r="BP211" s="41"/>
      <c r="BQ211" s="41"/>
      <c r="BR211" s="41"/>
      <c r="BS211" s="41"/>
      <c r="BT211" s="41"/>
      <c r="BU211" s="41"/>
      <c r="BV211" s="41"/>
      <c r="BW211" s="41"/>
      <c r="BX211" s="41"/>
      <c r="BY211" s="41"/>
      <c r="BZ211" s="41"/>
      <c r="CA211" s="41"/>
      <c r="CB211" s="41"/>
      <c r="CC211" s="41"/>
      <c r="CD211" s="41"/>
      <c r="CE211" s="41"/>
      <c r="CF211" s="41"/>
      <c r="CG211" s="41"/>
      <c r="CH211" s="41"/>
      <c r="CI211" s="41"/>
      <c r="CJ211" s="41"/>
      <c r="CK211" s="41"/>
      <c r="CL211" s="41"/>
      <c r="CM211" s="41"/>
      <c r="CN211" s="41"/>
      <c r="CO211" s="41"/>
      <c r="CP211" s="41"/>
      <c r="CQ211" s="41"/>
      <c r="CR211" s="41"/>
      <c r="CS211" s="41"/>
      <c r="CT211" s="41"/>
      <c r="CU211" s="41"/>
      <c r="CV211" s="41"/>
      <c r="CW211" s="41"/>
      <c r="CX211" s="41"/>
      <c r="CY211" s="41"/>
      <c r="CZ211" s="41"/>
      <c r="DA211" s="41"/>
      <c r="DB211" s="41"/>
      <c r="DC211" s="41"/>
      <c r="DD211" s="41"/>
      <c r="DE211" s="41"/>
      <c r="DF211" s="41"/>
      <c r="DG211" s="41"/>
      <c r="DH211" s="41"/>
      <c r="DI211" s="41"/>
      <c r="DJ211" s="41"/>
      <c r="DK211" s="41"/>
      <c r="DL211" s="41"/>
      <c r="DM211" s="41"/>
      <c r="DN211" s="41"/>
      <c r="DO211" s="41"/>
      <c r="DP211" s="41"/>
      <c r="DQ211" s="41"/>
      <c r="DR211" s="41"/>
      <c r="DS211" s="41"/>
      <c r="FY211" s="44"/>
      <c r="FZ211" s="43"/>
      <c r="GA211" s="43"/>
      <c r="GB211" s="43"/>
      <c r="GC211" s="43"/>
      <c r="GD211" s="43"/>
      <c r="GE211" s="43"/>
      <c r="GF211" s="43"/>
      <c r="GG211" s="43"/>
      <c r="GH211" s="43"/>
      <c r="GI211" s="43"/>
      <c r="GJ211" s="43"/>
      <c r="GK211" s="43"/>
      <c r="GL211" s="43"/>
      <c r="GM211" s="43">
        <v>1</v>
      </c>
      <c r="GN211" s="43"/>
      <c r="GO211" s="43"/>
      <c r="GP211" s="43"/>
      <c r="GQ211" s="43"/>
      <c r="GR211" s="43"/>
      <c r="GS211" s="43"/>
      <c r="GT211" s="43"/>
      <c r="GU211" s="43"/>
      <c r="GV211" s="43"/>
      <c r="GW211" s="43"/>
      <c r="GX211" s="43"/>
      <c r="GY211" s="43"/>
      <c r="GZ211" s="43"/>
      <c r="HA211" s="43"/>
      <c r="HB211" s="43"/>
      <c r="HC211" s="43"/>
      <c r="HD211" s="43"/>
    </row>
    <row r="212" spans="1:212" x14ac:dyDescent="0.25">
      <c r="A212" s="41"/>
      <c r="B212" s="41"/>
      <c r="C212" s="41"/>
      <c r="D212" s="41"/>
      <c r="E212" s="41"/>
      <c r="F212" s="41"/>
      <c r="G212" s="41"/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1"/>
      <c r="AJ212" s="41"/>
      <c r="AK212" s="41"/>
      <c r="AL212" s="41"/>
      <c r="AM212" s="41"/>
      <c r="AN212" s="41"/>
      <c r="AO212" s="41"/>
      <c r="AP212" s="41"/>
      <c r="AQ212" s="41"/>
      <c r="AR212" s="41"/>
      <c r="AS212" s="41"/>
      <c r="AT212" s="41"/>
      <c r="AU212" s="41"/>
      <c r="AV212" s="41"/>
      <c r="AW212" s="41"/>
      <c r="AX212" s="41"/>
      <c r="AY212" s="41"/>
      <c r="AZ212" s="41"/>
      <c r="BA212" s="41"/>
      <c r="BB212" s="41"/>
      <c r="BC212" s="41"/>
      <c r="BD212" s="41"/>
      <c r="BE212" s="41"/>
      <c r="BF212" s="41"/>
      <c r="BG212" s="41"/>
      <c r="BH212" s="41"/>
      <c r="BI212" s="41"/>
      <c r="BJ212" s="41"/>
      <c r="BK212" s="41"/>
      <c r="BL212" s="41"/>
      <c r="BM212" s="41"/>
      <c r="BN212" s="41"/>
      <c r="BO212" s="41"/>
      <c r="BP212" s="41"/>
      <c r="BQ212" s="41"/>
      <c r="BR212" s="41"/>
      <c r="BS212" s="41"/>
      <c r="BT212" s="41"/>
      <c r="BU212" s="41"/>
      <c r="BV212" s="41"/>
      <c r="BW212" s="41"/>
      <c r="BX212" s="41"/>
      <c r="BY212" s="41"/>
      <c r="BZ212" s="41"/>
      <c r="CA212" s="41"/>
      <c r="CB212" s="41"/>
      <c r="CC212" s="41"/>
      <c r="CD212" s="41"/>
      <c r="CE212" s="41"/>
      <c r="CF212" s="41"/>
      <c r="CG212" s="41"/>
      <c r="CH212" s="41"/>
      <c r="CI212" s="41"/>
      <c r="CJ212" s="41"/>
      <c r="CK212" s="41"/>
      <c r="CL212" s="41"/>
      <c r="CM212" s="41"/>
      <c r="CN212" s="41"/>
      <c r="CO212" s="41"/>
      <c r="CP212" s="41"/>
      <c r="CQ212" s="41"/>
      <c r="CR212" s="41"/>
      <c r="CS212" s="41"/>
      <c r="CT212" s="41"/>
      <c r="CU212" s="41"/>
      <c r="CV212" s="41"/>
      <c r="CW212" s="41"/>
      <c r="CX212" s="41"/>
      <c r="CY212" s="41"/>
      <c r="CZ212" s="41"/>
      <c r="DA212" s="41"/>
      <c r="DB212" s="41"/>
      <c r="DC212" s="41"/>
      <c r="DD212" s="41"/>
      <c r="DE212" s="41"/>
      <c r="DF212" s="41"/>
      <c r="DG212" s="41"/>
      <c r="DH212" s="41"/>
      <c r="DI212" s="41"/>
      <c r="DJ212" s="41"/>
      <c r="DK212" s="41"/>
      <c r="DL212" s="41"/>
      <c r="DM212" s="41"/>
      <c r="DN212" s="41"/>
      <c r="DO212" s="41"/>
      <c r="DP212" s="41"/>
      <c r="DQ212" s="41"/>
      <c r="DR212" s="41"/>
      <c r="DS212" s="41"/>
      <c r="FY212" s="44"/>
      <c r="FZ212" s="43"/>
      <c r="GA212" s="43"/>
      <c r="GB212" s="43"/>
      <c r="GC212" s="43"/>
      <c r="GD212" s="43"/>
      <c r="GE212" s="43"/>
      <c r="GF212" s="43"/>
      <c r="GG212" s="43"/>
      <c r="GH212" s="43"/>
      <c r="GI212" s="43"/>
      <c r="GJ212" s="43"/>
      <c r="GK212" s="43"/>
      <c r="GL212" s="43"/>
      <c r="GM212" s="43">
        <v>1</v>
      </c>
      <c r="GN212" s="43">
        <v>1</v>
      </c>
      <c r="GO212" s="43">
        <v>1</v>
      </c>
      <c r="GP212" s="43"/>
      <c r="GQ212" s="43"/>
      <c r="GR212" s="43"/>
      <c r="GS212" s="43"/>
      <c r="GT212" s="43"/>
      <c r="GU212" s="43"/>
      <c r="GV212" s="43"/>
      <c r="GW212" s="43"/>
      <c r="GX212" s="43"/>
      <c r="GY212" s="43"/>
      <c r="GZ212" s="43"/>
      <c r="HA212" s="43"/>
      <c r="HB212" s="43"/>
      <c r="HC212" s="43"/>
      <c r="HD212" s="43"/>
    </row>
    <row r="213" spans="1:212" x14ac:dyDescent="0.25">
      <c r="A213" s="41"/>
      <c r="B213" s="41"/>
      <c r="C213" s="41"/>
      <c r="D213" s="41"/>
      <c r="E213" s="41"/>
      <c r="F213" s="41"/>
      <c r="G213" s="41"/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41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F213" s="41"/>
      <c r="AG213" s="41"/>
      <c r="AH213" s="41"/>
      <c r="AI213" s="41"/>
      <c r="AJ213" s="41"/>
      <c r="AK213" s="41"/>
      <c r="AL213" s="41"/>
      <c r="AM213" s="41"/>
      <c r="AN213" s="41"/>
      <c r="AO213" s="41"/>
      <c r="AP213" s="41"/>
      <c r="AQ213" s="41"/>
      <c r="AR213" s="41"/>
      <c r="AS213" s="41"/>
      <c r="AT213" s="41"/>
      <c r="AU213" s="41"/>
      <c r="AV213" s="41"/>
      <c r="AW213" s="41"/>
      <c r="AX213" s="41"/>
      <c r="AY213" s="41"/>
      <c r="AZ213" s="41"/>
      <c r="BA213" s="41"/>
      <c r="BB213" s="41"/>
      <c r="BC213" s="41"/>
      <c r="BD213" s="41"/>
      <c r="BE213" s="41"/>
      <c r="BF213" s="41"/>
      <c r="BG213" s="41"/>
      <c r="BH213" s="41"/>
      <c r="BI213" s="41"/>
      <c r="BJ213" s="41"/>
      <c r="BK213" s="41"/>
      <c r="BL213" s="41"/>
      <c r="BM213" s="41"/>
      <c r="BN213" s="41"/>
      <c r="BO213" s="41"/>
      <c r="BP213" s="41"/>
      <c r="BQ213" s="41"/>
      <c r="BR213" s="41"/>
      <c r="BS213" s="41"/>
      <c r="BT213" s="41"/>
      <c r="BU213" s="41"/>
      <c r="BV213" s="41"/>
      <c r="BW213" s="41"/>
      <c r="BX213" s="41"/>
      <c r="BY213" s="41"/>
      <c r="BZ213" s="41"/>
      <c r="CA213" s="41"/>
      <c r="CB213" s="41"/>
      <c r="CC213" s="41"/>
      <c r="CD213" s="41"/>
      <c r="CE213" s="41"/>
      <c r="CF213" s="41"/>
      <c r="CG213" s="41"/>
      <c r="CH213" s="41"/>
      <c r="CI213" s="41"/>
      <c r="CJ213" s="41"/>
      <c r="CK213" s="41"/>
      <c r="CL213" s="41"/>
      <c r="CM213" s="41"/>
      <c r="CN213" s="41"/>
      <c r="CO213" s="41"/>
      <c r="CP213" s="41"/>
      <c r="CQ213" s="41"/>
      <c r="CR213" s="41"/>
      <c r="CS213" s="41"/>
      <c r="CT213" s="41"/>
      <c r="CU213" s="41"/>
      <c r="CV213" s="41"/>
      <c r="CW213" s="41"/>
      <c r="CX213" s="41"/>
      <c r="CY213" s="41"/>
      <c r="CZ213" s="41"/>
      <c r="DA213" s="41"/>
      <c r="DB213" s="41"/>
      <c r="DC213" s="41"/>
      <c r="DD213" s="41"/>
      <c r="DE213" s="41"/>
      <c r="DF213" s="41"/>
      <c r="DG213" s="41"/>
      <c r="DH213" s="41"/>
      <c r="DI213" s="41"/>
      <c r="DJ213" s="41"/>
      <c r="DK213" s="41"/>
      <c r="DL213" s="41"/>
      <c r="DM213" s="41"/>
      <c r="DN213" s="41"/>
      <c r="DO213" s="41"/>
      <c r="DP213" s="41"/>
      <c r="DQ213" s="41"/>
      <c r="DR213" s="41"/>
      <c r="DS213" s="41"/>
      <c r="FY213" s="44"/>
      <c r="FZ213" s="43"/>
      <c r="GA213" s="43"/>
      <c r="GB213" s="43"/>
      <c r="GC213" s="43"/>
      <c r="GD213" s="43"/>
      <c r="GE213" s="43"/>
      <c r="GF213" s="43"/>
      <c r="GG213" s="43"/>
      <c r="GH213" s="43"/>
      <c r="GI213" s="43"/>
      <c r="GJ213" s="43"/>
      <c r="GK213" s="43"/>
      <c r="GL213" s="43"/>
      <c r="GM213" s="43">
        <v>1</v>
      </c>
      <c r="GN213" s="43"/>
      <c r="GO213" s="43"/>
      <c r="GP213" s="43"/>
      <c r="GQ213" s="43"/>
      <c r="GR213" s="43"/>
      <c r="GS213" s="43"/>
      <c r="GT213" s="43"/>
      <c r="GU213" s="43"/>
      <c r="GV213" s="43"/>
      <c r="GW213" s="43"/>
      <c r="GX213" s="43"/>
      <c r="GY213" s="43"/>
      <c r="GZ213" s="43"/>
      <c r="HA213" s="43"/>
      <c r="HB213" s="43"/>
      <c r="HC213" s="43"/>
      <c r="HD213" s="43"/>
    </row>
    <row r="214" spans="1:212" x14ac:dyDescent="0.25">
      <c r="A214" s="41"/>
      <c r="B214" s="41"/>
      <c r="C214" s="41"/>
      <c r="D214" s="41"/>
      <c r="E214" s="41"/>
      <c r="F214" s="41"/>
      <c r="G214" s="41"/>
      <c r="H214" s="41"/>
      <c r="I214" s="41"/>
      <c r="J214" s="41"/>
      <c r="K214" s="41"/>
      <c r="L214" s="41"/>
      <c r="M214" s="41"/>
      <c r="N214" s="41"/>
      <c r="O214" s="41"/>
      <c r="P214" s="41"/>
      <c r="Q214" s="41"/>
      <c r="R214" s="41"/>
      <c r="S214" s="41"/>
      <c r="T214" s="41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F214" s="41"/>
      <c r="AG214" s="41"/>
      <c r="AH214" s="41"/>
      <c r="AI214" s="41"/>
      <c r="AJ214" s="41"/>
      <c r="AK214" s="41"/>
      <c r="AL214" s="41"/>
      <c r="AM214" s="41"/>
      <c r="AN214" s="41"/>
      <c r="AO214" s="41"/>
      <c r="AP214" s="41"/>
      <c r="AQ214" s="41"/>
      <c r="AR214" s="41"/>
      <c r="AS214" s="41"/>
      <c r="AT214" s="41"/>
      <c r="AU214" s="41"/>
      <c r="AV214" s="41"/>
      <c r="AW214" s="41"/>
      <c r="AX214" s="41"/>
      <c r="AY214" s="41"/>
      <c r="AZ214" s="41"/>
      <c r="BA214" s="41"/>
      <c r="BB214" s="41"/>
      <c r="BC214" s="41"/>
      <c r="BD214" s="41"/>
      <c r="BE214" s="41"/>
      <c r="BF214" s="41"/>
      <c r="BG214" s="41"/>
      <c r="BH214" s="41"/>
      <c r="BI214" s="41"/>
      <c r="BJ214" s="41"/>
      <c r="BK214" s="41"/>
      <c r="BL214" s="41"/>
      <c r="BM214" s="41"/>
      <c r="BN214" s="41"/>
      <c r="BO214" s="41"/>
      <c r="BP214" s="41"/>
      <c r="BQ214" s="41"/>
      <c r="BR214" s="41"/>
      <c r="BS214" s="41"/>
      <c r="BT214" s="41"/>
      <c r="BU214" s="41"/>
      <c r="BV214" s="41"/>
      <c r="BW214" s="41"/>
      <c r="BX214" s="41"/>
      <c r="BY214" s="41"/>
      <c r="BZ214" s="41"/>
      <c r="CA214" s="41"/>
      <c r="CB214" s="41"/>
      <c r="CC214" s="41"/>
      <c r="CD214" s="41"/>
      <c r="CE214" s="41"/>
      <c r="CF214" s="41"/>
      <c r="CG214" s="41"/>
      <c r="CH214" s="41"/>
      <c r="CI214" s="41"/>
      <c r="CJ214" s="41"/>
      <c r="CK214" s="41"/>
      <c r="CL214" s="41"/>
      <c r="CM214" s="41"/>
      <c r="CN214" s="41"/>
      <c r="CO214" s="41"/>
      <c r="CP214" s="41"/>
      <c r="CQ214" s="41"/>
      <c r="CR214" s="41"/>
      <c r="CS214" s="41"/>
      <c r="CT214" s="41"/>
      <c r="CU214" s="41"/>
      <c r="CV214" s="41"/>
      <c r="CW214" s="41"/>
      <c r="CX214" s="41"/>
      <c r="CY214" s="41"/>
      <c r="CZ214" s="41"/>
      <c r="DA214" s="41"/>
      <c r="DB214" s="41"/>
      <c r="DC214" s="41"/>
      <c r="DD214" s="41"/>
      <c r="DE214" s="41"/>
      <c r="DF214" s="41"/>
      <c r="DG214" s="41"/>
      <c r="DH214" s="41"/>
      <c r="DI214" s="41"/>
      <c r="DJ214" s="41"/>
      <c r="DK214" s="41"/>
      <c r="DL214" s="41"/>
      <c r="DM214" s="41"/>
      <c r="DN214" s="41"/>
      <c r="DO214" s="41"/>
      <c r="DP214" s="41"/>
      <c r="DQ214" s="41"/>
      <c r="DR214" s="41"/>
      <c r="DS214" s="41"/>
      <c r="FY214" s="44"/>
      <c r="FZ214" s="43"/>
      <c r="GA214" s="43"/>
      <c r="GB214" s="43"/>
      <c r="GC214" s="43"/>
      <c r="GD214" s="43"/>
      <c r="GE214" s="43"/>
      <c r="GF214" s="43"/>
      <c r="GG214" s="43"/>
      <c r="GH214" s="43"/>
      <c r="GI214" s="43"/>
      <c r="GJ214" s="43"/>
      <c r="GK214" s="43"/>
      <c r="GL214" s="43"/>
      <c r="GM214" s="43">
        <v>1</v>
      </c>
      <c r="GN214" s="43">
        <v>1</v>
      </c>
      <c r="GO214" s="43"/>
      <c r="GP214" s="43">
        <v>1</v>
      </c>
      <c r="GQ214" s="43"/>
      <c r="GR214" s="43"/>
      <c r="GS214" s="43"/>
      <c r="GT214" s="43"/>
      <c r="GU214" s="43"/>
      <c r="GV214" s="43"/>
      <c r="GW214" s="43"/>
      <c r="GX214" s="43"/>
      <c r="GY214" s="43"/>
      <c r="GZ214" s="43"/>
      <c r="HA214" s="43"/>
      <c r="HB214" s="43"/>
      <c r="HC214" s="43"/>
      <c r="HD214" s="43"/>
    </row>
    <row r="215" spans="1:212" x14ac:dyDescent="0.25">
      <c r="A215" s="41"/>
      <c r="B215" s="41"/>
      <c r="C215" s="41"/>
      <c r="D215" s="41"/>
      <c r="E215" s="41"/>
      <c r="F215" s="41"/>
      <c r="G215" s="41"/>
      <c r="H215" s="41"/>
      <c r="I215" s="41"/>
      <c r="J215" s="41"/>
      <c r="K215" s="41"/>
      <c r="L215" s="41"/>
      <c r="M215" s="41"/>
      <c r="N215" s="41"/>
      <c r="O215" s="41"/>
      <c r="P215" s="41"/>
      <c r="Q215" s="41"/>
      <c r="R215" s="41"/>
      <c r="S215" s="41"/>
      <c r="T215" s="41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F215" s="41"/>
      <c r="AG215" s="41"/>
      <c r="AH215" s="41"/>
      <c r="AI215" s="41"/>
      <c r="AJ215" s="41"/>
      <c r="AK215" s="41"/>
      <c r="AL215" s="41"/>
      <c r="AM215" s="41"/>
      <c r="AN215" s="41"/>
      <c r="AO215" s="41"/>
      <c r="AP215" s="41"/>
      <c r="AQ215" s="41"/>
      <c r="AR215" s="41"/>
      <c r="AS215" s="41"/>
      <c r="AT215" s="41"/>
      <c r="AU215" s="41"/>
      <c r="AV215" s="41"/>
      <c r="AW215" s="41"/>
      <c r="AX215" s="41"/>
      <c r="AY215" s="41"/>
      <c r="AZ215" s="41"/>
      <c r="BA215" s="41"/>
      <c r="BB215" s="41"/>
      <c r="BC215" s="41"/>
      <c r="BD215" s="41"/>
      <c r="BE215" s="41"/>
      <c r="BF215" s="41"/>
      <c r="BG215" s="41"/>
      <c r="BH215" s="41"/>
      <c r="BI215" s="41"/>
      <c r="BJ215" s="41"/>
      <c r="BK215" s="41"/>
      <c r="BL215" s="41"/>
      <c r="BM215" s="41"/>
      <c r="BN215" s="41"/>
      <c r="BO215" s="41"/>
      <c r="BP215" s="41"/>
      <c r="BQ215" s="41"/>
      <c r="BR215" s="41"/>
      <c r="BS215" s="41"/>
      <c r="BT215" s="41"/>
      <c r="BU215" s="41"/>
      <c r="BV215" s="41"/>
      <c r="BW215" s="41"/>
      <c r="BX215" s="41"/>
      <c r="BY215" s="41"/>
      <c r="BZ215" s="41"/>
      <c r="CA215" s="41"/>
      <c r="CB215" s="41"/>
      <c r="CC215" s="41"/>
      <c r="CD215" s="41"/>
      <c r="CE215" s="41"/>
      <c r="CF215" s="41"/>
      <c r="CG215" s="41"/>
      <c r="CH215" s="41"/>
      <c r="CI215" s="41"/>
      <c r="CJ215" s="41"/>
      <c r="CK215" s="41"/>
      <c r="CL215" s="41"/>
      <c r="CM215" s="41"/>
      <c r="CN215" s="41"/>
      <c r="CO215" s="41"/>
      <c r="CP215" s="41"/>
      <c r="CQ215" s="41"/>
      <c r="CR215" s="41"/>
      <c r="CS215" s="41"/>
      <c r="CT215" s="41"/>
      <c r="CU215" s="41"/>
      <c r="CV215" s="41"/>
      <c r="CW215" s="41"/>
      <c r="CX215" s="41"/>
      <c r="CY215" s="41"/>
      <c r="CZ215" s="41"/>
      <c r="DA215" s="41"/>
      <c r="DB215" s="41"/>
      <c r="DC215" s="41"/>
      <c r="DD215" s="41"/>
      <c r="DE215" s="41"/>
      <c r="DF215" s="41"/>
      <c r="DG215" s="41"/>
      <c r="DH215" s="41"/>
      <c r="DI215" s="41"/>
      <c r="DJ215" s="41"/>
      <c r="DK215" s="41"/>
      <c r="DL215" s="41"/>
      <c r="DM215" s="41"/>
      <c r="DN215" s="41"/>
      <c r="DO215" s="41"/>
      <c r="DP215" s="41"/>
      <c r="DQ215" s="41"/>
      <c r="DR215" s="41"/>
      <c r="DS215" s="41"/>
      <c r="FY215" s="44"/>
      <c r="FZ215" s="43"/>
      <c r="GA215" s="43"/>
      <c r="GB215" s="43"/>
      <c r="GC215" s="43"/>
      <c r="GD215" s="43"/>
      <c r="GE215" s="43"/>
      <c r="GF215" s="43"/>
      <c r="GG215" s="43"/>
      <c r="GH215" s="43"/>
      <c r="GI215" s="43"/>
      <c r="GJ215" s="43"/>
      <c r="GK215" s="43"/>
      <c r="GL215" s="43"/>
      <c r="GM215" s="43">
        <v>1</v>
      </c>
      <c r="GN215" s="43"/>
      <c r="GO215" s="43">
        <v>1</v>
      </c>
      <c r="GP215" s="43"/>
      <c r="GQ215" s="43"/>
      <c r="GR215" s="43"/>
      <c r="GS215" s="43"/>
      <c r="GT215" s="43"/>
      <c r="GU215" s="43"/>
      <c r="GV215" s="43"/>
      <c r="GW215" s="43"/>
      <c r="GX215" s="43"/>
      <c r="GY215" s="43"/>
      <c r="GZ215" s="43"/>
      <c r="HA215" s="43"/>
      <c r="HB215" s="43"/>
      <c r="HC215" s="43"/>
      <c r="HD215" s="43"/>
    </row>
    <row r="216" spans="1:212" x14ac:dyDescent="0.25">
      <c r="A216" s="41"/>
      <c r="B216" s="41"/>
      <c r="C216" s="41"/>
      <c r="D216" s="41"/>
      <c r="E216" s="41"/>
      <c r="F216" s="41"/>
      <c r="G216" s="41"/>
      <c r="H216" s="41"/>
      <c r="I216" s="41"/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41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F216" s="41"/>
      <c r="AG216" s="41"/>
      <c r="AH216" s="41"/>
      <c r="AI216" s="41"/>
      <c r="AJ216" s="41"/>
      <c r="AK216" s="41"/>
      <c r="AL216" s="41"/>
      <c r="AM216" s="41"/>
      <c r="AN216" s="41"/>
      <c r="AO216" s="41"/>
      <c r="AP216" s="41"/>
      <c r="AQ216" s="41"/>
      <c r="AR216" s="41"/>
      <c r="AS216" s="41"/>
      <c r="AT216" s="41"/>
      <c r="AU216" s="41"/>
      <c r="AV216" s="41"/>
      <c r="AW216" s="41"/>
      <c r="AX216" s="41"/>
      <c r="AY216" s="41"/>
      <c r="AZ216" s="41"/>
      <c r="BA216" s="41"/>
      <c r="BB216" s="41"/>
      <c r="BC216" s="41"/>
      <c r="BD216" s="41"/>
      <c r="BE216" s="41"/>
      <c r="BF216" s="41"/>
      <c r="BG216" s="41"/>
      <c r="BH216" s="41"/>
      <c r="BI216" s="41"/>
      <c r="BJ216" s="41"/>
      <c r="BK216" s="41"/>
      <c r="BL216" s="41"/>
      <c r="BM216" s="41"/>
      <c r="BN216" s="41"/>
      <c r="BO216" s="41"/>
      <c r="BP216" s="41"/>
      <c r="BQ216" s="41"/>
      <c r="BR216" s="41"/>
      <c r="BS216" s="41"/>
      <c r="BT216" s="41"/>
      <c r="BU216" s="41"/>
      <c r="BV216" s="41"/>
      <c r="BW216" s="41"/>
      <c r="BX216" s="41"/>
      <c r="BY216" s="41"/>
      <c r="BZ216" s="41"/>
      <c r="CA216" s="41"/>
      <c r="CB216" s="41"/>
      <c r="CC216" s="41"/>
      <c r="CD216" s="41"/>
      <c r="CE216" s="41"/>
      <c r="CF216" s="41"/>
      <c r="CG216" s="41"/>
      <c r="CH216" s="41"/>
      <c r="CI216" s="41"/>
      <c r="CJ216" s="41"/>
      <c r="CK216" s="41"/>
      <c r="CL216" s="41"/>
      <c r="CM216" s="41"/>
      <c r="CN216" s="41"/>
      <c r="CO216" s="41"/>
      <c r="CP216" s="41"/>
      <c r="CQ216" s="41"/>
      <c r="CR216" s="41"/>
      <c r="CS216" s="41"/>
      <c r="CT216" s="41"/>
      <c r="CU216" s="41"/>
      <c r="CV216" s="41"/>
      <c r="CW216" s="41"/>
      <c r="CX216" s="41"/>
      <c r="CY216" s="41"/>
      <c r="CZ216" s="41"/>
      <c r="DA216" s="41"/>
      <c r="DB216" s="41"/>
      <c r="DC216" s="41"/>
      <c r="DD216" s="41"/>
      <c r="DE216" s="41"/>
      <c r="DF216" s="41"/>
      <c r="DG216" s="41"/>
      <c r="DH216" s="41"/>
      <c r="DI216" s="41"/>
      <c r="DJ216" s="41"/>
      <c r="DK216" s="41"/>
      <c r="DL216" s="41"/>
      <c r="DM216" s="41"/>
      <c r="DN216" s="41"/>
      <c r="DO216" s="41"/>
      <c r="DP216" s="41"/>
      <c r="DQ216" s="41"/>
      <c r="DR216" s="41"/>
      <c r="DS216" s="41"/>
      <c r="FY216" s="44"/>
      <c r="FZ216" s="43"/>
      <c r="GA216" s="43"/>
      <c r="GB216" s="43"/>
      <c r="GC216" s="43"/>
      <c r="GD216" s="43"/>
      <c r="GE216" s="43"/>
      <c r="GF216" s="43"/>
      <c r="GG216" s="43"/>
      <c r="GH216" s="43"/>
      <c r="GI216" s="43"/>
      <c r="GJ216" s="43"/>
      <c r="GK216" s="43"/>
      <c r="GL216" s="43"/>
      <c r="GM216" s="43">
        <v>1</v>
      </c>
      <c r="GN216" s="43">
        <v>1</v>
      </c>
      <c r="GO216" s="43"/>
      <c r="GP216" s="43"/>
      <c r="GQ216" s="43"/>
      <c r="GR216" s="43"/>
      <c r="GS216" s="43"/>
      <c r="GT216" s="43"/>
      <c r="GU216" s="43"/>
      <c r="GV216" s="43"/>
      <c r="GW216" s="43"/>
      <c r="GX216" s="43"/>
      <c r="GY216" s="43"/>
      <c r="GZ216" s="43"/>
      <c r="HA216" s="43"/>
      <c r="HB216" s="43"/>
      <c r="HC216" s="43"/>
      <c r="HD216" s="43"/>
    </row>
    <row r="217" spans="1:212" x14ac:dyDescent="0.25">
      <c r="A217" s="41"/>
      <c r="B217" s="41"/>
      <c r="C217" s="41"/>
      <c r="D217" s="41"/>
      <c r="E217" s="41"/>
      <c r="F217" s="41"/>
      <c r="G217" s="41"/>
      <c r="H217" s="41"/>
      <c r="I217" s="41"/>
      <c r="J217" s="41"/>
      <c r="K217" s="41"/>
      <c r="L217" s="41"/>
      <c r="M217" s="41"/>
      <c r="N217" s="41"/>
      <c r="O217" s="41"/>
      <c r="P217" s="41"/>
      <c r="Q217" s="41"/>
      <c r="R217" s="41"/>
      <c r="S217" s="41"/>
      <c r="T217" s="41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F217" s="41"/>
      <c r="AG217" s="41"/>
      <c r="AH217" s="41"/>
      <c r="AI217" s="41"/>
      <c r="AJ217" s="41"/>
      <c r="AK217" s="41"/>
      <c r="AL217" s="41"/>
      <c r="AM217" s="41"/>
      <c r="AN217" s="41"/>
      <c r="AO217" s="41"/>
      <c r="AP217" s="41"/>
      <c r="AQ217" s="41"/>
      <c r="AR217" s="41"/>
      <c r="AS217" s="41"/>
      <c r="AT217" s="41"/>
      <c r="AU217" s="41"/>
      <c r="AV217" s="41"/>
      <c r="AW217" s="41"/>
      <c r="AX217" s="41"/>
      <c r="AY217" s="41"/>
      <c r="AZ217" s="41"/>
      <c r="BA217" s="41"/>
      <c r="BB217" s="41"/>
      <c r="BC217" s="41"/>
      <c r="BD217" s="41"/>
      <c r="BE217" s="41"/>
      <c r="BF217" s="41"/>
      <c r="BG217" s="41"/>
      <c r="BH217" s="41"/>
      <c r="BI217" s="41"/>
      <c r="BJ217" s="41"/>
      <c r="BK217" s="41"/>
      <c r="BL217" s="41"/>
      <c r="BM217" s="41"/>
      <c r="BN217" s="41"/>
      <c r="BO217" s="41"/>
      <c r="BP217" s="41"/>
      <c r="BQ217" s="41"/>
      <c r="BR217" s="41"/>
      <c r="BS217" s="41"/>
      <c r="BT217" s="41"/>
      <c r="BU217" s="41"/>
      <c r="BV217" s="41"/>
      <c r="BW217" s="41"/>
      <c r="BX217" s="41"/>
      <c r="BY217" s="41"/>
      <c r="BZ217" s="41"/>
      <c r="CA217" s="41"/>
      <c r="CB217" s="41"/>
      <c r="CC217" s="41"/>
      <c r="CD217" s="41"/>
      <c r="CE217" s="41"/>
      <c r="CF217" s="41"/>
      <c r="CG217" s="41"/>
      <c r="CH217" s="41"/>
      <c r="CI217" s="41"/>
      <c r="CJ217" s="41"/>
      <c r="CK217" s="41"/>
      <c r="CL217" s="41"/>
      <c r="CM217" s="41"/>
      <c r="CN217" s="41"/>
      <c r="CO217" s="41"/>
      <c r="CP217" s="41"/>
      <c r="CQ217" s="41"/>
      <c r="CR217" s="41"/>
      <c r="CS217" s="41"/>
      <c r="CT217" s="41"/>
      <c r="CU217" s="41"/>
      <c r="CV217" s="41"/>
      <c r="CW217" s="41"/>
      <c r="CX217" s="41"/>
      <c r="CY217" s="41"/>
      <c r="CZ217" s="41"/>
      <c r="DA217" s="41"/>
      <c r="DB217" s="41"/>
      <c r="DC217" s="41"/>
      <c r="DD217" s="41"/>
      <c r="DE217" s="41"/>
      <c r="DF217" s="41"/>
      <c r="DG217" s="41"/>
      <c r="DH217" s="41"/>
      <c r="DI217" s="41"/>
      <c r="DJ217" s="41"/>
      <c r="DK217" s="41"/>
      <c r="DL217" s="41"/>
      <c r="DM217" s="41"/>
      <c r="DN217" s="41"/>
      <c r="DO217" s="41"/>
      <c r="DP217" s="41"/>
      <c r="DQ217" s="41"/>
      <c r="DR217" s="41"/>
      <c r="DS217" s="41"/>
      <c r="FY217" s="44"/>
      <c r="FZ217" s="43"/>
      <c r="GA217" s="43"/>
      <c r="GB217" s="43"/>
      <c r="GC217" s="43"/>
      <c r="GD217" s="43"/>
      <c r="GE217" s="43"/>
      <c r="GF217" s="43"/>
      <c r="GG217" s="43"/>
      <c r="GH217" s="43"/>
      <c r="GI217" s="43"/>
      <c r="GJ217" s="43"/>
      <c r="GK217" s="43"/>
      <c r="GL217" s="43"/>
      <c r="GM217" s="43">
        <v>1</v>
      </c>
      <c r="GN217" s="43"/>
      <c r="GO217" s="43"/>
      <c r="GP217" s="43"/>
      <c r="GQ217" s="43"/>
      <c r="GR217" s="43"/>
      <c r="GS217" s="43"/>
      <c r="GT217" s="43"/>
      <c r="GU217" s="43"/>
      <c r="GV217" s="43"/>
      <c r="GW217" s="43"/>
      <c r="GX217" s="43"/>
      <c r="GY217" s="43"/>
      <c r="GZ217" s="43"/>
      <c r="HA217" s="43"/>
      <c r="HB217" s="43"/>
      <c r="HC217" s="43"/>
      <c r="HD217" s="43"/>
    </row>
    <row r="218" spans="1:212" x14ac:dyDescent="0.25">
      <c r="A218" s="41"/>
      <c r="B218" s="41"/>
      <c r="C218" s="41"/>
      <c r="D218" s="41"/>
      <c r="E218" s="41"/>
      <c r="F218" s="41"/>
      <c r="G218" s="41"/>
      <c r="H218" s="41"/>
      <c r="I218" s="41"/>
      <c r="J218" s="41"/>
      <c r="K218" s="41"/>
      <c r="L218" s="41"/>
      <c r="M218" s="41"/>
      <c r="N218" s="41"/>
      <c r="O218" s="41"/>
      <c r="P218" s="41"/>
      <c r="Q218" s="41"/>
      <c r="R218" s="41"/>
      <c r="S218" s="41"/>
      <c r="T218" s="41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F218" s="41"/>
      <c r="AG218" s="41"/>
      <c r="AH218" s="41"/>
      <c r="AI218" s="41"/>
      <c r="AJ218" s="41"/>
      <c r="AK218" s="41"/>
      <c r="AL218" s="41"/>
      <c r="AM218" s="41"/>
      <c r="AN218" s="41"/>
      <c r="AO218" s="41"/>
      <c r="AP218" s="41"/>
      <c r="AQ218" s="41"/>
      <c r="AR218" s="41"/>
      <c r="AS218" s="41"/>
      <c r="AT218" s="41"/>
      <c r="AU218" s="41"/>
      <c r="AV218" s="41"/>
      <c r="AW218" s="41"/>
      <c r="AX218" s="41"/>
      <c r="AY218" s="41"/>
      <c r="AZ218" s="41"/>
      <c r="BA218" s="41"/>
      <c r="BB218" s="41"/>
      <c r="BC218" s="41"/>
      <c r="BD218" s="41"/>
      <c r="BE218" s="41"/>
      <c r="BF218" s="41"/>
      <c r="BG218" s="41"/>
      <c r="BH218" s="41"/>
      <c r="BI218" s="41"/>
      <c r="BJ218" s="41"/>
      <c r="BK218" s="41"/>
      <c r="BL218" s="41"/>
      <c r="BM218" s="41"/>
      <c r="BN218" s="41"/>
      <c r="BO218" s="41"/>
      <c r="BP218" s="41"/>
      <c r="BQ218" s="41"/>
      <c r="BR218" s="41"/>
      <c r="BS218" s="41"/>
      <c r="BT218" s="41"/>
      <c r="BU218" s="41"/>
      <c r="BV218" s="41"/>
      <c r="BW218" s="41"/>
      <c r="BX218" s="41"/>
      <c r="BY218" s="41"/>
      <c r="BZ218" s="41"/>
      <c r="CA218" s="41"/>
      <c r="CB218" s="41"/>
      <c r="CC218" s="41"/>
      <c r="CD218" s="41"/>
      <c r="CE218" s="41"/>
      <c r="CF218" s="41"/>
      <c r="CG218" s="41"/>
      <c r="CH218" s="41"/>
      <c r="CI218" s="41"/>
      <c r="CJ218" s="41"/>
      <c r="CK218" s="41"/>
      <c r="CL218" s="41"/>
      <c r="CM218" s="41"/>
      <c r="CN218" s="41"/>
      <c r="CO218" s="41"/>
      <c r="CP218" s="41"/>
      <c r="CQ218" s="41"/>
      <c r="CR218" s="41"/>
      <c r="CS218" s="41"/>
      <c r="CT218" s="41"/>
      <c r="CU218" s="41"/>
      <c r="CV218" s="41"/>
      <c r="CW218" s="41"/>
      <c r="CX218" s="41"/>
      <c r="CY218" s="41"/>
      <c r="CZ218" s="41"/>
      <c r="DA218" s="41"/>
      <c r="DB218" s="41"/>
      <c r="DC218" s="41"/>
      <c r="DD218" s="41"/>
      <c r="DE218" s="41"/>
      <c r="DF218" s="41"/>
      <c r="DG218" s="41"/>
      <c r="DH218" s="41"/>
      <c r="DI218" s="41"/>
      <c r="DJ218" s="41"/>
      <c r="DK218" s="41"/>
      <c r="DL218" s="41"/>
      <c r="DM218" s="41"/>
      <c r="DN218" s="41"/>
      <c r="DO218" s="41"/>
      <c r="DP218" s="41"/>
      <c r="DQ218" s="41"/>
      <c r="DR218" s="41"/>
      <c r="DS218" s="41"/>
      <c r="FY218" s="44"/>
      <c r="FZ218" s="43"/>
      <c r="GA218" s="43"/>
      <c r="GB218" s="43"/>
      <c r="GC218" s="43"/>
      <c r="GD218" s="43"/>
      <c r="GE218" s="43"/>
      <c r="GF218" s="43"/>
      <c r="GG218" s="43"/>
      <c r="GH218" s="43"/>
      <c r="GI218" s="43"/>
      <c r="GJ218" s="43"/>
      <c r="GK218" s="43"/>
      <c r="GL218" s="43"/>
      <c r="GM218" s="43">
        <v>1</v>
      </c>
      <c r="GN218" s="43">
        <v>1</v>
      </c>
      <c r="GO218" s="43">
        <v>1</v>
      </c>
      <c r="GP218" s="43">
        <v>1</v>
      </c>
      <c r="GQ218" s="43"/>
      <c r="GR218" s="43"/>
      <c r="GS218" s="43"/>
      <c r="GT218" s="43"/>
      <c r="GU218" s="43"/>
      <c r="GV218" s="43"/>
      <c r="GW218" s="43"/>
      <c r="GX218" s="43"/>
      <c r="GY218" s="43"/>
      <c r="GZ218" s="43"/>
      <c r="HA218" s="43"/>
      <c r="HB218" s="43"/>
      <c r="HC218" s="43"/>
      <c r="HD218" s="43"/>
    </row>
    <row r="219" spans="1:212" x14ac:dyDescent="0.25">
      <c r="A219" s="41"/>
      <c r="B219" s="41"/>
      <c r="C219" s="41"/>
      <c r="D219" s="41"/>
      <c r="E219" s="41"/>
      <c r="F219" s="41"/>
      <c r="G219" s="41"/>
      <c r="H219" s="41"/>
      <c r="I219" s="41"/>
      <c r="J219" s="41"/>
      <c r="K219" s="41"/>
      <c r="L219" s="41"/>
      <c r="M219" s="41"/>
      <c r="N219" s="41"/>
      <c r="O219" s="41"/>
      <c r="P219" s="41"/>
      <c r="Q219" s="41"/>
      <c r="R219" s="41"/>
      <c r="S219" s="41"/>
      <c r="T219" s="41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F219" s="41"/>
      <c r="AG219" s="41"/>
      <c r="AH219" s="41"/>
      <c r="AI219" s="41"/>
      <c r="AJ219" s="41"/>
      <c r="AK219" s="41"/>
      <c r="AL219" s="41"/>
      <c r="AM219" s="41"/>
      <c r="AN219" s="41"/>
      <c r="AO219" s="41"/>
      <c r="AP219" s="41"/>
      <c r="AQ219" s="41"/>
      <c r="AR219" s="41"/>
      <c r="AS219" s="41"/>
      <c r="AT219" s="41"/>
      <c r="AU219" s="41"/>
      <c r="AV219" s="41"/>
      <c r="AW219" s="41"/>
      <c r="AX219" s="41"/>
      <c r="AY219" s="41"/>
      <c r="AZ219" s="41"/>
      <c r="BA219" s="41"/>
      <c r="BB219" s="41"/>
      <c r="BC219" s="41"/>
      <c r="BD219" s="41"/>
      <c r="BE219" s="41"/>
      <c r="BF219" s="41"/>
      <c r="BG219" s="41"/>
      <c r="BH219" s="41"/>
      <c r="BI219" s="41"/>
      <c r="BJ219" s="41"/>
      <c r="BK219" s="41"/>
      <c r="BL219" s="41"/>
      <c r="BM219" s="41"/>
      <c r="BN219" s="41"/>
      <c r="BO219" s="41"/>
      <c r="BP219" s="41"/>
      <c r="BQ219" s="41"/>
      <c r="BR219" s="41"/>
      <c r="BS219" s="41"/>
      <c r="BT219" s="41"/>
      <c r="BU219" s="41"/>
      <c r="BV219" s="41"/>
      <c r="BW219" s="41"/>
      <c r="BX219" s="41"/>
      <c r="BY219" s="41"/>
      <c r="BZ219" s="41"/>
      <c r="CA219" s="41"/>
      <c r="CB219" s="41"/>
      <c r="CC219" s="41"/>
      <c r="CD219" s="41"/>
      <c r="CE219" s="41"/>
      <c r="CF219" s="41"/>
      <c r="CG219" s="41"/>
      <c r="CH219" s="41"/>
      <c r="CI219" s="41"/>
      <c r="CJ219" s="41"/>
      <c r="CK219" s="41"/>
      <c r="CL219" s="41"/>
      <c r="CM219" s="41"/>
      <c r="CN219" s="41"/>
      <c r="CO219" s="41"/>
      <c r="CP219" s="41"/>
      <c r="CQ219" s="41"/>
      <c r="CR219" s="41"/>
      <c r="CS219" s="41"/>
      <c r="CT219" s="41"/>
      <c r="CU219" s="41"/>
      <c r="CV219" s="41"/>
      <c r="CW219" s="41"/>
      <c r="CX219" s="41"/>
      <c r="CY219" s="41"/>
      <c r="CZ219" s="41"/>
      <c r="DA219" s="41"/>
      <c r="DB219" s="41"/>
      <c r="DC219" s="41"/>
      <c r="DD219" s="41"/>
      <c r="DE219" s="41"/>
      <c r="DF219" s="41"/>
      <c r="DG219" s="41"/>
      <c r="DH219" s="41"/>
      <c r="DI219" s="41"/>
      <c r="DJ219" s="41"/>
      <c r="DK219" s="41"/>
      <c r="DL219" s="41"/>
      <c r="DM219" s="41"/>
      <c r="DN219" s="41"/>
      <c r="DO219" s="41"/>
      <c r="DP219" s="41"/>
      <c r="DQ219" s="41"/>
      <c r="DR219" s="41"/>
      <c r="DS219" s="41"/>
      <c r="FY219" s="44"/>
      <c r="FZ219" s="43"/>
      <c r="GA219" s="43"/>
      <c r="GB219" s="43"/>
      <c r="GC219" s="43"/>
      <c r="GD219" s="43"/>
      <c r="GE219" s="43"/>
      <c r="GF219" s="43"/>
      <c r="GG219" s="43"/>
      <c r="GH219" s="43"/>
      <c r="GI219" s="43"/>
      <c r="GJ219" s="43"/>
      <c r="GK219" s="43"/>
      <c r="GL219" s="43"/>
      <c r="GM219" s="43">
        <v>1</v>
      </c>
      <c r="GN219" s="43"/>
      <c r="GO219" s="43"/>
      <c r="GP219" s="43"/>
      <c r="GQ219" s="43"/>
      <c r="GR219" s="43"/>
      <c r="GS219" s="43"/>
      <c r="GT219" s="43"/>
      <c r="GU219" s="43"/>
      <c r="GV219" s="43"/>
      <c r="GW219" s="43"/>
      <c r="GX219" s="43"/>
      <c r="GY219" s="43"/>
      <c r="GZ219" s="43"/>
      <c r="HA219" s="43"/>
      <c r="HB219" s="43"/>
      <c r="HC219" s="43"/>
      <c r="HD219" s="43"/>
    </row>
    <row r="220" spans="1:212" x14ac:dyDescent="0.25">
      <c r="A220" s="41"/>
      <c r="B220" s="41"/>
      <c r="C220" s="41"/>
      <c r="D220" s="41"/>
      <c r="E220" s="41"/>
      <c r="F220" s="41"/>
      <c r="G220" s="41"/>
      <c r="H220" s="41"/>
      <c r="I220" s="41"/>
      <c r="J220" s="41"/>
      <c r="K220" s="41"/>
      <c r="L220" s="41"/>
      <c r="M220" s="41"/>
      <c r="N220" s="41"/>
      <c r="O220" s="41"/>
      <c r="P220" s="41"/>
      <c r="Q220" s="41"/>
      <c r="R220" s="41"/>
      <c r="S220" s="41"/>
      <c r="T220" s="41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F220" s="41"/>
      <c r="AG220" s="41"/>
      <c r="AH220" s="41"/>
      <c r="AI220" s="41"/>
      <c r="AJ220" s="41"/>
      <c r="AK220" s="41"/>
      <c r="AL220" s="41"/>
      <c r="AM220" s="41"/>
      <c r="AN220" s="41"/>
      <c r="AO220" s="41"/>
      <c r="AP220" s="41"/>
      <c r="AQ220" s="41"/>
      <c r="AR220" s="41"/>
      <c r="AS220" s="41"/>
      <c r="AT220" s="41"/>
      <c r="AU220" s="41"/>
      <c r="AV220" s="41"/>
      <c r="AW220" s="41"/>
      <c r="AX220" s="41"/>
      <c r="AY220" s="41"/>
      <c r="AZ220" s="41"/>
      <c r="BA220" s="41"/>
      <c r="BB220" s="41"/>
      <c r="BC220" s="41"/>
      <c r="BD220" s="41"/>
      <c r="BE220" s="41"/>
      <c r="BF220" s="41"/>
      <c r="BG220" s="41"/>
      <c r="BH220" s="41"/>
      <c r="BI220" s="41"/>
      <c r="BJ220" s="41"/>
      <c r="BK220" s="41"/>
      <c r="BL220" s="41"/>
      <c r="BM220" s="41"/>
      <c r="BN220" s="41"/>
      <c r="BO220" s="41"/>
      <c r="BP220" s="41"/>
      <c r="BQ220" s="41"/>
      <c r="BR220" s="41"/>
      <c r="BS220" s="41"/>
      <c r="BT220" s="41"/>
      <c r="BU220" s="41"/>
      <c r="BV220" s="41"/>
      <c r="BW220" s="41"/>
      <c r="BX220" s="41"/>
      <c r="BY220" s="41"/>
      <c r="BZ220" s="41"/>
      <c r="CA220" s="41"/>
      <c r="CB220" s="41"/>
      <c r="CC220" s="41"/>
      <c r="CD220" s="41"/>
      <c r="CE220" s="41"/>
      <c r="CF220" s="41"/>
      <c r="CG220" s="41"/>
      <c r="CH220" s="41"/>
      <c r="CI220" s="41"/>
      <c r="CJ220" s="41"/>
      <c r="CK220" s="41"/>
      <c r="CL220" s="41"/>
      <c r="CM220" s="41"/>
      <c r="CN220" s="41"/>
      <c r="CO220" s="41"/>
      <c r="CP220" s="41"/>
      <c r="CQ220" s="41"/>
      <c r="CR220" s="41"/>
      <c r="CS220" s="41"/>
      <c r="CT220" s="41"/>
      <c r="CU220" s="41"/>
      <c r="CV220" s="41"/>
      <c r="CW220" s="41"/>
      <c r="CX220" s="41"/>
      <c r="CY220" s="41"/>
      <c r="CZ220" s="41"/>
      <c r="DA220" s="41"/>
      <c r="DB220" s="41"/>
      <c r="DC220" s="41"/>
      <c r="DD220" s="41"/>
      <c r="DE220" s="41"/>
      <c r="DF220" s="41"/>
      <c r="DG220" s="41"/>
      <c r="DH220" s="41"/>
      <c r="DI220" s="41"/>
      <c r="DJ220" s="41"/>
      <c r="DK220" s="41"/>
      <c r="DL220" s="41"/>
      <c r="DM220" s="41"/>
      <c r="DN220" s="41"/>
      <c r="DO220" s="41"/>
      <c r="DP220" s="41"/>
      <c r="DQ220" s="41"/>
      <c r="DR220" s="41"/>
      <c r="DS220" s="41"/>
      <c r="FY220" s="44"/>
      <c r="FZ220" s="43"/>
      <c r="GA220" s="43"/>
      <c r="GB220" s="43"/>
      <c r="GC220" s="43"/>
      <c r="GD220" s="43"/>
      <c r="GE220" s="43"/>
      <c r="GF220" s="43"/>
      <c r="GG220" s="43"/>
      <c r="GH220" s="43"/>
      <c r="GI220" s="43"/>
      <c r="GJ220" s="43"/>
      <c r="GK220" s="43"/>
      <c r="GL220" s="43"/>
      <c r="GM220" s="43">
        <v>1</v>
      </c>
      <c r="GN220" s="43">
        <v>1</v>
      </c>
      <c r="GO220" s="43"/>
      <c r="GP220" s="43"/>
      <c r="GQ220" s="43"/>
      <c r="GR220" s="43"/>
      <c r="GS220" s="43"/>
      <c r="GT220" s="43"/>
      <c r="GU220" s="43"/>
      <c r="GV220" s="43"/>
      <c r="GW220" s="43"/>
      <c r="GX220" s="43"/>
      <c r="GY220" s="43"/>
      <c r="GZ220" s="43"/>
      <c r="HA220" s="43"/>
      <c r="HB220" s="43"/>
      <c r="HC220" s="43"/>
      <c r="HD220" s="43"/>
    </row>
    <row r="221" spans="1:212" x14ac:dyDescent="0.25">
      <c r="A221" s="41"/>
      <c r="B221" s="41"/>
      <c r="C221" s="41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1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F221" s="41"/>
      <c r="AG221" s="41"/>
      <c r="AH221" s="41"/>
      <c r="AI221" s="41"/>
      <c r="AJ221" s="41"/>
      <c r="AK221" s="41"/>
      <c r="AL221" s="41"/>
      <c r="AM221" s="41"/>
      <c r="AN221" s="41"/>
      <c r="AO221" s="41"/>
      <c r="AP221" s="41"/>
      <c r="AQ221" s="41"/>
      <c r="AR221" s="41"/>
      <c r="AS221" s="41"/>
      <c r="AT221" s="41"/>
      <c r="AU221" s="41"/>
      <c r="AV221" s="41"/>
      <c r="AW221" s="41"/>
      <c r="AX221" s="41"/>
      <c r="AY221" s="41"/>
      <c r="AZ221" s="41"/>
      <c r="BA221" s="41"/>
      <c r="BB221" s="41"/>
      <c r="BC221" s="41"/>
      <c r="BD221" s="41"/>
      <c r="BE221" s="41"/>
      <c r="BF221" s="41"/>
      <c r="BG221" s="41"/>
      <c r="BH221" s="41"/>
      <c r="BI221" s="41"/>
      <c r="BJ221" s="41"/>
      <c r="BK221" s="41"/>
      <c r="BL221" s="41"/>
      <c r="BM221" s="41"/>
      <c r="BN221" s="41"/>
      <c r="BO221" s="41"/>
      <c r="BP221" s="41"/>
      <c r="BQ221" s="41"/>
      <c r="BR221" s="41"/>
      <c r="BS221" s="41"/>
      <c r="BT221" s="41"/>
      <c r="BU221" s="41"/>
      <c r="BV221" s="41"/>
      <c r="BW221" s="41"/>
      <c r="BX221" s="41"/>
      <c r="BY221" s="41"/>
      <c r="BZ221" s="41"/>
      <c r="CA221" s="41"/>
      <c r="CB221" s="41"/>
      <c r="CC221" s="41"/>
      <c r="CD221" s="41"/>
      <c r="CE221" s="41"/>
      <c r="CF221" s="41"/>
      <c r="CG221" s="41"/>
      <c r="CH221" s="41"/>
      <c r="CI221" s="41"/>
      <c r="CJ221" s="41"/>
      <c r="CK221" s="41"/>
      <c r="CL221" s="41"/>
      <c r="CM221" s="41"/>
      <c r="CN221" s="41"/>
      <c r="CO221" s="41"/>
      <c r="CP221" s="41"/>
      <c r="CQ221" s="41"/>
      <c r="CR221" s="41"/>
      <c r="CS221" s="41"/>
      <c r="CT221" s="41"/>
      <c r="CU221" s="41"/>
      <c r="CV221" s="41"/>
      <c r="CW221" s="41"/>
      <c r="CX221" s="41"/>
      <c r="CY221" s="41"/>
      <c r="CZ221" s="41"/>
      <c r="DA221" s="41"/>
      <c r="DB221" s="41"/>
      <c r="DC221" s="41"/>
      <c r="DD221" s="41"/>
      <c r="DE221" s="41"/>
      <c r="DF221" s="41"/>
      <c r="DG221" s="41"/>
      <c r="DH221" s="41"/>
      <c r="DI221" s="41"/>
      <c r="DJ221" s="41"/>
      <c r="DK221" s="41"/>
      <c r="DL221" s="41"/>
      <c r="DM221" s="41"/>
      <c r="DN221" s="41"/>
      <c r="DO221" s="41"/>
      <c r="DP221" s="41"/>
      <c r="DQ221" s="41"/>
      <c r="DR221" s="41"/>
      <c r="DS221" s="41"/>
      <c r="FY221" s="44"/>
      <c r="FZ221" s="43"/>
      <c r="GA221" s="43"/>
      <c r="GB221" s="43"/>
      <c r="GC221" s="43"/>
      <c r="GD221" s="43"/>
      <c r="GE221" s="43"/>
      <c r="GF221" s="43"/>
      <c r="GG221" s="43"/>
      <c r="GH221" s="43"/>
      <c r="GI221" s="43"/>
      <c r="GJ221" s="43"/>
      <c r="GK221" s="43"/>
      <c r="GL221" s="43"/>
      <c r="GM221" s="43">
        <v>1</v>
      </c>
      <c r="GN221" s="43"/>
      <c r="GO221" s="43">
        <v>1</v>
      </c>
      <c r="GP221" s="43"/>
      <c r="GQ221" s="43"/>
      <c r="GR221" s="43"/>
      <c r="GS221" s="43"/>
      <c r="GT221" s="43"/>
      <c r="GU221" s="43"/>
      <c r="GV221" s="43"/>
      <c r="GW221" s="43"/>
      <c r="GX221" s="43"/>
      <c r="GY221" s="43"/>
      <c r="GZ221" s="43"/>
      <c r="HA221" s="43"/>
      <c r="HB221" s="43"/>
      <c r="HC221" s="43"/>
      <c r="HD221" s="43"/>
    </row>
    <row r="222" spans="1:212" x14ac:dyDescent="0.25">
      <c r="A222" s="41"/>
      <c r="B222" s="41"/>
      <c r="C222" s="41"/>
      <c r="D222" s="41"/>
      <c r="E222" s="41"/>
      <c r="F222" s="41"/>
      <c r="G222" s="41"/>
      <c r="H222" s="41"/>
      <c r="I222" s="41"/>
      <c r="J222" s="41"/>
      <c r="K222" s="41"/>
      <c r="L222" s="41"/>
      <c r="M222" s="41"/>
      <c r="N222" s="41"/>
      <c r="O222" s="41"/>
      <c r="P222" s="41"/>
      <c r="Q222" s="41"/>
      <c r="R222" s="41"/>
      <c r="S222" s="41"/>
      <c r="T222" s="41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F222" s="41"/>
      <c r="AG222" s="41"/>
      <c r="AH222" s="41"/>
      <c r="AI222" s="41"/>
      <c r="AJ222" s="41"/>
      <c r="AK222" s="41"/>
      <c r="AL222" s="41"/>
      <c r="AM222" s="41"/>
      <c r="AN222" s="41"/>
      <c r="AO222" s="41"/>
      <c r="AP222" s="41"/>
      <c r="AQ222" s="41"/>
      <c r="AR222" s="41"/>
      <c r="AS222" s="41"/>
      <c r="AT222" s="41"/>
      <c r="AU222" s="41"/>
      <c r="AV222" s="41"/>
      <c r="AW222" s="41"/>
      <c r="AX222" s="41"/>
      <c r="AY222" s="41"/>
      <c r="AZ222" s="41"/>
      <c r="BA222" s="41"/>
      <c r="BB222" s="41"/>
      <c r="BC222" s="41"/>
      <c r="BD222" s="41"/>
      <c r="BE222" s="41"/>
      <c r="BF222" s="41"/>
      <c r="BG222" s="41"/>
      <c r="BH222" s="41"/>
      <c r="BI222" s="41"/>
      <c r="BJ222" s="41"/>
      <c r="BK222" s="41"/>
      <c r="BL222" s="41"/>
      <c r="BM222" s="41"/>
      <c r="BN222" s="41"/>
      <c r="BO222" s="41"/>
      <c r="BP222" s="41"/>
      <c r="BQ222" s="41"/>
      <c r="BR222" s="41"/>
      <c r="BS222" s="41"/>
      <c r="BT222" s="41"/>
      <c r="BU222" s="41"/>
      <c r="BV222" s="41"/>
      <c r="BW222" s="41"/>
      <c r="BX222" s="41"/>
      <c r="BY222" s="41"/>
      <c r="BZ222" s="41"/>
      <c r="CA222" s="41"/>
      <c r="CB222" s="41"/>
      <c r="CC222" s="41"/>
      <c r="CD222" s="41"/>
      <c r="CE222" s="41"/>
      <c r="CF222" s="41"/>
      <c r="CG222" s="41"/>
      <c r="CH222" s="41"/>
      <c r="CI222" s="41"/>
      <c r="CJ222" s="41"/>
      <c r="CK222" s="41"/>
      <c r="CL222" s="41"/>
      <c r="CM222" s="41"/>
      <c r="CN222" s="41"/>
      <c r="CO222" s="41"/>
      <c r="CP222" s="41"/>
      <c r="CQ222" s="41"/>
      <c r="CR222" s="41"/>
      <c r="CS222" s="41"/>
      <c r="CT222" s="41"/>
      <c r="CU222" s="41"/>
      <c r="CV222" s="41"/>
      <c r="CW222" s="41"/>
      <c r="CX222" s="41"/>
      <c r="CY222" s="41"/>
      <c r="CZ222" s="41"/>
      <c r="DA222" s="41"/>
      <c r="DB222" s="41"/>
      <c r="DC222" s="41"/>
      <c r="DD222" s="41"/>
      <c r="DE222" s="41"/>
      <c r="DF222" s="41"/>
      <c r="DG222" s="41"/>
      <c r="DH222" s="41"/>
      <c r="DI222" s="41"/>
      <c r="DJ222" s="41"/>
      <c r="DK222" s="41"/>
      <c r="DL222" s="41"/>
      <c r="DM222" s="41"/>
      <c r="DN222" s="41"/>
      <c r="DO222" s="41"/>
      <c r="DP222" s="41"/>
      <c r="DQ222" s="41"/>
      <c r="DR222" s="41"/>
      <c r="DS222" s="41"/>
      <c r="FY222" s="44"/>
      <c r="FZ222" s="43"/>
      <c r="GA222" s="43"/>
      <c r="GB222" s="43"/>
      <c r="GC222" s="43"/>
      <c r="GD222" s="43"/>
      <c r="GE222" s="43"/>
      <c r="GF222" s="43"/>
      <c r="GG222" s="43"/>
      <c r="GH222" s="43"/>
      <c r="GI222" s="43"/>
      <c r="GJ222" s="43"/>
      <c r="GK222" s="43"/>
      <c r="GL222" s="43"/>
      <c r="GM222" s="43">
        <v>1</v>
      </c>
      <c r="GN222" s="43"/>
      <c r="GO222" s="43"/>
      <c r="GP222" s="43">
        <v>1</v>
      </c>
      <c r="GQ222" s="43"/>
      <c r="GR222" s="43"/>
      <c r="GS222" s="43"/>
      <c r="GT222" s="43"/>
      <c r="GU222" s="43"/>
      <c r="GV222" s="43"/>
      <c r="GW222" s="43"/>
      <c r="GX222" s="43"/>
      <c r="GY222" s="43"/>
      <c r="GZ222" s="43"/>
      <c r="HA222" s="43"/>
      <c r="HB222" s="43"/>
      <c r="HC222" s="43"/>
      <c r="HD222" s="43"/>
    </row>
    <row r="223" spans="1:212" x14ac:dyDescent="0.25">
      <c r="A223" s="41"/>
      <c r="B223" s="41"/>
      <c r="C223" s="41"/>
      <c r="D223" s="41"/>
      <c r="E223" s="41"/>
      <c r="F223" s="41"/>
      <c r="G223" s="41"/>
      <c r="H223" s="41"/>
      <c r="I223" s="41"/>
      <c r="J223" s="41"/>
      <c r="K223" s="41"/>
      <c r="L223" s="41"/>
      <c r="M223" s="41"/>
      <c r="N223" s="41"/>
      <c r="O223" s="41"/>
      <c r="P223" s="41"/>
      <c r="Q223" s="41"/>
      <c r="R223" s="41"/>
      <c r="S223" s="41"/>
      <c r="T223" s="41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F223" s="41"/>
      <c r="AG223" s="41"/>
      <c r="AH223" s="41"/>
      <c r="AI223" s="41"/>
      <c r="AJ223" s="41"/>
      <c r="AK223" s="41"/>
      <c r="AL223" s="41"/>
      <c r="AM223" s="41"/>
      <c r="AN223" s="41"/>
      <c r="AO223" s="41"/>
      <c r="AP223" s="41"/>
      <c r="AQ223" s="41"/>
      <c r="AR223" s="41"/>
      <c r="AS223" s="41"/>
      <c r="AT223" s="41"/>
      <c r="AU223" s="41"/>
      <c r="AV223" s="41"/>
      <c r="AW223" s="41"/>
      <c r="AX223" s="41"/>
      <c r="AY223" s="41"/>
      <c r="AZ223" s="41"/>
      <c r="BA223" s="41"/>
      <c r="BB223" s="41"/>
      <c r="BC223" s="41"/>
      <c r="BD223" s="41"/>
      <c r="BE223" s="41"/>
      <c r="BF223" s="41"/>
      <c r="BG223" s="41"/>
      <c r="BH223" s="41"/>
      <c r="BI223" s="41"/>
      <c r="BJ223" s="41"/>
      <c r="BK223" s="41"/>
      <c r="BL223" s="41"/>
      <c r="BM223" s="41"/>
      <c r="BN223" s="41"/>
      <c r="BO223" s="41"/>
      <c r="BP223" s="41"/>
      <c r="BQ223" s="41"/>
      <c r="BR223" s="41"/>
      <c r="BS223" s="41"/>
      <c r="BT223" s="41"/>
      <c r="BU223" s="41"/>
      <c r="BV223" s="41"/>
      <c r="BW223" s="41"/>
      <c r="BX223" s="41"/>
      <c r="BY223" s="41"/>
      <c r="BZ223" s="41"/>
      <c r="CA223" s="41"/>
      <c r="CB223" s="41"/>
      <c r="CC223" s="41"/>
      <c r="CD223" s="41"/>
      <c r="CE223" s="41"/>
      <c r="CF223" s="41"/>
      <c r="CG223" s="41"/>
      <c r="CH223" s="41"/>
      <c r="CI223" s="41"/>
      <c r="CJ223" s="41"/>
      <c r="CK223" s="41"/>
      <c r="CL223" s="41"/>
      <c r="CM223" s="41"/>
      <c r="CN223" s="41"/>
      <c r="CO223" s="41"/>
      <c r="CP223" s="41"/>
      <c r="CQ223" s="41"/>
      <c r="CR223" s="41"/>
      <c r="CS223" s="41"/>
      <c r="CT223" s="41"/>
      <c r="CU223" s="41"/>
      <c r="CV223" s="41"/>
      <c r="CW223" s="41"/>
      <c r="CX223" s="41"/>
      <c r="CY223" s="41"/>
      <c r="CZ223" s="41"/>
      <c r="DA223" s="41"/>
      <c r="DB223" s="41"/>
      <c r="DC223" s="41"/>
      <c r="DD223" s="41"/>
      <c r="DE223" s="41"/>
      <c r="DF223" s="41"/>
      <c r="DG223" s="41"/>
      <c r="DH223" s="41"/>
      <c r="DI223" s="41"/>
      <c r="DJ223" s="41"/>
      <c r="DK223" s="41"/>
      <c r="DL223" s="41"/>
      <c r="DM223" s="41"/>
      <c r="DN223" s="41"/>
      <c r="DO223" s="41"/>
      <c r="DP223" s="41"/>
      <c r="DQ223" s="41"/>
      <c r="DR223" s="41"/>
      <c r="DS223" s="41"/>
      <c r="FY223" s="44"/>
      <c r="FZ223" s="43"/>
      <c r="GA223" s="43"/>
      <c r="GB223" s="43"/>
      <c r="GC223" s="43"/>
      <c r="GD223" s="43"/>
      <c r="GE223" s="43"/>
      <c r="GF223" s="43"/>
      <c r="GG223" s="43"/>
      <c r="GH223" s="43"/>
      <c r="GI223" s="43"/>
      <c r="GJ223" s="43"/>
      <c r="GK223" s="43"/>
      <c r="GL223" s="43"/>
      <c r="GM223" s="43">
        <v>1</v>
      </c>
      <c r="GN223" s="43"/>
      <c r="GO223" s="43"/>
      <c r="GP223" s="43"/>
      <c r="GQ223" s="43"/>
      <c r="GR223" s="43"/>
      <c r="GS223" s="43"/>
      <c r="GT223" s="43"/>
      <c r="GU223" s="43"/>
      <c r="GV223" s="43"/>
      <c r="GW223" s="43"/>
      <c r="GX223" s="43"/>
      <c r="GY223" s="43"/>
      <c r="GZ223" s="43"/>
      <c r="HA223" s="43"/>
      <c r="HB223" s="43"/>
      <c r="HC223" s="43"/>
      <c r="HD223" s="43"/>
    </row>
    <row r="224" spans="1:212" x14ac:dyDescent="0.25">
      <c r="A224" s="41"/>
      <c r="B224" s="41"/>
      <c r="C224" s="41"/>
      <c r="D224" s="41"/>
      <c r="E224" s="41"/>
      <c r="F224" s="41"/>
      <c r="G224" s="41"/>
      <c r="H224" s="41"/>
      <c r="I224" s="41"/>
      <c r="J224" s="41"/>
      <c r="K224" s="41"/>
      <c r="L224" s="41"/>
      <c r="M224" s="41"/>
      <c r="N224" s="41"/>
      <c r="O224" s="41"/>
      <c r="P224" s="41"/>
      <c r="Q224" s="41"/>
      <c r="R224" s="41"/>
      <c r="S224" s="41"/>
      <c r="T224" s="41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F224" s="41"/>
      <c r="AG224" s="41"/>
      <c r="AH224" s="41"/>
      <c r="AI224" s="41"/>
      <c r="AJ224" s="41"/>
      <c r="AK224" s="41"/>
      <c r="AL224" s="41"/>
      <c r="AM224" s="41"/>
      <c r="AN224" s="41"/>
      <c r="AO224" s="41"/>
      <c r="AP224" s="41"/>
      <c r="AQ224" s="41"/>
      <c r="AR224" s="41"/>
      <c r="AS224" s="41"/>
      <c r="AT224" s="41"/>
      <c r="AU224" s="41"/>
      <c r="AV224" s="41"/>
      <c r="AW224" s="41"/>
      <c r="AX224" s="41"/>
      <c r="AY224" s="41"/>
      <c r="AZ224" s="41"/>
      <c r="BA224" s="41"/>
      <c r="BB224" s="41"/>
      <c r="BC224" s="41"/>
      <c r="BD224" s="41"/>
      <c r="BE224" s="41"/>
      <c r="BF224" s="41"/>
      <c r="BG224" s="41"/>
      <c r="BH224" s="41"/>
      <c r="BI224" s="41"/>
      <c r="BJ224" s="41"/>
      <c r="BK224" s="41"/>
      <c r="BL224" s="41"/>
      <c r="BM224" s="41"/>
      <c r="BN224" s="41"/>
      <c r="BO224" s="41"/>
      <c r="BP224" s="41"/>
      <c r="BQ224" s="41"/>
      <c r="BR224" s="41"/>
      <c r="BS224" s="41"/>
      <c r="BT224" s="41"/>
      <c r="BU224" s="41"/>
      <c r="BV224" s="41"/>
      <c r="BW224" s="41"/>
      <c r="BX224" s="41"/>
      <c r="BY224" s="41"/>
      <c r="BZ224" s="41"/>
      <c r="CA224" s="41"/>
      <c r="CB224" s="41"/>
      <c r="CC224" s="41"/>
      <c r="CD224" s="41"/>
      <c r="CE224" s="41"/>
      <c r="CF224" s="41"/>
      <c r="CG224" s="41"/>
      <c r="CH224" s="41"/>
      <c r="CI224" s="41"/>
      <c r="CJ224" s="41"/>
      <c r="CK224" s="41"/>
      <c r="CL224" s="41"/>
      <c r="CM224" s="41"/>
      <c r="CN224" s="41"/>
      <c r="CO224" s="41"/>
      <c r="CP224" s="41"/>
      <c r="CQ224" s="41"/>
      <c r="CR224" s="41"/>
      <c r="CS224" s="41"/>
      <c r="CT224" s="41"/>
      <c r="CU224" s="41"/>
      <c r="CV224" s="41"/>
      <c r="CW224" s="41"/>
      <c r="CX224" s="41"/>
      <c r="CY224" s="41"/>
      <c r="CZ224" s="41"/>
      <c r="DA224" s="41"/>
      <c r="DB224" s="41"/>
      <c r="DC224" s="41"/>
      <c r="DD224" s="41"/>
      <c r="DE224" s="41"/>
      <c r="DF224" s="41"/>
      <c r="DG224" s="41"/>
      <c r="DH224" s="41"/>
      <c r="DI224" s="41"/>
      <c r="DJ224" s="41"/>
      <c r="DK224" s="41"/>
      <c r="DL224" s="41"/>
      <c r="DM224" s="41"/>
      <c r="DN224" s="41"/>
      <c r="DO224" s="41"/>
      <c r="DP224" s="41"/>
      <c r="DQ224" s="41"/>
      <c r="DR224" s="41"/>
      <c r="DS224" s="41"/>
      <c r="FY224" s="44"/>
      <c r="FZ224" s="43"/>
      <c r="GA224" s="43"/>
      <c r="GB224" s="43"/>
      <c r="GC224" s="43"/>
      <c r="GD224" s="43"/>
      <c r="GE224" s="43"/>
      <c r="GF224" s="43"/>
      <c r="GG224" s="43"/>
      <c r="GH224" s="43"/>
      <c r="GI224" s="43"/>
      <c r="GJ224" s="43"/>
      <c r="GK224" s="43"/>
      <c r="GL224" s="43"/>
      <c r="GM224" s="43">
        <v>1</v>
      </c>
      <c r="GN224" s="43"/>
      <c r="GO224" s="43">
        <v>1</v>
      </c>
      <c r="GP224" s="43"/>
      <c r="GQ224" s="43"/>
      <c r="GR224" s="43"/>
      <c r="GS224" s="43"/>
      <c r="GT224" s="43"/>
      <c r="GU224" s="43"/>
      <c r="GV224" s="43"/>
      <c r="GW224" s="43"/>
      <c r="GX224" s="43"/>
      <c r="GY224" s="43"/>
      <c r="GZ224" s="43"/>
      <c r="HA224" s="43"/>
      <c r="HB224" s="43"/>
      <c r="HC224" s="43"/>
      <c r="HD224" s="43"/>
    </row>
    <row r="225" spans="1:212" x14ac:dyDescent="0.25">
      <c r="A225" s="41"/>
      <c r="B225" s="41"/>
      <c r="C225" s="41"/>
      <c r="D225" s="41"/>
      <c r="E225" s="41"/>
      <c r="F225" s="41"/>
      <c r="G225" s="41"/>
      <c r="H225" s="41"/>
      <c r="I225" s="41"/>
      <c r="J225" s="41"/>
      <c r="K225" s="41"/>
      <c r="L225" s="41"/>
      <c r="M225" s="41"/>
      <c r="N225" s="41"/>
      <c r="O225" s="41"/>
      <c r="P225" s="41"/>
      <c r="Q225" s="41"/>
      <c r="R225" s="41"/>
      <c r="S225" s="41"/>
      <c r="T225" s="41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F225" s="41"/>
      <c r="AG225" s="41"/>
      <c r="AH225" s="41"/>
      <c r="AI225" s="41"/>
      <c r="AJ225" s="41"/>
      <c r="AK225" s="41"/>
      <c r="AL225" s="41"/>
      <c r="AM225" s="41"/>
      <c r="AN225" s="41"/>
      <c r="AO225" s="41"/>
      <c r="AP225" s="41"/>
      <c r="AQ225" s="41"/>
      <c r="AR225" s="41"/>
      <c r="AS225" s="41"/>
      <c r="AT225" s="41"/>
      <c r="AU225" s="41"/>
      <c r="AV225" s="41"/>
      <c r="AW225" s="41"/>
      <c r="AX225" s="41"/>
      <c r="AY225" s="41"/>
      <c r="AZ225" s="41"/>
      <c r="BA225" s="41"/>
      <c r="BB225" s="41"/>
      <c r="BC225" s="41"/>
      <c r="BD225" s="41"/>
      <c r="BE225" s="41"/>
      <c r="BF225" s="41"/>
      <c r="BG225" s="41"/>
      <c r="BH225" s="41"/>
      <c r="BI225" s="41"/>
      <c r="BJ225" s="41"/>
      <c r="BK225" s="41"/>
      <c r="BL225" s="41"/>
      <c r="BM225" s="41"/>
      <c r="BN225" s="41"/>
      <c r="BO225" s="41"/>
      <c r="BP225" s="41"/>
      <c r="BQ225" s="41"/>
      <c r="BR225" s="41"/>
      <c r="BS225" s="41"/>
      <c r="BT225" s="41"/>
      <c r="BU225" s="41"/>
      <c r="BV225" s="41"/>
      <c r="BW225" s="41"/>
      <c r="BX225" s="41"/>
      <c r="BY225" s="41"/>
      <c r="BZ225" s="41"/>
      <c r="CA225" s="41"/>
      <c r="CB225" s="41"/>
      <c r="CC225" s="41"/>
      <c r="CD225" s="41"/>
      <c r="CE225" s="41"/>
      <c r="CF225" s="41"/>
      <c r="CG225" s="41"/>
      <c r="CH225" s="41"/>
      <c r="CI225" s="41"/>
      <c r="CJ225" s="41"/>
      <c r="CK225" s="41"/>
      <c r="CL225" s="41"/>
      <c r="CM225" s="41"/>
      <c r="CN225" s="41"/>
      <c r="CO225" s="41"/>
      <c r="CP225" s="41"/>
      <c r="CQ225" s="41"/>
      <c r="CR225" s="41"/>
      <c r="CS225" s="41"/>
      <c r="CT225" s="41"/>
      <c r="CU225" s="41"/>
      <c r="CV225" s="41"/>
      <c r="CW225" s="41"/>
      <c r="CX225" s="41"/>
      <c r="CY225" s="41"/>
      <c r="CZ225" s="41"/>
      <c r="DA225" s="41"/>
      <c r="DB225" s="41"/>
      <c r="DC225" s="41"/>
      <c r="DD225" s="41"/>
      <c r="DE225" s="41"/>
      <c r="DF225" s="41"/>
      <c r="DG225" s="41"/>
      <c r="DH225" s="41"/>
      <c r="DI225" s="41"/>
      <c r="DJ225" s="41"/>
      <c r="DK225" s="41"/>
      <c r="DL225" s="41"/>
      <c r="DM225" s="41"/>
      <c r="DN225" s="41"/>
      <c r="DO225" s="41"/>
      <c r="DP225" s="41"/>
      <c r="DQ225" s="41"/>
      <c r="DR225" s="41"/>
      <c r="DS225" s="41"/>
      <c r="FY225" s="44"/>
      <c r="FZ225" s="43"/>
      <c r="GA225" s="43"/>
      <c r="GB225" s="43"/>
      <c r="GC225" s="43"/>
      <c r="GD225" s="43"/>
      <c r="GE225" s="43"/>
      <c r="GF225" s="43"/>
      <c r="GG225" s="43"/>
      <c r="GH225" s="43"/>
      <c r="GI225" s="43"/>
      <c r="GJ225" s="43"/>
      <c r="GK225" s="43"/>
      <c r="GL225" s="43"/>
      <c r="GM225" s="43">
        <v>1</v>
      </c>
      <c r="GN225" s="43"/>
      <c r="GO225" s="43"/>
      <c r="GP225" s="43"/>
      <c r="GQ225" s="43"/>
      <c r="GR225" s="43"/>
      <c r="GS225" s="43"/>
      <c r="GT225" s="43"/>
      <c r="GU225" s="43"/>
      <c r="GV225" s="43"/>
      <c r="GW225" s="43"/>
      <c r="GX225" s="43"/>
      <c r="GY225" s="43"/>
      <c r="GZ225" s="43"/>
      <c r="HA225" s="43"/>
      <c r="HB225" s="43"/>
      <c r="HC225" s="43"/>
      <c r="HD225" s="43"/>
    </row>
    <row r="226" spans="1:212" x14ac:dyDescent="0.25">
      <c r="A226" s="41"/>
      <c r="B226" s="41"/>
      <c r="C226" s="41"/>
      <c r="D226" s="41"/>
      <c r="E226" s="41"/>
      <c r="F226" s="41"/>
      <c r="G226" s="41"/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41"/>
      <c r="S226" s="41"/>
      <c r="T226" s="41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F226" s="41"/>
      <c r="AG226" s="41"/>
      <c r="AH226" s="41"/>
      <c r="AI226" s="41"/>
      <c r="AJ226" s="41"/>
      <c r="AK226" s="41"/>
      <c r="AL226" s="41"/>
      <c r="AM226" s="41"/>
      <c r="AN226" s="41"/>
      <c r="AO226" s="41"/>
      <c r="AP226" s="41"/>
      <c r="AQ226" s="41"/>
      <c r="AR226" s="41"/>
      <c r="AS226" s="41"/>
      <c r="AT226" s="41"/>
      <c r="AU226" s="41"/>
      <c r="AV226" s="41"/>
      <c r="AW226" s="41"/>
      <c r="AX226" s="41"/>
      <c r="AY226" s="41"/>
      <c r="AZ226" s="41"/>
      <c r="BA226" s="41"/>
      <c r="BB226" s="41"/>
      <c r="BC226" s="41"/>
      <c r="BD226" s="41"/>
      <c r="BE226" s="41"/>
      <c r="BF226" s="41"/>
      <c r="BG226" s="41"/>
      <c r="BH226" s="41"/>
      <c r="BI226" s="41"/>
      <c r="BJ226" s="41"/>
      <c r="BK226" s="41"/>
      <c r="BL226" s="41"/>
      <c r="BM226" s="41"/>
      <c r="BN226" s="41"/>
      <c r="BO226" s="41"/>
      <c r="BP226" s="41"/>
      <c r="BQ226" s="41"/>
      <c r="BR226" s="41"/>
      <c r="BS226" s="41"/>
      <c r="BT226" s="41"/>
      <c r="BU226" s="41"/>
      <c r="BV226" s="41"/>
      <c r="BW226" s="41"/>
      <c r="BX226" s="41"/>
      <c r="BY226" s="41"/>
      <c r="BZ226" s="41"/>
      <c r="CA226" s="41"/>
      <c r="CB226" s="41"/>
      <c r="CC226" s="41"/>
      <c r="CD226" s="41"/>
      <c r="CE226" s="41"/>
      <c r="CF226" s="41"/>
      <c r="CG226" s="41"/>
      <c r="CH226" s="41"/>
      <c r="CI226" s="41"/>
      <c r="CJ226" s="41"/>
      <c r="CK226" s="41"/>
      <c r="CL226" s="41"/>
      <c r="CM226" s="41"/>
      <c r="CN226" s="41"/>
      <c r="CO226" s="41"/>
      <c r="CP226" s="41"/>
      <c r="CQ226" s="41"/>
      <c r="CR226" s="41"/>
      <c r="CS226" s="41"/>
      <c r="CT226" s="41"/>
      <c r="CU226" s="41"/>
      <c r="CV226" s="41"/>
      <c r="CW226" s="41"/>
      <c r="CX226" s="41"/>
      <c r="CY226" s="41"/>
      <c r="CZ226" s="41"/>
      <c r="DA226" s="41"/>
      <c r="DB226" s="41"/>
      <c r="DC226" s="41"/>
      <c r="DD226" s="41"/>
      <c r="DE226" s="41"/>
      <c r="DF226" s="41"/>
      <c r="DG226" s="41"/>
      <c r="DH226" s="41"/>
      <c r="DI226" s="41"/>
      <c r="DJ226" s="41"/>
      <c r="DK226" s="41"/>
      <c r="DL226" s="41"/>
      <c r="DM226" s="41"/>
      <c r="DN226" s="41"/>
      <c r="DO226" s="41"/>
      <c r="DP226" s="41"/>
      <c r="DQ226" s="41"/>
      <c r="DR226" s="41"/>
      <c r="DS226" s="41"/>
      <c r="FY226" s="44"/>
      <c r="FZ226" s="43"/>
      <c r="GA226" s="43"/>
      <c r="GB226" s="43"/>
      <c r="GC226" s="43"/>
      <c r="GD226" s="43"/>
      <c r="GE226" s="43"/>
      <c r="GF226" s="43"/>
      <c r="GG226" s="43"/>
      <c r="GH226" s="43"/>
      <c r="GI226" s="43"/>
      <c r="GJ226" s="43"/>
      <c r="GK226" s="43"/>
      <c r="GL226" s="43"/>
      <c r="GM226" s="43">
        <v>1</v>
      </c>
      <c r="GN226" s="43"/>
      <c r="GO226" s="43"/>
      <c r="GP226" s="43">
        <v>1</v>
      </c>
      <c r="GQ226" s="43"/>
      <c r="GR226" s="43"/>
      <c r="GS226" s="43"/>
      <c r="GT226" s="43"/>
      <c r="GU226" s="43"/>
      <c r="GV226" s="43"/>
      <c r="GW226" s="43"/>
      <c r="GX226" s="43"/>
      <c r="GY226" s="43"/>
      <c r="GZ226" s="43"/>
      <c r="HA226" s="43"/>
      <c r="HB226" s="43"/>
      <c r="HC226" s="43"/>
      <c r="HD226" s="43"/>
    </row>
    <row r="227" spans="1:212" x14ac:dyDescent="0.25">
      <c r="A227" s="41"/>
      <c r="B227" s="41"/>
      <c r="C227" s="41"/>
      <c r="D227" s="41"/>
      <c r="E227" s="41"/>
      <c r="F227" s="41"/>
      <c r="G227" s="41"/>
      <c r="H227" s="41"/>
      <c r="I227" s="41"/>
      <c r="J227" s="41"/>
      <c r="K227" s="41"/>
      <c r="L227" s="41"/>
      <c r="M227" s="41"/>
      <c r="N227" s="41"/>
      <c r="O227" s="41"/>
      <c r="P227" s="41"/>
      <c r="Q227" s="41"/>
      <c r="R227" s="41"/>
      <c r="S227" s="41"/>
      <c r="T227" s="41"/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F227" s="41"/>
      <c r="AG227" s="41"/>
      <c r="AH227" s="41"/>
      <c r="AI227" s="41"/>
      <c r="AJ227" s="41"/>
      <c r="AK227" s="41"/>
      <c r="AL227" s="41"/>
      <c r="AM227" s="41"/>
      <c r="AN227" s="41"/>
      <c r="AO227" s="41"/>
      <c r="AP227" s="41"/>
      <c r="AQ227" s="41"/>
      <c r="AR227" s="41"/>
      <c r="AS227" s="41"/>
      <c r="AT227" s="41"/>
      <c r="AU227" s="41"/>
      <c r="AV227" s="41"/>
      <c r="AW227" s="41"/>
      <c r="AX227" s="41"/>
      <c r="AY227" s="41"/>
      <c r="AZ227" s="41"/>
      <c r="BA227" s="41"/>
      <c r="BB227" s="41"/>
      <c r="BC227" s="41"/>
      <c r="BD227" s="41"/>
      <c r="BE227" s="41"/>
      <c r="BF227" s="41"/>
      <c r="BG227" s="41"/>
      <c r="BH227" s="41"/>
      <c r="BI227" s="41"/>
      <c r="BJ227" s="41"/>
      <c r="BK227" s="41"/>
      <c r="BL227" s="41"/>
      <c r="BM227" s="41"/>
      <c r="BN227" s="41"/>
      <c r="BO227" s="41"/>
      <c r="BP227" s="41"/>
      <c r="BQ227" s="41"/>
      <c r="BR227" s="41"/>
      <c r="BS227" s="41"/>
      <c r="BT227" s="41"/>
      <c r="BU227" s="41"/>
      <c r="BV227" s="41"/>
      <c r="BW227" s="41"/>
      <c r="BX227" s="41"/>
      <c r="BY227" s="41"/>
      <c r="BZ227" s="41"/>
      <c r="CA227" s="41"/>
      <c r="CB227" s="41"/>
      <c r="CC227" s="41"/>
      <c r="CD227" s="41"/>
      <c r="CE227" s="41"/>
      <c r="CF227" s="41"/>
      <c r="CG227" s="41"/>
      <c r="CH227" s="41"/>
      <c r="CI227" s="41"/>
      <c r="CJ227" s="41"/>
      <c r="CK227" s="41"/>
      <c r="CL227" s="41"/>
      <c r="CM227" s="41"/>
      <c r="CN227" s="41"/>
      <c r="CO227" s="41"/>
      <c r="CP227" s="41"/>
      <c r="CQ227" s="41"/>
      <c r="CR227" s="41"/>
      <c r="CS227" s="41"/>
      <c r="CT227" s="41"/>
      <c r="CU227" s="41"/>
      <c r="CV227" s="41"/>
      <c r="CW227" s="41"/>
      <c r="CX227" s="41"/>
      <c r="CY227" s="41"/>
      <c r="CZ227" s="41"/>
      <c r="DA227" s="41"/>
      <c r="DB227" s="41"/>
      <c r="DC227" s="41"/>
      <c r="DD227" s="41"/>
      <c r="DE227" s="41"/>
      <c r="DF227" s="41"/>
      <c r="DG227" s="41"/>
      <c r="DH227" s="41"/>
      <c r="DI227" s="41"/>
      <c r="DJ227" s="41"/>
      <c r="DK227" s="41"/>
      <c r="DL227" s="41"/>
      <c r="DM227" s="41"/>
      <c r="DN227" s="41"/>
      <c r="DO227" s="41"/>
      <c r="DP227" s="41"/>
      <c r="DQ227" s="41"/>
      <c r="DR227" s="41"/>
      <c r="DS227" s="41"/>
      <c r="FY227" s="44"/>
      <c r="FZ227" s="43"/>
      <c r="GA227" s="43"/>
      <c r="GB227" s="43"/>
      <c r="GC227" s="43"/>
      <c r="GD227" s="43"/>
      <c r="GE227" s="43"/>
      <c r="GF227" s="43"/>
      <c r="GG227" s="43"/>
      <c r="GH227" s="43"/>
      <c r="GI227" s="43"/>
      <c r="GJ227" s="43"/>
      <c r="GK227" s="43"/>
      <c r="GL227" s="43"/>
      <c r="GM227" s="43">
        <v>1</v>
      </c>
      <c r="GN227" s="43"/>
      <c r="GO227" s="43">
        <v>1</v>
      </c>
      <c r="GP227" s="43"/>
      <c r="GQ227" s="43"/>
      <c r="GR227" s="43"/>
      <c r="GS227" s="43"/>
      <c r="GT227" s="43"/>
      <c r="GU227" s="43"/>
      <c r="GV227" s="43"/>
      <c r="GW227" s="43"/>
      <c r="GX227" s="43"/>
      <c r="GY227" s="43"/>
      <c r="GZ227" s="43"/>
      <c r="HA227" s="43"/>
      <c r="HB227" s="43"/>
      <c r="HC227" s="43"/>
      <c r="HD227" s="43"/>
    </row>
    <row r="228" spans="1:212" x14ac:dyDescent="0.25">
      <c r="A228" s="41"/>
      <c r="B228" s="41"/>
      <c r="C228" s="41"/>
      <c r="D228" s="41"/>
      <c r="E228" s="41"/>
      <c r="F228" s="41"/>
      <c r="G228" s="41"/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41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F228" s="41"/>
      <c r="AG228" s="41"/>
      <c r="AH228" s="41"/>
      <c r="AI228" s="41"/>
      <c r="AJ228" s="41"/>
      <c r="AK228" s="41"/>
      <c r="AL228" s="41"/>
      <c r="AM228" s="41"/>
      <c r="AN228" s="41"/>
      <c r="AO228" s="41"/>
      <c r="AP228" s="41"/>
      <c r="AQ228" s="41"/>
      <c r="AR228" s="41"/>
      <c r="AS228" s="41"/>
      <c r="AT228" s="41"/>
      <c r="AU228" s="41"/>
      <c r="AV228" s="41"/>
      <c r="AW228" s="41"/>
      <c r="AX228" s="41"/>
      <c r="AY228" s="41"/>
      <c r="AZ228" s="41"/>
      <c r="BA228" s="41"/>
      <c r="BB228" s="41"/>
      <c r="BC228" s="41"/>
      <c r="BD228" s="41"/>
      <c r="BE228" s="41"/>
      <c r="BF228" s="41"/>
      <c r="BG228" s="41"/>
      <c r="BH228" s="41"/>
      <c r="BI228" s="41"/>
      <c r="BJ228" s="41"/>
      <c r="BK228" s="41"/>
      <c r="BL228" s="41"/>
      <c r="BM228" s="41"/>
      <c r="BN228" s="41"/>
      <c r="BO228" s="41"/>
      <c r="BP228" s="41"/>
      <c r="BQ228" s="41"/>
      <c r="BR228" s="41"/>
      <c r="BS228" s="41"/>
      <c r="BT228" s="41"/>
      <c r="BU228" s="41"/>
      <c r="BV228" s="41"/>
      <c r="BW228" s="41"/>
      <c r="BX228" s="41"/>
      <c r="BY228" s="41"/>
      <c r="BZ228" s="41"/>
      <c r="CA228" s="41"/>
      <c r="CB228" s="41"/>
      <c r="CC228" s="41"/>
      <c r="CD228" s="41"/>
      <c r="CE228" s="41"/>
      <c r="CF228" s="41"/>
      <c r="CG228" s="41"/>
      <c r="CH228" s="41"/>
      <c r="CI228" s="41"/>
      <c r="CJ228" s="41"/>
      <c r="CK228" s="41"/>
      <c r="CL228" s="41"/>
      <c r="CM228" s="41"/>
      <c r="CN228" s="41"/>
      <c r="CO228" s="41"/>
      <c r="CP228" s="41"/>
      <c r="CQ228" s="41"/>
      <c r="CR228" s="41"/>
      <c r="CS228" s="41"/>
      <c r="CT228" s="41"/>
      <c r="CU228" s="41"/>
      <c r="CV228" s="41"/>
      <c r="CW228" s="41"/>
      <c r="CX228" s="41"/>
      <c r="CY228" s="41"/>
      <c r="CZ228" s="41"/>
      <c r="DA228" s="41"/>
      <c r="DB228" s="41"/>
      <c r="DC228" s="41"/>
      <c r="DD228" s="41"/>
      <c r="DE228" s="41"/>
      <c r="DF228" s="41"/>
      <c r="DG228" s="41"/>
      <c r="DH228" s="41"/>
      <c r="DI228" s="41"/>
      <c r="DJ228" s="41"/>
      <c r="DK228" s="41"/>
      <c r="DL228" s="41"/>
      <c r="DM228" s="41"/>
      <c r="DN228" s="41"/>
      <c r="DO228" s="41"/>
      <c r="DP228" s="41"/>
      <c r="DQ228" s="41"/>
      <c r="DR228" s="41"/>
      <c r="DS228" s="41"/>
      <c r="FY228" s="44"/>
      <c r="FZ228" s="43"/>
      <c r="GA228" s="43"/>
      <c r="GB228" s="43"/>
      <c r="GC228" s="43"/>
      <c r="GD228" s="43"/>
      <c r="GE228" s="43"/>
      <c r="GF228" s="43"/>
      <c r="GG228" s="43"/>
      <c r="GH228" s="43"/>
      <c r="GI228" s="43"/>
      <c r="GJ228" s="43"/>
      <c r="GK228" s="43"/>
      <c r="GL228" s="43"/>
      <c r="GM228" s="43">
        <v>1</v>
      </c>
      <c r="GN228" s="43"/>
      <c r="GO228" s="43"/>
      <c r="GP228" s="43"/>
      <c r="GQ228" s="43"/>
      <c r="GR228" s="43"/>
      <c r="GS228" s="43"/>
      <c r="GT228" s="43"/>
      <c r="GU228" s="43"/>
      <c r="GV228" s="43"/>
      <c r="GW228" s="43"/>
      <c r="GX228" s="43"/>
      <c r="GY228" s="43"/>
      <c r="GZ228" s="43"/>
      <c r="HA228" s="43"/>
      <c r="HB228" s="43"/>
      <c r="HC228" s="43"/>
      <c r="HD228" s="43"/>
    </row>
    <row r="229" spans="1:212" x14ac:dyDescent="0.25">
      <c r="A229" s="41"/>
      <c r="B229" s="41"/>
      <c r="C229" s="41"/>
      <c r="D229" s="41"/>
      <c r="E229" s="41"/>
      <c r="F229" s="41"/>
      <c r="G229" s="41"/>
      <c r="H229" s="41"/>
      <c r="I229" s="41"/>
      <c r="J229" s="41"/>
      <c r="K229" s="41"/>
      <c r="L229" s="41"/>
      <c r="M229" s="41"/>
      <c r="N229" s="41"/>
      <c r="O229" s="41"/>
      <c r="P229" s="41"/>
      <c r="Q229" s="41"/>
      <c r="R229" s="41"/>
      <c r="S229" s="41"/>
      <c r="T229" s="41"/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F229" s="41"/>
      <c r="AG229" s="41"/>
      <c r="AH229" s="41"/>
      <c r="AI229" s="41"/>
      <c r="AJ229" s="41"/>
      <c r="AK229" s="41"/>
      <c r="AL229" s="41"/>
      <c r="AM229" s="41"/>
      <c r="AN229" s="41"/>
      <c r="AO229" s="41"/>
      <c r="AP229" s="41"/>
      <c r="AQ229" s="41"/>
      <c r="AR229" s="41"/>
      <c r="AS229" s="41"/>
      <c r="AT229" s="41"/>
      <c r="AU229" s="41"/>
      <c r="AV229" s="41"/>
      <c r="AW229" s="41"/>
      <c r="AX229" s="41"/>
      <c r="AY229" s="41"/>
      <c r="AZ229" s="41"/>
      <c r="BA229" s="41"/>
      <c r="BB229" s="41"/>
      <c r="BC229" s="41"/>
      <c r="BD229" s="41"/>
      <c r="BE229" s="41"/>
      <c r="BF229" s="41"/>
      <c r="BG229" s="41"/>
      <c r="BH229" s="41"/>
      <c r="BI229" s="41"/>
      <c r="BJ229" s="41"/>
      <c r="BK229" s="41"/>
      <c r="BL229" s="41"/>
      <c r="BM229" s="41"/>
      <c r="BN229" s="41"/>
      <c r="BO229" s="41"/>
      <c r="BP229" s="41"/>
      <c r="BQ229" s="41"/>
      <c r="BR229" s="41"/>
      <c r="BS229" s="41"/>
      <c r="BT229" s="41"/>
      <c r="BU229" s="41"/>
      <c r="BV229" s="41"/>
      <c r="BW229" s="41"/>
      <c r="BX229" s="41"/>
      <c r="BY229" s="41"/>
      <c r="BZ229" s="41"/>
      <c r="CA229" s="41"/>
      <c r="CB229" s="41"/>
      <c r="CC229" s="41"/>
      <c r="CD229" s="41"/>
      <c r="CE229" s="41"/>
      <c r="CF229" s="41"/>
      <c r="CG229" s="41"/>
      <c r="CH229" s="41"/>
      <c r="CI229" s="41"/>
      <c r="CJ229" s="41"/>
      <c r="CK229" s="41"/>
      <c r="CL229" s="41"/>
      <c r="CM229" s="41"/>
      <c r="CN229" s="41"/>
      <c r="CO229" s="41"/>
      <c r="CP229" s="41"/>
      <c r="CQ229" s="41"/>
      <c r="CR229" s="41"/>
      <c r="CS229" s="41"/>
      <c r="CT229" s="41"/>
      <c r="CU229" s="41"/>
      <c r="CV229" s="41"/>
      <c r="CW229" s="41"/>
      <c r="CX229" s="41"/>
      <c r="CY229" s="41"/>
      <c r="CZ229" s="41"/>
      <c r="DA229" s="41"/>
      <c r="DB229" s="41"/>
      <c r="DC229" s="41"/>
      <c r="DD229" s="41"/>
      <c r="DE229" s="41"/>
      <c r="DF229" s="41"/>
      <c r="DG229" s="41"/>
      <c r="DH229" s="41"/>
      <c r="DI229" s="41"/>
      <c r="DJ229" s="41"/>
      <c r="DK229" s="41"/>
      <c r="DL229" s="41"/>
      <c r="DM229" s="41"/>
      <c r="DN229" s="41"/>
      <c r="DO229" s="41"/>
      <c r="DP229" s="41"/>
      <c r="DQ229" s="41"/>
      <c r="DR229" s="41"/>
      <c r="DS229" s="41"/>
      <c r="FY229" s="44"/>
      <c r="FZ229" s="43"/>
      <c r="GA229" s="43"/>
      <c r="GB229" s="43"/>
      <c r="GC229" s="43"/>
      <c r="GD229" s="43"/>
      <c r="GE229" s="43"/>
      <c r="GF229" s="43"/>
      <c r="GG229" s="43"/>
      <c r="GH229" s="43"/>
      <c r="GI229" s="43"/>
      <c r="GJ229" s="43"/>
      <c r="GK229" s="43"/>
      <c r="GL229" s="43"/>
      <c r="GM229" s="43">
        <v>1</v>
      </c>
      <c r="GN229" s="43"/>
      <c r="GO229" s="43"/>
      <c r="GP229" s="43"/>
      <c r="GQ229" s="43"/>
      <c r="GR229" s="43"/>
      <c r="GS229" s="43"/>
      <c r="GT229" s="43"/>
      <c r="GU229" s="43"/>
      <c r="GV229" s="43"/>
      <c r="GW229" s="43"/>
      <c r="GX229" s="43"/>
      <c r="GY229" s="43"/>
      <c r="GZ229" s="43"/>
      <c r="HA229" s="43"/>
      <c r="HB229" s="43"/>
      <c r="HC229" s="43"/>
      <c r="HD229" s="43"/>
    </row>
    <row r="230" spans="1:212" x14ac:dyDescent="0.25">
      <c r="A230" s="41"/>
      <c r="B230" s="41"/>
      <c r="C230" s="41"/>
      <c r="D230" s="41"/>
      <c r="E230" s="41"/>
      <c r="F230" s="41"/>
      <c r="G230" s="41"/>
      <c r="H230" s="41"/>
      <c r="I230" s="41"/>
      <c r="J230" s="41"/>
      <c r="K230" s="41"/>
      <c r="L230" s="41"/>
      <c r="M230" s="41"/>
      <c r="N230" s="41"/>
      <c r="O230" s="41"/>
      <c r="P230" s="41"/>
      <c r="Q230" s="41"/>
      <c r="R230" s="41"/>
      <c r="S230" s="41"/>
      <c r="T230" s="41"/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F230" s="41"/>
      <c r="AG230" s="41"/>
      <c r="AH230" s="41"/>
      <c r="AI230" s="41"/>
      <c r="AJ230" s="41"/>
      <c r="AK230" s="41"/>
      <c r="AL230" s="41"/>
      <c r="AM230" s="41"/>
      <c r="AN230" s="41"/>
      <c r="AO230" s="41"/>
      <c r="AP230" s="41"/>
      <c r="AQ230" s="41"/>
      <c r="AR230" s="41"/>
      <c r="AS230" s="41"/>
      <c r="AT230" s="41"/>
      <c r="AU230" s="41"/>
      <c r="AV230" s="41"/>
      <c r="AW230" s="41"/>
      <c r="AX230" s="41"/>
      <c r="AY230" s="41"/>
      <c r="AZ230" s="41"/>
      <c r="BA230" s="41"/>
      <c r="BB230" s="41"/>
      <c r="BC230" s="41"/>
      <c r="BD230" s="41"/>
      <c r="BE230" s="41"/>
      <c r="BF230" s="41"/>
      <c r="BG230" s="41"/>
      <c r="BH230" s="41"/>
      <c r="BI230" s="41"/>
      <c r="BJ230" s="41"/>
      <c r="BK230" s="41"/>
      <c r="BL230" s="41"/>
      <c r="BM230" s="41"/>
      <c r="BN230" s="41"/>
      <c r="BO230" s="41"/>
      <c r="BP230" s="41"/>
      <c r="BQ230" s="41"/>
      <c r="BR230" s="41"/>
      <c r="BS230" s="41"/>
      <c r="BT230" s="41"/>
      <c r="BU230" s="41"/>
      <c r="BV230" s="41"/>
      <c r="BW230" s="41"/>
      <c r="BX230" s="41"/>
      <c r="BY230" s="41"/>
      <c r="BZ230" s="41"/>
      <c r="CA230" s="41"/>
      <c r="CB230" s="41"/>
      <c r="CC230" s="41"/>
      <c r="CD230" s="41"/>
      <c r="CE230" s="41"/>
      <c r="CF230" s="41"/>
      <c r="CG230" s="41"/>
      <c r="CH230" s="41"/>
      <c r="CI230" s="41"/>
      <c r="CJ230" s="41"/>
      <c r="CK230" s="41"/>
      <c r="CL230" s="41"/>
      <c r="CM230" s="41"/>
      <c r="CN230" s="41"/>
      <c r="CO230" s="41"/>
      <c r="CP230" s="41"/>
      <c r="CQ230" s="41"/>
      <c r="CR230" s="41"/>
      <c r="CS230" s="41"/>
      <c r="CT230" s="41"/>
      <c r="CU230" s="41"/>
      <c r="CV230" s="41"/>
      <c r="CW230" s="41"/>
      <c r="CX230" s="41"/>
      <c r="CY230" s="41"/>
      <c r="CZ230" s="41"/>
      <c r="DA230" s="41"/>
      <c r="DB230" s="41"/>
      <c r="DC230" s="41"/>
      <c r="DD230" s="41"/>
      <c r="DE230" s="41"/>
      <c r="DF230" s="41"/>
      <c r="DG230" s="41"/>
      <c r="DH230" s="41"/>
      <c r="DI230" s="41"/>
      <c r="DJ230" s="41"/>
      <c r="DK230" s="41"/>
      <c r="DL230" s="41"/>
      <c r="DM230" s="41"/>
      <c r="DN230" s="41"/>
      <c r="DO230" s="41"/>
      <c r="DP230" s="41"/>
      <c r="DQ230" s="41"/>
      <c r="DR230" s="41"/>
      <c r="DS230" s="41"/>
      <c r="FY230" s="44"/>
      <c r="FZ230" s="43"/>
      <c r="GA230" s="43"/>
      <c r="GB230" s="43"/>
      <c r="GC230" s="43"/>
      <c r="GD230" s="43"/>
      <c r="GE230" s="43"/>
      <c r="GF230" s="43"/>
      <c r="GG230" s="43"/>
      <c r="GH230" s="43"/>
      <c r="GI230" s="43"/>
      <c r="GJ230" s="43"/>
      <c r="GK230" s="43"/>
      <c r="GL230" s="43"/>
      <c r="GM230" s="43"/>
      <c r="GN230" s="43"/>
      <c r="GO230" s="43"/>
      <c r="GP230" s="43"/>
      <c r="GQ230" s="43"/>
      <c r="GR230" s="43"/>
      <c r="GS230" s="43"/>
      <c r="GT230" s="43"/>
      <c r="GU230" s="43"/>
      <c r="GV230" s="43"/>
      <c r="GW230" s="43"/>
      <c r="GX230" s="43"/>
      <c r="GY230" s="43"/>
      <c r="GZ230" s="43"/>
      <c r="HA230" s="43"/>
      <c r="HB230" s="43"/>
      <c r="HC230" s="43"/>
      <c r="HD230" s="43"/>
    </row>
    <row r="231" spans="1:212" x14ac:dyDescent="0.25">
      <c r="A231" s="41"/>
      <c r="B231" s="41"/>
      <c r="C231" s="41"/>
      <c r="D231" s="41"/>
      <c r="E231" s="41"/>
      <c r="F231" s="41"/>
      <c r="G231" s="41"/>
      <c r="H231" s="41"/>
      <c r="I231" s="41"/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41"/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F231" s="41"/>
      <c r="AG231" s="41"/>
      <c r="AH231" s="41"/>
      <c r="AI231" s="41"/>
      <c r="AJ231" s="41"/>
      <c r="AK231" s="41"/>
      <c r="AL231" s="41"/>
      <c r="AM231" s="41"/>
      <c r="AN231" s="41"/>
      <c r="AO231" s="41"/>
      <c r="AP231" s="41"/>
      <c r="AQ231" s="41"/>
      <c r="AR231" s="41"/>
      <c r="AS231" s="41"/>
      <c r="AT231" s="41"/>
      <c r="AU231" s="41"/>
      <c r="AV231" s="41"/>
      <c r="AW231" s="41"/>
      <c r="AX231" s="41"/>
      <c r="AY231" s="41"/>
      <c r="AZ231" s="41"/>
      <c r="BA231" s="41"/>
      <c r="BB231" s="41"/>
      <c r="BC231" s="41"/>
      <c r="BD231" s="41"/>
      <c r="BE231" s="41"/>
      <c r="BF231" s="41"/>
      <c r="BG231" s="41"/>
      <c r="BH231" s="41"/>
      <c r="BI231" s="41"/>
      <c r="BJ231" s="41"/>
      <c r="BK231" s="41"/>
      <c r="BL231" s="41"/>
      <c r="BM231" s="41"/>
      <c r="BN231" s="41"/>
      <c r="BO231" s="41"/>
      <c r="BP231" s="41"/>
      <c r="BQ231" s="41"/>
      <c r="BR231" s="41"/>
      <c r="BS231" s="41"/>
      <c r="BT231" s="41"/>
      <c r="BU231" s="41"/>
      <c r="BV231" s="41"/>
      <c r="BW231" s="41"/>
      <c r="BX231" s="41"/>
      <c r="BY231" s="41"/>
      <c r="BZ231" s="41"/>
      <c r="CA231" s="41"/>
      <c r="CB231" s="41"/>
      <c r="CC231" s="41"/>
      <c r="CD231" s="41"/>
      <c r="CE231" s="41"/>
      <c r="CF231" s="41"/>
      <c r="CG231" s="41"/>
      <c r="CH231" s="41"/>
      <c r="CI231" s="41"/>
      <c r="CJ231" s="41"/>
      <c r="CK231" s="41"/>
      <c r="CL231" s="41"/>
      <c r="CM231" s="41"/>
      <c r="CN231" s="41"/>
      <c r="CO231" s="41"/>
      <c r="CP231" s="41"/>
      <c r="CQ231" s="41"/>
      <c r="CR231" s="41"/>
      <c r="CS231" s="41"/>
      <c r="CT231" s="41"/>
      <c r="CU231" s="41"/>
      <c r="CV231" s="41"/>
      <c r="CW231" s="41"/>
      <c r="CX231" s="41"/>
      <c r="CY231" s="41"/>
      <c r="CZ231" s="41"/>
      <c r="DA231" s="41"/>
      <c r="DB231" s="41"/>
      <c r="DC231" s="41"/>
      <c r="DD231" s="41"/>
      <c r="DE231" s="41"/>
      <c r="DF231" s="41"/>
      <c r="DG231" s="41"/>
      <c r="DH231" s="41"/>
      <c r="DI231" s="41"/>
      <c r="DJ231" s="41"/>
      <c r="DK231" s="41"/>
      <c r="DL231" s="41"/>
      <c r="DM231" s="41"/>
      <c r="DN231" s="41"/>
      <c r="DO231" s="41"/>
      <c r="DP231" s="41"/>
      <c r="DQ231" s="41"/>
      <c r="DR231" s="41"/>
      <c r="DS231" s="41"/>
      <c r="FY231" s="44"/>
      <c r="FZ231" s="43"/>
      <c r="GA231" s="43"/>
      <c r="GB231" s="43"/>
      <c r="GC231" s="43"/>
      <c r="GD231" s="43"/>
      <c r="GE231" s="43"/>
      <c r="GF231" s="43"/>
      <c r="GG231" s="43"/>
      <c r="GH231" s="43"/>
      <c r="GI231" s="43"/>
      <c r="GJ231" s="43"/>
      <c r="GK231" s="43"/>
      <c r="GL231" s="43"/>
      <c r="GM231" s="43"/>
      <c r="GN231" s="43"/>
      <c r="GO231" s="43">
        <v>1</v>
      </c>
      <c r="GP231" s="43">
        <v>1</v>
      </c>
      <c r="GQ231" s="43"/>
      <c r="GR231" s="43"/>
      <c r="GS231" s="43"/>
      <c r="GT231" s="43"/>
      <c r="GU231" s="43"/>
      <c r="GV231" s="43"/>
      <c r="GW231" s="43"/>
      <c r="GX231" s="43"/>
      <c r="GY231" s="43"/>
      <c r="GZ231" s="43"/>
      <c r="HA231" s="43"/>
      <c r="HB231" s="43"/>
      <c r="HC231" s="43"/>
      <c r="HD231" s="43"/>
    </row>
    <row r="232" spans="1:212" x14ac:dyDescent="0.25">
      <c r="A232" s="41"/>
      <c r="B232" s="41"/>
      <c r="C232" s="41"/>
      <c r="D232" s="41"/>
      <c r="E232" s="41"/>
      <c r="F232" s="41"/>
      <c r="G232" s="41"/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41"/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F232" s="41"/>
      <c r="AG232" s="41"/>
      <c r="AH232" s="41"/>
      <c r="AI232" s="41"/>
      <c r="AJ232" s="41"/>
      <c r="AK232" s="41"/>
      <c r="AL232" s="41"/>
      <c r="AM232" s="41"/>
      <c r="AN232" s="41"/>
      <c r="AO232" s="41"/>
      <c r="AP232" s="41"/>
      <c r="AQ232" s="41"/>
      <c r="AR232" s="41"/>
      <c r="AS232" s="41"/>
      <c r="AT232" s="41"/>
      <c r="AU232" s="41"/>
      <c r="AV232" s="41"/>
      <c r="AW232" s="41"/>
      <c r="AX232" s="41"/>
      <c r="AY232" s="41"/>
      <c r="AZ232" s="41"/>
      <c r="BA232" s="41"/>
      <c r="BB232" s="41"/>
      <c r="BC232" s="41"/>
      <c r="BD232" s="41"/>
      <c r="BE232" s="41"/>
      <c r="BF232" s="41"/>
      <c r="BG232" s="41"/>
      <c r="BH232" s="41"/>
      <c r="BI232" s="41"/>
      <c r="BJ232" s="41"/>
      <c r="BK232" s="41"/>
      <c r="BL232" s="41"/>
      <c r="BM232" s="41"/>
      <c r="BN232" s="41"/>
      <c r="BO232" s="41"/>
      <c r="BP232" s="41"/>
      <c r="BQ232" s="41"/>
      <c r="BR232" s="41"/>
      <c r="BS232" s="41"/>
      <c r="BT232" s="41"/>
      <c r="BU232" s="41"/>
      <c r="BV232" s="41"/>
      <c r="BW232" s="41"/>
      <c r="BX232" s="41"/>
      <c r="BY232" s="41"/>
      <c r="BZ232" s="41"/>
      <c r="CA232" s="41"/>
      <c r="CB232" s="41"/>
      <c r="CC232" s="41"/>
      <c r="CD232" s="41"/>
      <c r="CE232" s="41"/>
      <c r="CF232" s="41"/>
      <c r="CG232" s="41"/>
      <c r="CH232" s="41"/>
      <c r="CI232" s="41"/>
      <c r="CJ232" s="41"/>
      <c r="CK232" s="41"/>
      <c r="CL232" s="41"/>
      <c r="CM232" s="41"/>
      <c r="CN232" s="41"/>
      <c r="CO232" s="41"/>
      <c r="CP232" s="41"/>
      <c r="CQ232" s="41"/>
      <c r="CR232" s="41"/>
      <c r="CS232" s="41"/>
      <c r="CT232" s="41"/>
      <c r="CU232" s="41"/>
      <c r="CV232" s="41"/>
      <c r="CW232" s="41"/>
      <c r="CX232" s="41"/>
      <c r="CY232" s="41"/>
      <c r="CZ232" s="41"/>
      <c r="DA232" s="41"/>
      <c r="DB232" s="41"/>
      <c r="DC232" s="41"/>
      <c r="DD232" s="41"/>
      <c r="DE232" s="41"/>
      <c r="DF232" s="41"/>
      <c r="DG232" s="41"/>
      <c r="DH232" s="41"/>
      <c r="DI232" s="41"/>
      <c r="DJ232" s="41"/>
      <c r="DK232" s="41"/>
      <c r="DL232" s="41"/>
      <c r="DM232" s="41"/>
      <c r="DN232" s="41"/>
      <c r="DO232" s="41"/>
      <c r="DP232" s="41"/>
      <c r="DQ232" s="41"/>
      <c r="DR232" s="41"/>
      <c r="DS232" s="41"/>
      <c r="FY232" s="44"/>
      <c r="FZ232" s="43"/>
      <c r="GA232" s="43"/>
      <c r="GB232" s="43"/>
      <c r="GC232" s="43"/>
      <c r="GD232" s="43"/>
      <c r="GE232" s="43"/>
      <c r="GF232" s="43"/>
      <c r="GG232" s="43"/>
      <c r="GH232" s="43"/>
      <c r="GI232" s="43"/>
      <c r="GJ232" s="43"/>
      <c r="GK232" s="43"/>
      <c r="GL232" s="43"/>
      <c r="GM232" s="43"/>
      <c r="GN232" s="43"/>
      <c r="GO232" s="43"/>
      <c r="GP232" s="43"/>
      <c r="GQ232" s="43"/>
      <c r="GR232" s="43"/>
      <c r="GS232" s="43"/>
      <c r="GT232" s="43"/>
      <c r="GU232" s="43"/>
      <c r="GV232" s="43"/>
      <c r="GW232" s="43"/>
      <c r="GX232" s="43"/>
      <c r="GY232" s="43"/>
      <c r="GZ232" s="43"/>
      <c r="HA232" s="43"/>
      <c r="HB232" s="43"/>
      <c r="HC232" s="43"/>
      <c r="HD232" s="43"/>
    </row>
    <row r="233" spans="1:212" x14ac:dyDescent="0.25">
      <c r="A233" s="41"/>
      <c r="B233" s="41"/>
      <c r="C233" s="41"/>
      <c r="D233" s="41"/>
      <c r="E233" s="41"/>
      <c r="F233" s="41"/>
      <c r="G233" s="41"/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41"/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F233" s="41"/>
      <c r="AG233" s="41"/>
      <c r="AH233" s="41"/>
      <c r="AI233" s="41"/>
      <c r="AJ233" s="41"/>
      <c r="AK233" s="41"/>
      <c r="AL233" s="41"/>
      <c r="AM233" s="41"/>
      <c r="AN233" s="41"/>
      <c r="AO233" s="41"/>
      <c r="AP233" s="41"/>
      <c r="AQ233" s="41"/>
      <c r="AR233" s="41"/>
      <c r="AS233" s="41"/>
      <c r="AT233" s="41"/>
      <c r="AU233" s="41"/>
      <c r="AV233" s="41"/>
      <c r="AW233" s="41"/>
      <c r="AX233" s="41"/>
      <c r="AY233" s="41"/>
      <c r="AZ233" s="41"/>
      <c r="BA233" s="41"/>
      <c r="BB233" s="41"/>
      <c r="BC233" s="41"/>
      <c r="BD233" s="41"/>
      <c r="BE233" s="41"/>
      <c r="BF233" s="41"/>
      <c r="BG233" s="41"/>
      <c r="BH233" s="41"/>
      <c r="BI233" s="41"/>
      <c r="BJ233" s="41"/>
      <c r="BK233" s="41"/>
      <c r="BL233" s="41"/>
      <c r="BM233" s="41"/>
      <c r="BN233" s="41"/>
      <c r="BO233" s="41"/>
      <c r="BP233" s="41"/>
      <c r="BQ233" s="41"/>
      <c r="BR233" s="41"/>
      <c r="BS233" s="41"/>
      <c r="BT233" s="41"/>
      <c r="BU233" s="41"/>
      <c r="BV233" s="41"/>
      <c r="BW233" s="41"/>
      <c r="BX233" s="41"/>
      <c r="BY233" s="41"/>
      <c r="BZ233" s="41"/>
      <c r="CA233" s="41"/>
      <c r="CB233" s="41"/>
      <c r="CC233" s="41"/>
      <c r="CD233" s="41"/>
      <c r="CE233" s="41"/>
      <c r="CF233" s="41"/>
      <c r="CG233" s="41"/>
      <c r="CH233" s="41"/>
      <c r="CI233" s="41"/>
      <c r="CJ233" s="41"/>
      <c r="CK233" s="41"/>
      <c r="CL233" s="41"/>
      <c r="CM233" s="41"/>
      <c r="CN233" s="41"/>
      <c r="CO233" s="41"/>
      <c r="CP233" s="41"/>
      <c r="CQ233" s="41"/>
      <c r="CR233" s="41"/>
      <c r="CS233" s="41"/>
      <c r="CT233" s="41"/>
      <c r="CU233" s="41"/>
      <c r="CV233" s="41"/>
      <c r="CW233" s="41"/>
      <c r="CX233" s="41"/>
      <c r="CY233" s="41"/>
      <c r="CZ233" s="41"/>
      <c r="DA233" s="41"/>
      <c r="DB233" s="41"/>
      <c r="DC233" s="41"/>
      <c r="DD233" s="41"/>
      <c r="DE233" s="41"/>
      <c r="DF233" s="41"/>
      <c r="DG233" s="41"/>
      <c r="DH233" s="41"/>
      <c r="DI233" s="41"/>
      <c r="DJ233" s="41"/>
      <c r="DK233" s="41"/>
      <c r="DL233" s="41"/>
      <c r="DM233" s="41"/>
      <c r="DN233" s="41"/>
      <c r="DO233" s="41"/>
      <c r="DP233" s="41"/>
      <c r="DQ233" s="41"/>
      <c r="DR233" s="41"/>
      <c r="DS233" s="41"/>
      <c r="FY233" s="44"/>
      <c r="FZ233" s="43"/>
      <c r="GA233" s="43"/>
      <c r="GB233" s="43"/>
      <c r="GC233" s="43"/>
      <c r="GD233" s="43"/>
      <c r="GE233" s="43"/>
      <c r="GF233" s="43"/>
      <c r="GG233" s="43"/>
      <c r="GH233" s="43"/>
      <c r="GI233" s="43"/>
      <c r="GJ233" s="43"/>
      <c r="GK233" s="43"/>
      <c r="GL233" s="43"/>
      <c r="GM233" s="43"/>
      <c r="GN233" s="43"/>
      <c r="GO233" s="43"/>
      <c r="GP233" s="43"/>
      <c r="GQ233" s="43"/>
      <c r="GR233" s="43"/>
      <c r="GS233" s="43"/>
      <c r="GT233" s="43"/>
      <c r="GU233" s="43"/>
      <c r="GV233" s="43"/>
      <c r="GW233" s="43"/>
      <c r="GX233" s="43"/>
      <c r="GY233" s="43"/>
      <c r="GZ233" s="43"/>
      <c r="HA233" s="43"/>
      <c r="HB233" s="43"/>
      <c r="HC233" s="43"/>
      <c r="HD233" s="43"/>
    </row>
    <row r="234" spans="1:212" x14ac:dyDescent="0.25">
      <c r="A234" s="41"/>
      <c r="B234" s="41"/>
      <c r="C234" s="41"/>
      <c r="D234" s="41"/>
      <c r="E234" s="41"/>
      <c r="F234" s="41"/>
      <c r="G234" s="41"/>
      <c r="H234" s="41"/>
      <c r="I234" s="41"/>
      <c r="J234" s="41"/>
      <c r="K234" s="41"/>
      <c r="L234" s="41"/>
      <c r="M234" s="41"/>
      <c r="N234" s="41"/>
      <c r="O234" s="41"/>
      <c r="P234" s="41"/>
      <c r="Q234" s="41"/>
      <c r="R234" s="41"/>
      <c r="S234" s="41"/>
      <c r="T234" s="41"/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F234" s="41"/>
      <c r="AG234" s="41"/>
      <c r="AH234" s="41"/>
      <c r="AI234" s="41"/>
      <c r="AJ234" s="41"/>
      <c r="AK234" s="41"/>
      <c r="AL234" s="41"/>
      <c r="AM234" s="41"/>
      <c r="AN234" s="41"/>
      <c r="AO234" s="41"/>
      <c r="AP234" s="41"/>
      <c r="AQ234" s="41"/>
      <c r="AR234" s="41"/>
      <c r="AS234" s="41"/>
      <c r="AT234" s="41"/>
      <c r="AU234" s="41"/>
      <c r="AV234" s="41"/>
      <c r="AW234" s="41"/>
      <c r="AX234" s="41"/>
      <c r="AY234" s="41"/>
      <c r="AZ234" s="41"/>
      <c r="BA234" s="41"/>
      <c r="BB234" s="41"/>
      <c r="BC234" s="41"/>
      <c r="BD234" s="41"/>
      <c r="BE234" s="41"/>
      <c r="BF234" s="41"/>
      <c r="BG234" s="41"/>
      <c r="BH234" s="41"/>
      <c r="BI234" s="41"/>
      <c r="BJ234" s="41"/>
      <c r="BK234" s="41"/>
      <c r="BL234" s="41"/>
      <c r="BM234" s="41"/>
      <c r="BN234" s="41"/>
      <c r="BO234" s="41"/>
      <c r="BP234" s="41"/>
      <c r="BQ234" s="41"/>
      <c r="BR234" s="41"/>
      <c r="BS234" s="41"/>
      <c r="BT234" s="41"/>
      <c r="BU234" s="41"/>
      <c r="BV234" s="41"/>
      <c r="BW234" s="41"/>
      <c r="BX234" s="41"/>
      <c r="BY234" s="41"/>
      <c r="BZ234" s="41"/>
      <c r="CA234" s="41"/>
      <c r="CB234" s="41"/>
      <c r="CC234" s="41"/>
      <c r="CD234" s="41"/>
      <c r="CE234" s="41"/>
      <c r="CF234" s="41"/>
      <c r="CG234" s="41"/>
      <c r="CH234" s="41"/>
      <c r="CI234" s="41"/>
      <c r="CJ234" s="41"/>
      <c r="CK234" s="41"/>
      <c r="CL234" s="41"/>
      <c r="CM234" s="41"/>
      <c r="CN234" s="41"/>
      <c r="CO234" s="41"/>
      <c r="CP234" s="41"/>
      <c r="CQ234" s="41"/>
      <c r="CR234" s="41"/>
      <c r="CS234" s="41"/>
      <c r="CT234" s="41"/>
      <c r="CU234" s="41"/>
      <c r="CV234" s="41"/>
      <c r="CW234" s="41"/>
      <c r="CX234" s="41"/>
      <c r="CY234" s="41"/>
      <c r="CZ234" s="41"/>
      <c r="DA234" s="41"/>
      <c r="DB234" s="41"/>
      <c r="DC234" s="41"/>
      <c r="DD234" s="41"/>
      <c r="DE234" s="41"/>
      <c r="DF234" s="41"/>
      <c r="DG234" s="41"/>
      <c r="DH234" s="41"/>
      <c r="DI234" s="41"/>
      <c r="DJ234" s="41"/>
      <c r="DK234" s="41"/>
      <c r="DL234" s="41"/>
      <c r="DM234" s="41"/>
      <c r="DN234" s="41"/>
      <c r="DO234" s="41"/>
      <c r="DP234" s="41"/>
      <c r="DQ234" s="41"/>
      <c r="DR234" s="41"/>
      <c r="DS234" s="41"/>
      <c r="FY234" s="44"/>
      <c r="FZ234" s="43"/>
      <c r="GA234" s="43"/>
      <c r="GB234" s="43"/>
      <c r="GC234" s="43"/>
      <c r="GD234" s="43"/>
      <c r="GE234" s="43"/>
      <c r="GF234" s="43"/>
      <c r="GG234" s="43"/>
      <c r="GH234" s="43"/>
      <c r="GI234" s="43"/>
      <c r="GJ234" s="43"/>
      <c r="GK234" s="43"/>
      <c r="GL234" s="43"/>
      <c r="GM234" s="43"/>
      <c r="GN234" s="43"/>
      <c r="GO234" s="43"/>
      <c r="GP234" s="43"/>
      <c r="GQ234" s="43"/>
      <c r="GR234" s="43"/>
      <c r="GS234" s="43"/>
      <c r="GT234" s="43"/>
      <c r="GU234" s="43"/>
      <c r="GV234" s="43"/>
      <c r="GW234" s="43"/>
      <c r="GX234" s="43"/>
      <c r="GY234" s="43"/>
      <c r="GZ234" s="43"/>
      <c r="HA234" s="43"/>
      <c r="HB234" s="43"/>
      <c r="HC234" s="43"/>
      <c r="HD234" s="43"/>
    </row>
    <row r="235" spans="1:212" x14ac:dyDescent="0.25">
      <c r="A235" s="41"/>
      <c r="B235" s="41"/>
      <c r="C235" s="41"/>
      <c r="D235" s="41"/>
      <c r="E235" s="41"/>
      <c r="F235" s="41"/>
      <c r="G235" s="41"/>
      <c r="H235" s="41"/>
      <c r="I235" s="41"/>
      <c r="J235" s="41"/>
      <c r="K235" s="41"/>
      <c r="L235" s="41"/>
      <c r="M235" s="41"/>
      <c r="N235" s="41"/>
      <c r="O235" s="41"/>
      <c r="P235" s="41"/>
      <c r="Q235" s="41"/>
      <c r="R235" s="41"/>
      <c r="S235" s="41"/>
      <c r="T235" s="41"/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F235" s="41"/>
      <c r="AG235" s="41"/>
      <c r="AH235" s="41"/>
      <c r="AI235" s="41"/>
      <c r="AJ235" s="41"/>
      <c r="AK235" s="41"/>
      <c r="AL235" s="41"/>
      <c r="AM235" s="41"/>
      <c r="AN235" s="41"/>
      <c r="AO235" s="41"/>
      <c r="AP235" s="41"/>
      <c r="AQ235" s="41"/>
      <c r="AR235" s="41"/>
      <c r="AS235" s="41"/>
      <c r="AT235" s="41"/>
      <c r="AU235" s="41"/>
      <c r="AV235" s="41"/>
      <c r="AW235" s="41"/>
      <c r="AX235" s="41"/>
      <c r="AY235" s="41"/>
      <c r="AZ235" s="41"/>
      <c r="BA235" s="41"/>
      <c r="BB235" s="41"/>
      <c r="BC235" s="41"/>
      <c r="BD235" s="41"/>
      <c r="BE235" s="41"/>
      <c r="BF235" s="41"/>
      <c r="BG235" s="41"/>
      <c r="BH235" s="41"/>
      <c r="BI235" s="41"/>
      <c r="BJ235" s="41"/>
      <c r="BK235" s="41"/>
      <c r="BL235" s="41"/>
      <c r="BM235" s="41"/>
      <c r="BN235" s="41"/>
      <c r="BO235" s="41"/>
      <c r="BP235" s="41"/>
      <c r="BQ235" s="41"/>
      <c r="BR235" s="41"/>
      <c r="BS235" s="41"/>
      <c r="BT235" s="41"/>
      <c r="BU235" s="41"/>
      <c r="BV235" s="41"/>
      <c r="BW235" s="41"/>
      <c r="BX235" s="41"/>
      <c r="BY235" s="41"/>
      <c r="BZ235" s="41"/>
      <c r="CA235" s="41"/>
      <c r="CB235" s="41"/>
      <c r="CC235" s="41"/>
      <c r="CD235" s="41"/>
      <c r="CE235" s="41"/>
      <c r="CF235" s="41"/>
      <c r="CG235" s="41"/>
      <c r="CH235" s="41"/>
      <c r="CI235" s="41"/>
      <c r="CJ235" s="41"/>
      <c r="CK235" s="41"/>
      <c r="CL235" s="41"/>
      <c r="CM235" s="41"/>
      <c r="CN235" s="41"/>
      <c r="CO235" s="41"/>
      <c r="CP235" s="41"/>
      <c r="CQ235" s="41"/>
      <c r="CR235" s="41"/>
      <c r="CS235" s="41"/>
      <c r="CT235" s="41"/>
      <c r="CU235" s="41"/>
      <c r="CV235" s="41"/>
      <c r="CW235" s="41"/>
      <c r="CX235" s="41"/>
      <c r="CY235" s="41"/>
      <c r="CZ235" s="41"/>
      <c r="DA235" s="41"/>
      <c r="DB235" s="41"/>
      <c r="DC235" s="41"/>
      <c r="DD235" s="41"/>
      <c r="DE235" s="41"/>
      <c r="DF235" s="41"/>
      <c r="DG235" s="41"/>
      <c r="DH235" s="41"/>
      <c r="DI235" s="41"/>
      <c r="DJ235" s="41"/>
      <c r="DK235" s="41"/>
      <c r="DL235" s="41"/>
      <c r="DM235" s="41"/>
      <c r="DN235" s="41"/>
      <c r="DO235" s="41"/>
      <c r="DP235" s="41"/>
      <c r="DQ235" s="41"/>
      <c r="DR235" s="41"/>
      <c r="DS235" s="41"/>
      <c r="FY235" s="44"/>
      <c r="FZ235" s="43"/>
      <c r="GA235" s="43"/>
      <c r="GB235" s="43"/>
      <c r="GC235" s="43"/>
      <c r="GD235" s="43"/>
      <c r="GE235" s="43"/>
      <c r="GF235" s="43"/>
      <c r="GG235" s="43"/>
      <c r="GH235" s="43"/>
      <c r="GI235" s="43"/>
      <c r="GJ235" s="43"/>
      <c r="GK235" s="43"/>
      <c r="GL235" s="43"/>
      <c r="GM235" s="43"/>
      <c r="GN235" s="43"/>
      <c r="GO235" s="43"/>
      <c r="GP235" s="43"/>
      <c r="GQ235" s="43"/>
      <c r="GR235" s="43"/>
      <c r="GS235" s="43"/>
      <c r="GT235" s="43"/>
      <c r="GU235" s="43"/>
      <c r="GV235" s="43"/>
      <c r="GW235" s="43"/>
      <c r="GX235" s="43"/>
      <c r="GY235" s="43"/>
      <c r="GZ235" s="43"/>
      <c r="HA235" s="43"/>
      <c r="HB235" s="43"/>
      <c r="HC235" s="43"/>
      <c r="HD235" s="43"/>
    </row>
    <row r="236" spans="1:212" x14ac:dyDescent="0.25">
      <c r="A236" s="41"/>
      <c r="B236" s="41"/>
      <c r="C236" s="41"/>
      <c r="D236" s="41"/>
      <c r="E236" s="41"/>
      <c r="F236" s="41"/>
      <c r="G236" s="41"/>
      <c r="H236" s="41"/>
      <c r="I236" s="41"/>
      <c r="J236" s="41"/>
      <c r="K236" s="41"/>
      <c r="L236" s="41"/>
      <c r="M236" s="41"/>
      <c r="N236" s="41"/>
      <c r="O236" s="41"/>
      <c r="P236" s="41"/>
      <c r="Q236" s="41"/>
      <c r="R236" s="41"/>
      <c r="S236" s="41"/>
      <c r="T236" s="41"/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F236" s="41"/>
      <c r="AG236" s="41"/>
      <c r="AH236" s="41"/>
      <c r="AI236" s="41"/>
      <c r="AJ236" s="41"/>
      <c r="AK236" s="41"/>
      <c r="AL236" s="41"/>
      <c r="AM236" s="41"/>
      <c r="AN236" s="41"/>
      <c r="AO236" s="41"/>
      <c r="AP236" s="41"/>
      <c r="AQ236" s="41"/>
      <c r="AR236" s="41"/>
      <c r="AS236" s="41"/>
      <c r="AT236" s="41"/>
      <c r="AU236" s="41"/>
      <c r="AV236" s="41"/>
      <c r="AW236" s="41"/>
      <c r="AX236" s="41"/>
      <c r="AY236" s="41"/>
      <c r="AZ236" s="41"/>
      <c r="BA236" s="41"/>
      <c r="BB236" s="41"/>
      <c r="BC236" s="41"/>
      <c r="BD236" s="41"/>
      <c r="BE236" s="41"/>
      <c r="BF236" s="41"/>
      <c r="BG236" s="41"/>
      <c r="BH236" s="41"/>
      <c r="BI236" s="41"/>
      <c r="BJ236" s="41"/>
      <c r="BK236" s="41"/>
      <c r="BL236" s="41"/>
      <c r="BM236" s="41"/>
      <c r="BN236" s="41"/>
      <c r="BO236" s="41"/>
      <c r="BP236" s="41"/>
      <c r="BQ236" s="41"/>
      <c r="BR236" s="41"/>
      <c r="BS236" s="41"/>
      <c r="BT236" s="41"/>
      <c r="BU236" s="41"/>
      <c r="BV236" s="41"/>
      <c r="BW236" s="41"/>
      <c r="BX236" s="41"/>
      <c r="BY236" s="41"/>
      <c r="BZ236" s="41"/>
      <c r="CA236" s="41"/>
      <c r="CB236" s="41"/>
      <c r="CC236" s="41"/>
      <c r="CD236" s="41"/>
      <c r="CE236" s="41"/>
      <c r="CF236" s="41"/>
      <c r="CG236" s="41"/>
      <c r="CH236" s="41"/>
      <c r="CI236" s="41"/>
      <c r="CJ236" s="41"/>
      <c r="CK236" s="41"/>
      <c r="CL236" s="41"/>
      <c r="CM236" s="41"/>
      <c r="CN236" s="41"/>
      <c r="CO236" s="41"/>
      <c r="CP236" s="41"/>
      <c r="CQ236" s="41"/>
      <c r="CR236" s="41"/>
      <c r="CS236" s="41"/>
      <c r="CT236" s="41"/>
      <c r="CU236" s="41"/>
      <c r="CV236" s="41"/>
      <c r="CW236" s="41"/>
      <c r="CX236" s="41"/>
      <c r="CY236" s="41"/>
      <c r="CZ236" s="41"/>
      <c r="DA236" s="41"/>
      <c r="DB236" s="41"/>
      <c r="DC236" s="41"/>
      <c r="DD236" s="41"/>
      <c r="DE236" s="41"/>
      <c r="DF236" s="41"/>
      <c r="DG236" s="41"/>
      <c r="DH236" s="41"/>
      <c r="DI236" s="41"/>
      <c r="DJ236" s="41"/>
      <c r="DK236" s="41"/>
      <c r="DL236" s="41"/>
      <c r="DM236" s="41"/>
      <c r="DN236" s="41"/>
      <c r="DO236" s="41"/>
      <c r="DP236" s="41"/>
      <c r="DQ236" s="41"/>
      <c r="DR236" s="41"/>
      <c r="DS236" s="41"/>
      <c r="FY236" s="44"/>
      <c r="FZ236" s="43"/>
      <c r="GA236" s="43"/>
      <c r="GB236" s="43"/>
      <c r="GC236" s="43"/>
      <c r="GD236" s="43"/>
      <c r="GE236" s="43"/>
      <c r="GF236" s="43"/>
      <c r="GG236" s="43"/>
      <c r="GH236" s="43"/>
      <c r="GI236" s="43"/>
      <c r="GJ236" s="43"/>
      <c r="GK236" s="43"/>
      <c r="GL236" s="43"/>
      <c r="GM236" s="43"/>
      <c r="GN236" s="43"/>
      <c r="GO236" s="43"/>
      <c r="GP236" s="43"/>
      <c r="GQ236" s="43"/>
      <c r="GR236" s="43"/>
      <c r="GS236" s="43"/>
      <c r="GT236" s="43"/>
      <c r="GU236" s="43"/>
      <c r="GV236" s="43"/>
      <c r="GW236" s="43"/>
      <c r="GX236" s="43"/>
      <c r="GY236" s="43"/>
      <c r="GZ236" s="43"/>
      <c r="HA236" s="43"/>
      <c r="HB236" s="43"/>
      <c r="HC236" s="43"/>
      <c r="HD236" s="43"/>
    </row>
    <row r="237" spans="1:212" x14ac:dyDescent="0.25">
      <c r="A237" s="41"/>
      <c r="B237" s="41"/>
      <c r="C237" s="41"/>
      <c r="D237" s="41"/>
      <c r="E237" s="41"/>
      <c r="F237" s="41"/>
      <c r="G237" s="41"/>
      <c r="H237" s="41"/>
      <c r="I237" s="41"/>
      <c r="J237" s="41"/>
      <c r="K237" s="41"/>
      <c r="L237" s="41"/>
      <c r="M237" s="41"/>
      <c r="N237" s="41"/>
      <c r="O237" s="41"/>
      <c r="P237" s="41"/>
      <c r="Q237" s="41"/>
      <c r="R237" s="41"/>
      <c r="S237" s="41"/>
      <c r="T237" s="41"/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F237" s="41"/>
      <c r="AG237" s="41"/>
      <c r="AH237" s="41"/>
      <c r="AI237" s="41"/>
      <c r="AJ237" s="41"/>
      <c r="AK237" s="41"/>
      <c r="AL237" s="41"/>
      <c r="AM237" s="41"/>
      <c r="AN237" s="41"/>
      <c r="AO237" s="41"/>
      <c r="AP237" s="41"/>
      <c r="AQ237" s="41"/>
      <c r="AR237" s="41"/>
      <c r="AS237" s="41"/>
      <c r="AT237" s="41"/>
      <c r="AU237" s="41"/>
      <c r="AV237" s="41"/>
      <c r="AW237" s="41"/>
      <c r="AX237" s="41"/>
      <c r="AY237" s="41"/>
      <c r="AZ237" s="41"/>
      <c r="BA237" s="41"/>
      <c r="BB237" s="41"/>
      <c r="BC237" s="41"/>
      <c r="BD237" s="41"/>
      <c r="BE237" s="41"/>
      <c r="BF237" s="41"/>
      <c r="BG237" s="41"/>
      <c r="BH237" s="41"/>
      <c r="BI237" s="41"/>
      <c r="BJ237" s="41"/>
      <c r="BK237" s="41"/>
      <c r="BL237" s="41"/>
      <c r="BM237" s="41"/>
      <c r="BN237" s="41"/>
      <c r="BO237" s="41"/>
      <c r="BP237" s="41"/>
      <c r="BQ237" s="41"/>
      <c r="BR237" s="41"/>
      <c r="BS237" s="41"/>
      <c r="BT237" s="41"/>
      <c r="BU237" s="41"/>
      <c r="BV237" s="41"/>
      <c r="BW237" s="41"/>
      <c r="BX237" s="41"/>
      <c r="BY237" s="41"/>
      <c r="BZ237" s="41"/>
      <c r="CA237" s="41"/>
      <c r="CB237" s="41"/>
      <c r="CC237" s="41"/>
      <c r="CD237" s="41"/>
      <c r="CE237" s="41"/>
      <c r="CF237" s="41"/>
      <c r="CG237" s="41"/>
      <c r="CH237" s="41"/>
      <c r="CI237" s="41"/>
      <c r="CJ237" s="41"/>
      <c r="CK237" s="41"/>
      <c r="CL237" s="41"/>
      <c r="CM237" s="41"/>
      <c r="CN237" s="41"/>
      <c r="CO237" s="41"/>
      <c r="CP237" s="41"/>
      <c r="CQ237" s="41"/>
      <c r="CR237" s="41"/>
      <c r="CS237" s="41"/>
      <c r="CT237" s="41"/>
      <c r="CU237" s="41"/>
      <c r="CV237" s="41"/>
      <c r="CW237" s="41"/>
      <c r="CX237" s="41"/>
      <c r="CY237" s="41"/>
      <c r="CZ237" s="41"/>
      <c r="DA237" s="41"/>
      <c r="DB237" s="41"/>
      <c r="DC237" s="41"/>
      <c r="DD237" s="41"/>
      <c r="DE237" s="41"/>
      <c r="DF237" s="41"/>
      <c r="DG237" s="41"/>
      <c r="DH237" s="41"/>
      <c r="DI237" s="41"/>
      <c r="DJ237" s="41"/>
      <c r="DK237" s="41"/>
      <c r="DL237" s="41"/>
      <c r="DM237" s="41"/>
      <c r="DN237" s="41"/>
      <c r="DO237" s="41"/>
      <c r="DP237" s="41"/>
      <c r="DQ237" s="41"/>
      <c r="DR237" s="41"/>
      <c r="DS237" s="41"/>
      <c r="FY237" s="44"/>
      <c r="FZ237" s="43"/>
      <c r="GA237" s="43"/>
      <c r="GB237" s="43"/>
      <c r="GC237" s="43"/>
      <c r="GD237" s="43"/>
      <c r="GE237" s="43"/>
      <c r="GF237" s="43"/>
      <c r="GG237" s="43"/>
      <c r="GH237" s="43"/>
      <c r="GI237" s="43"/>
      <c r="GJ237" s="43"/>
      <c r="GK237" s="43"/>
      <c r="GL237" s="43"/>
      <c r="GM237" s="43"/>
      <c r="GN237" s="43"/>
      <c r="GO237" s="43"/>
      <c r="GP237" s="43"/>
      <c r="GQ237" s="43"/>
      <c r="GR237" s="43"/>
      <c r="GS237" s="43"/>
      <c r="GT237" s="43"/>
      <c r="GU237" s="43"/>
      <c r="GV237" s="43"/>
      <c r="GW237" s="43"/>
      <c r="GX237" s="43"/>
      <c r="GY237" s="43"/>
      <c r="GZ237" s="43"/>
      <c r="HA237" s="43"/>
      <c r="HB237" s="43"/>
      <c r="HC237" s="43"/>
      <c r="HD237" s="43"/>
    </row>
    <row r="238" spans="1:212" x14ac:dyDescent="0.25">
      <c r="A238" s="41"/>
      <c r="B238" s="41"/>
      <c r="C238" s="41"/>
      <c r="D238" s="41"/>
      <c r="E238" s="41"/>
      <c r="F238" s="41"/>
      <c r="G238" s="41"/>
      <c r="H238" s="41"/>
      <c r="I238" s="41"/>
      <c r="J238" s="41"/>
      <c r="K238" s="41"/>
      <c r="L238" s="41"/>
      <c r="M238" s="41"/>
      <c r="N238" s="41"/>
      <c r="O238" s="41"/>
      <c r="P238" s="41"/>
      <c r="Q238" s="41"/>
      <c r="R238" s="41"/>
      <c r="S238" s="41"/>
      <c r="T238" s="41"/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F238" s="41"/>
      <c r="AG238" s="41"/>
      <c r="AH238" s="41"/>
      <c r="AI238" s="41"/>
      <c r="AJ238" s="41"/>
      <c r="AK238" s="41"/>
      <c r="AL238" s="41"/>
      <c r="AM238" s="41"/>
      <c r="AN238" s="41"/>
      <c r="AO238" s="41"/>
      <c r="AP238" s="41"/>
      <c r="AQ238" s="41"/>
      <c r="AR238" s="41"/>
      <c r="AS238" s="41"/>
      <c r="AT238" s="41"/>
      <c r="AU238" s="41"/>
      <c r="AV238" s="41"/>
      <c r="AW238" s="41"/>
      <c r="AX238" s="41"/>
      <c r="AY238" s="41"/>
      <c r="AZ238" s="41"/>
      <c r="BA238" s="41"/>
      <c r="BB238" s="41"/>
      <c r="BC238" s="41"/>
      <c r="BD238" s="41"/>
      <c r="BE238" s="41"/>
      <c r="BF238" s="41"/>
      <c r="BG238" s="41"/>
      <c r="BH238" s="41"/>
      <c r="BI238" s="41"/>
      <c r="BJ238" s="41"/>
      <c r="BK238" s="41"/>
      <c r="BL238" s="41"/>
      <c r="BM238" s="41"/>
      <c r="BN238" s="41"/>
      <c r="BO238" s="41"/>
      <c r="BP238" s="41"/>
      <c r="BQ238" s="41"/>
      <c r="BR238" s="41"/>
      <c r="BS238" s="41"/>
      <c r="BT238" s="41"/>
      <c r="BU238" s="41"/>
      <c r="BV238" s="41"/>
      <c r="BW238" s="41"/>
      <c r="BX238" s="41"/>
      <c r="BY238" s="41"/>
      <c r="BZ238" s="41"/>
      <c r="CA238" s="41"/>
      <c r="CB238" s="41"/>
      <c r="CC238" s="41"/>
      <c r="CD238" s="41"/>
      <c r="CE238" s="41"/>
      <c r="CF238" s="41"/>
      <c r="CG238" s="41"/>
      <c r="CH238" s="41"/>
      <c r="CI238" s="41"/>
      <c r="CJ238" s="41"/>
      <c r="CK238" s="41"/>
      <c r="CL238" s="41"/>
      <c r="CM238" s="41"/>
      <c r="CN238" s="41"/>
      <c r="CO238" s="41"/>
      <c r="CP238" s="41"/>
      <c r="CQ238" s="41"/>
      <c r="CR238" s="41"/>
      <c r="CS238" s="41"/>
      <c r="CT238" s="41"/>
      <c r="CU238" s="41"/>
      <c r="CV238" s="41"/>
      <c r="CW238" s="41"/>
      <c r="CX238" s="41"/>
      <c r="CY238" s="41"/>
      <c r="CZ238" s="41"/>
      <c r="DA238" s="41"/>
      <c r="DB238" s="41"/>
      <c r="DC238" s="41"/>
      <c r="DD238" s="41"/>
      <c r="DE238" s="41"/>
      <c r="DF238" s="41"/>
      <c r="DG238" s="41"/>
      <c r="DH238" s="41"/>
      <c r="DI238" s="41"/>
      <c r="DJ238" s="41"/>
      <c r="DK238" s="41"/>
      <c r="DL238" s="41"/>
      <c r="DM238" s="41"/>
      <c r="DN238" s="41"/>
      <c r="DO238" s="41"/>
      <c r="DP238" s="41"/>
      <c r="DQ238" s="41"/>
      <c r="DR238" s="41"/>
      <c r="DS238" s="41"/>
      <c r="FY238" s="44"/>
      <c r="FZ238" s="43"/>
      <c r="GA238" s="43"/>
      <c r="GB238" s="43"/>
      <c r="GC238" s="43"/>
      <c r="GD238" s="43"/>
      <c r="GE238" s="43"/>
      <c r="GF238" s="43"/>
      <c r="GG238" s="43"/>
      <c r="GH238" s="43"/>
      <c r="GI238" s="43"/>
      <c r="GJ238" s="43"/>
      <c r="GK238" s="43"/>
      <c r="GL238" s="43"/>
      <c r="GM238" s="43"/>
      <c r="GN238" s="43"/>
      <c r="GO238" s="43"/>
      <c r="GP238" s="43"/>
      <c r="GQ238" s="43"/>
      <c r="GR238" s="43"/>
      <c r="GS238" s="43"/>
      <c r="GT238" s="43"/>
      <c r="GU238" s="43"/>
      <c r="GV238" s="43"/>
      <c r="GW238" s="43"/>
      <c r="GX238" s="43"/>
      <c r="GY238" s="43"/>
      <c r="GZ238" s="43"/>
      <c r="HA238" s="43"/>
      <c r="HB238" s="43"/>
      <c r="HC238" s="43"/>
      <c r="HD238" s="43"/>
    </row>
    <row r="239" spans="1:212" x14ac:dyDescent="0.25">
      <c r="A239" s="41"/>
      <c r="B239" s="41"/>
      <c r="C239" s="41"/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41"/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F239" s="41"/>
      <c r="AG239" s="41"/>
      <c r="AH239" s="41"/>
      <c r="AI239" s="41"/>
      <c r="AJ239" s="41"/>
      <c r="AK239" s="41"/>
      <c r="AL239" s="41"/>
      <c r="AM239" s="41"/>
      <c r="AN239" s="41"/>
      <c r="AO239" s="41"/>
      <c r="AP239" s="41"/>
      <c r="AQ239" s="41"/>
      <c r="AR239" s="41"/>
      <c r="AS239" s="41"/>
      <c r="AT239" s="41"/>
      <c r="AU239" s="41"/>
      <c r="AV239" s="41"/>
      <c r="AW239" s="41"/>
      <c r="AX239" s="41"/>
      <c r="AY239" s="41"/>
      <c r="AZ239" s="41"/>
      <c r="BA239" s="41"/>
      <c r="BB239" s="41"/>
      <c r="BC239" s="41"/>
      <c r="BD239" s="41"/>
      <c r="BE239" s="41"/>
      <c r="BF239" s="41"/>
      <c r="BG239" s="41"/>
      <c r="BH239" s="41"/>
      <c r="BI239" s="41"/>
      <c r="BJ239" s="41"/>
      <c r="BK239" s="41"/>
      <c r="BL239" s="41"/>
      <c r="BM239" s="41"/>
      <c r="BN239" s="41"/>
      <c r="BO239" s="41"/>
      <c r="BP239" s="41"/>
      <c r="BQ239" s="41"/>
      <c r="BR239" s="41"/>
      <c r="BS239" s="41"/>
      <c r="BT239" s="41"/>
      <c r="BU239" s="41"/>
      <c r="BV239" s="41"/>
      <c r="BW239" s="41"/>
      <c r="BX239" s="41"/>
      <c r="BY239" s="41"/>
      <c r="BZ239" s="41"/>
      <c r="CA239" s="41"/>
      <c r="CB239" s="41"/>
      <c r="CC239" s="41"/>
      <c r="CD239" s="41"/>
      <c r="CE239" s="41"/>
      <c r="CF239" s="41"/>
      <c r="CG239" s="41"/>
      <c r="CH239" s="41"/>
      <c r="CI239" s="41"/>
      <c r="CJ239" s="41"/>
      <c r="CK239" s="41"/>
      <c r="CL239" s="41"/>
      <c r="CM239" s="41"/>
      <c r="CN239" s="41"/>
      <c r="CO239" s="41"/>
      <c r="CP239" s="41"/>
      <c r="CQ239" s="41"/>
      <c r="CR239" s="41"/>
      <c r="CS239" s="41"/>
      <c r="CT239" s="41"/>
      <c r="CU239" s="41"/>
      <c r="CV239" s="41"/>
      <c r="CW239" s="41"/>
      <c r="CX239" s="41"/>
      <c r="CY239" s="41"/>
      <c r="CZ239" s="41"/>
      <c r="DA239" s="41"/>
      <c r="DB239" s="41"/>
      <c r="DC239" s="41"/>
      <c r="DD239" s="41"/>
      <c r="DE239" s="41"/>
      <c r="DF239" s="41"/>
      <c r="DG239" s="41"/>
      <c r="DH239" s="41"/>
      <c r="DI239" s="41"/>
      <c r="DJ239" s="41"/>
      <c r="DK239" s="41"/>
      <c r="DL239" s="41"/>
      <c r="DM239" s="41"/>
      <c r="DN239" s="41"/>
      <c r="DO239" s="41"/>
      <c r="DP239" s="41"/>
      <c r="DQ239" s="41"/>
      <c r="DR239" s="41"/>
      <c r="DS239" s="41"/>
      <c r="FY239" s="44"/>
      <c r="FZ239" s="43"/>
      <c r="GA239" s="43"/>
      <c r="GB239" s="43"/>
      <c r="GC239" s="43"/>
      <c r="GD239" s="43"/>
      <c r="GE239" s="43"/>
      <c r="GF239" s="43"/>
      <c r="GG239" s="43"/>
      <c r="GH239" s="43"/>
      <c r="GI239" s="43"/>
      <c r="GJ239" s="43"/>
      <c r="GK239" s="43"/>
      <c r="GL239" s="43"/>
      <c r="GM239" s="43"/>
      <c r="GN239" s="43"/>
      <c r="GO239" s="43"/>
      <c r="GP239" s="43"/>
      <c r="GQ239" s="43"/>
      <c r="GR239" s="43"/>
      <c r="GS239" s="43"/>
      <c r="GT239" s="43"/>
      <c r="GU239" s="43"/>
      <c r="GV239" s="43"/>
      <c r="GW239" s="43"/>
      <c r="GX239" s="43"/>
      <c r="GY239" s="43"/>
      <c r="GZ239" s="43"/>
      <c r="HA239" s="43"/>
      <c r="HB239" s="43"/>
      <c r="HC239" s="43"/>
      <c r="HD239" s="43"/>
    </row>
    <row r="240" spans="1:212" x14ac:dyDescent="0.25">
      <c r="A240" s="41"/>
      <c r="B240" s="41"/>
      <c r="C240" s="41"/>
      <c r="D240" s="41"/>
      <c r="E240" s="41"/>
      <c r="F240" s="41"/>
      <c r="G240" s="41"/>
      <c r="H240" s="41"/>
      <c r="I240" s="41"/>
      <c r="J240" s="41"/>
      <c r="K240" s="41"/>
      <c r="L240" s="41"/>
      <c r="M240" s="41"/>
      <c r="N240" s="41"/>
      <c r="O240" s="41"/>
      <c r="P240" s="41"/>
      <c r="Q240" s="41"/>
      <c r="R240" s="41"/>
      <c r="S240" s="41"/>
      <c r="T240" s="41"/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F240" s="41"/>
      <c r="AG240" s="41"/>
      <c r="AH240" s="41"/>
      <c r="AI240" s="41"/>
      <c r="AJ240" s="41"/>
      <c r="AK240" s="41"/>
      <c r="AL240" s="41"/>
      <c r="AM240" s="41"/>
      <c r="AN240" s="41"/>
      <c r="AO240" s="41"/>
      <c r="AP240" s="41"/>
      <c r="AQ240" s="41"/>
      <c r="AR240" s="41"/>
      <c r="AS240" s="41"/>
      <c r="AT240" s="41"/>
      <c r="AU240" s="41"/>
      <c r="AV240" s="41"/>
      <c r="AW240" s="41"/>
      <c r="AX240" s="41"/>
      <c r="AY240" s="41"/>
      <c r="AZ240" s="41"/>
      <c r="BA240" s="41"/>
      <c r="BB240" s="41"/>
      <c r="BC240" s="41"/>
      <c r="BD240" s="41"/>
      <c r="BE240" s="41"/>
      <c r="BF240" s="41"/>
      <c r="BG240" s="41"/>
      <c r="BH240" s="41"/>
      <c r="BI240" s="41"/>
      <c r="BJ240" s="41"/>
      <c r="BK240" s="41"/>
      <c r="BL240" s="41"/>
      <c r="BM240" s="41"/>
      <c r="BN240" s="41"/>
      <c r="BO240" s="41"/>
      <c r="BP240" s="41"/>
      <c r="BQ240" s="41"/>
      <c r="BR240" s="41"/>
      <c r="BS240" s="41"/>
      <c r="BT240" s="41"/>
      <c r="BU240" s="41"/>
      <c r="BV240" s="41"/>
      <c r="BW240" s="41"/>
      <c r="BX240" s="41"/>
      <c r="BY240" s="41"/>
      <c r="BZ240" s="41"/>
      <c r="CA240" s="41"/>
      <c r="CB240" s="41"/>
      <c r="CC240" s="41"/>
      <c r="CD240" s="41"/>
      <c r="CE240" s="41"/>
      <c r="CF240" s="41"/>
      <c r="CG240" s="41"/>
      <c r="CH240" s="41"/>
      <c r="CI240" s="41"/>
      <c r="CJ240" s="41"/>
      <c r="CK240" s="41"/>
      <c r="CL240" s="41"/>
      <c r="CM240" s="41"/>
      <c r="CN240" s="41"/>
      <c r="CO240" s="41"/>
      <c r="CP240" s="41"/>
      <c r="CQ240" s="41"/>
      <c r="CR240" s="41"/>
      <c r="CS240" s="41"/>
      <c r="CT240" s="41"/>
      <c r="CU240" s="41"/>
      <c r="CV240" s="41"/>
      <c r="CW240" s="41"/>
      <c r="CX240" s="41"/>
      <c r="CY240" s="41"/>
      <c r="CZ240" s="41"/>
      <c r="DA240" s="41"/>
      <c r="DB240" s="41"/>
      <c r="DC240" s="41"/>
      <c r="DD240" s="41"/>
      <c r="DE240" s="41"/>
      <c r="DF240" s="41"/>
      <c r="DG240" s="41"/>
      <c r="DH240" s="41"/>
      <c r="DI240" s="41"/>
      <c r="DJ240" s="41"/>
      <c r="DK240" s="41"/>
      <c r="DL240" s="41"/>
      <c r="DM240" s="41"/>
      <c r="DN240" s="41"/>
      <c r="DO240" s="41"/>
      <c r="DP240" s="41"/>
      <c r="DQ240" s="41"/>
      <c r="DR240" s="41"/>
      <c r="DS240" s="41"/>
      <c r="FY240" s="44"/>
      <c r="FZ240" s="43"/>
      <c r="GA240" s="43"/>
      <c r="GB240" s="43"/>
      <c r="GC240" s="43"/>
      <c r="GD240" s="43"/>
      <c r="GE240" s="43"/>
      <c r="GF240" s="43"/>
      <c r="GG240" s="43"/>
      <c r="GH240" s="43"/>
      <c r="GI240" s="43"/>
      <c r="GJ240" s="43"/>
      <c r="GK240" s="43"/>
      <c r="GL240" s="43"/>
      <c r="GM240" s="43"/>
      <c r="GN240" s="43"/>
      <c r="GO240" s="43"/>
      <c r="GP240" s="43"/>
      <c r="GQ240" s="43"/>
      <c r="GR240" s="43"/>
      <c r="GS240" s="43"/>
      <c r="GT240" s="43"/>
      <c r="GU240" s="43"/>
      <c r="GV240" s="43"/>
      <c r="GW240" s="43"/>
      <c r="GX240" s="43"/>
      <c r="GY240" s="43"/>
      <c r="GZ240" s="43"/>
      <c r="HA240" s="43"/>
      <c r="HB240" s="43"/>
      <c r="HC240" s="43"/>
      <c r="HD240" s="43"/>
    </row>
    <row r="241" spans="1:212" x14ac:dyDescent="0.25">
      <c r="A241" s="41"/>
      <c r="B241" s="41"/>
      <c r="C241" s="41"/>
      <c r="D241" s="41"/>
      <c r="E241" s="41"/>
      <c r="F241" s="41"/>
      <c r="G241" s="41"/>
      <c r="H241" s="41"/>
      <c r="I241" s="41"/>
      <c r="J241" s="41"/>
      <c r="K241" s="41"/>
      <c r="L241" s="41"/>
      <c r="M241" s="41"/>
      <c r="N241" s="41"/>
      <c r="O241" s="41"/>
      <c r="P241" s="41"/>
      <c r="Q241" s="41"/>
      <c r="R241" s="41"/>
      <c r="S241" s="41"/>
      <c r="T241" s="41"/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F241" s="41"/>
      <c r="AG241" s="41"/>
      <c r="AH241" s="41"/>
      <c r="AI241" s="41"/>
      <c r="AJ241" s="41"/>
      <c r="AK241" s="41"/>
      <c r="AL241" s="41"/>
      <c r="AM241" s="41"/>
      <c r="AN241" s="41"/>
      <c r="AO241" s="41"/>
      <c r="AP241" s="41"/>
      <c r="AQ241" s="41"/>
      <c r="AR241" s="41"/>
      <c r="AS241" s="41"/>
      <c r="AT241" s="41"/>
      <c r="AU241" s="41"/>
      <c r="AV241" s="41"/>
      <c r="AW241" s="41"/>
      <c r="AX241" s="41"/>
      <c r="AY241" s="41"/>
      <c r="AZ241" s="41"/>
      <c r="BA241" s="41"/>
      <c r="BB241" s="41"/>
      <c r="BC241" s="41"/>
      <c r="BD241" s="41"/>
      <c r="BE241" s="41"/>
      <c r="BF241" s="41"/>
      <c r="BG241" s="41"/>
      <c r="BH241" s="41"/>
      <c r="BI241" s="41"/>
      <c r="BJ241" s="41"/>
      <c r="BK241" s="41"/>
      <c r="BL241" s="41"/>
      <c r="BM241" s="41"/>
      <c r="BN241" s="41"/>
      <c r="BO241" s="41"/>
      <c r="BP241" s="41"/>
      <c r="BQ241" s="41"/>
      <c r="BR241" s="41"/>
      <c r="BS241" s="41"/>
      <c r="BT241" s="41"/>
      <c r="BU241" s="41"/>
      <c r="BV241" s="41"/>
      <c r="BW241" s="41"/>
      <c r="BX241" s="41"/>
      <c r="BY241" s="41"/>
      <c r="BZ241" s="41"/>
      <c r="CA241" s="41"/>
      <c r="CB241" s="41"/>
      <c r="CC241" s="41"/>
      <c r="CD241" s="41"/>
      <c r="CE241" s="41"/>
      <c r="CF241" s="41"/>
      <c r="CG241" s="41"/>
      <c r="CH241" s="41"/>
      <c r="CI241" s="41"/>
      <c r="CJ241" s="41"/>
      <c r="CK241" s="41"/>
      <c r="CL241" s="41"/>
      <c r="CM241" s="41"/>
      <c r="CN241" s="41"/>
      <c r="CO241" s="41"/>
      <c r="CP241" s="41"/>
      <c r="CQ241" s="41"/>
      <c r="CR241" s="41"/>
      <c r="CS241" s="41"/>
      <c r="CT241" s="41"/>
      <c r="CU241" s="41"/>
      <c r="CV241" s="41"/>
      <c r="CW241" s="41"/>
      <c r="CX241" s="41"/>
      <c r="CY241" s="41"/>
      <c r="CZ241" s="41"/>
      <c r="DA241" s="41"/>
      <c r="DB241" s="41"/>
      <c r="DC241" s="41"/>
      <c r="DD241" s="41"/>
      <c r="DE241" s="41"/>
      <c r="DF241" s="41"/>
      <c r="DG241" s="41"/>
      <c r="DH241" s="41"/>
      <c r="DI241" s="41"/>
      <c r="DJ241" s="41"/>
      <c r="DK241" s="41"/>
      <c r="DL241" s="41"/>
      <c r="DM241" s="41"/>
      <c r="DN241" s="41"/>
      <c r="DO241" s="41"/>
      <c r="DP241" s="41"/>
      <c r="DQ241" s="41"/>
      <c r="DR241" s="41"/>
      <c r="DS241" s="41"/>
      <c r="FY241" s="44"/>
      <c r="FZ241" s="43"/>
      <c r="GA241" s="43"/>
      <c r="GB241" s="43"/>
      <c r="GC241" s="43"/>
      <c r="GD241" s="43"/>
      <c r="GE241" s="43"/>
      <c r="GF241" s="43"/>
      <c r="GG241" s="43"/>
      <c r="GH241" s="43"/>
      <c r="GI241" s="43"/>
      <c r="GJ241" s="43"/>
      <c r="GK241" s="43"/>
      <c r="GL241" s="43"/>
      <c r="GM241" s="43"/>
      <c r="GN241" s="43"/>
      <c r="GO241" s="43"/>
      <c r="GP241" s="43"/>
      <c r="GQ241" s="43"/>
      <c r="GR241" s="43"/>
      <c r="GS241" s="43"/>
      <c r="GT241" s="43"/>
      <c r="GU241" s="43"/>
      <c r="GV241" s="43"/>
      <c r="GW241" s="43"/>
      <c r="GX241" s="43"/>
      <c r="GY241" s="43"/>
      <c r="GZ241" s="43"/>
      <c r="HA241" s="43"/>
      <c r="HB241" s="43"/>
      <c r="HC241" s="43"/>
      <c r="HD241" s="43"/>
    </row>
    <row r="242" spans="1:212" x14ac:dyDescent="0.25">
      <c r="A242" s="41"/>
      <c r="B242" s="41"/>
      <c r="C242" s="41"/>
      <c r="D242" s="41"/>
      <c r="E242" s="41"/>
      <c r="F242" s="41"/>
      <c r="G242" s="41"/>
      <c r="H242" s="41"/>
      <c r="I242" s="41"/>
      <c r="J242" s="41"/>
      <c r="K242" s="41"/>
      <c r="L242" s="41"/>
      <c r="M242" s="41"/>
      <c r="N242" s="41"/>
      <c r="O242" s="41"/>
      <c r="P242" s="41"/>
      <c r="Q242" s="41"/>
      <c r="R242" s="41"/>
      <c r="S242" s="41"/>
      <c r="T242" s="41"/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F242" s="41"/>
      <c r="AG242" s="41"/>
      <c r="AH242" s="41"/>
      <c r="AI242" s="41"/>
      <c r="AJ242" s="41"/>
      <c r="AK242" s="41"/>
      <c r="AL242" s="41"/>
      <c r="AM242" s="41"/>
      <c r="AN242" s="41"/>
      <c r="AO242" s="41"/>
      <c r="AP242" s="41"/>
      <c r="AQ242" s="41"/>
      <c r="AR242" s="41"/>
      <c r="AS242" s="41"/>
      <c r="AT242" s="41"/>
      <c r="AU242" s="41"/>
      <c r="AV242" s="41"/>
      <c r="AW242" s="41"/>
      <c r="AX242" s="41"/>
      <c r="AY242" s="41"/>
      <c r="AZ242" s="41"/>
      <c r="BA242" s="41"/>
      <c r="BB242" s="41"/>
      <c r="BC242" s="41"/>
      <c r="BD242" s="41"/>
      <c r="BE242" s="41"/>
      <c r="BF242" s="41"/>
      <c r="BG242" s="41"/>
      <c r="BH242" s="41"/>
      <c r="BI242" s="41"/>
      <c r="BJ242" s="41"/>
      <c r="BK242" s="41"/>
      <c r="BL242" s="41"/>
      <c r="BM242" s="41"/>
      <c r="BN242" s="41"/>
      <c r="BO242" s="41"/>
      <c r="BP242" s="41"/>
      <c r="BQ242" s="41"/>
      <c r="BR242" s="41"/>
      <c r="BS242" s="41"/>
      <c r="BT242" s="41"/>
      <c r="BU242" s="41"/>
      <c r="BV242" s="41"/>
      <c r="BW242" s="41"/>
      <c r="BX242" s="41"/>
      <c r="BY242" s="41"/>
      <c r="BZ242" s="41"/>
      <c r="CA242" s="41"/>
      <c r="CB242" s="41"/>
      <c r="CC242" s="41"/>
      <c r="CD242" s="41"/>
      <c r="CE242" s="41"/>
      <c r="CF242" s="41"/>
      <c r="CG242" s="41"/>
      <c r="CH242" s="41"/>
      <c r="CI242" s="41"/>
      <c r="CJ242" s="41"/>
      <c r="CK242" s="41"/>
      <c r="CL242" s="41"/>
      <c r="CM242" s="41"/>
      <c r="CN242" s="41"/>
      <c r="CO242" s="41"/>
      <c r="CP242" s="41"/>
      <c r="CQ242" s="41"/>
      <c r="CR242" s="41"/>
      <c r="CS242" s="41"/>
      <c r="CT242" s="41"/>
      <c r="CU242" s="41"/>
      <c r="CV242" s="41"/>
      <c r="CW242" s="41"/>
      <c r="CX242" s="41"/>
      <c r="CY242" s="41"/>
      <c r="CZ242" s="41"/>
      <c r="DA242" s="41"/>
      <c r="DB242" s="41"/>
      <c r="DC242" s="41"/>
      <c r="DD242" s="41"/>
      <c r="DE242" s="41"/>
      <c r="DF242" s="41"/>
      <c r="DG242" s="41"/>
      <c r="DH242" s="41"/>
      <c r="DI242" s="41"/>
      <c r="DJ242" s="41"/>
      <c r="DK242" s="41"/>
      <c r="DL242" s="41"/>
      <c r="DM242" s="41"/>
      <c r="DN242" s="41"/>
      <c r="DO242" s="41"/>
      <c r="DP242" s="41"/>
      <c r="DQ242" s="41"/>
      <c r="DR242" s="41"/>
      <c r="DS242" s="41"/>
      <c r="FY242" s="44"/>
      <c r="FZ242" s="43"/>
      <c r="GA242" s="43"/>
      <c r="GB242" s="43"/>
      <c r="GC242" s="43"/>
      <c r="GD242" s="43"/>
      <c r="GE242" s="43"/>
      <c r="GF242" s="43"/>
      <c r="GG242" s="43"/>
      <c r="GH242" s="43"/>
      <c r="GI242" s="43"/>
      <c r="GJ242" s="43"/>
      <c r="GK242" s="43"/>
      <c r="GL242" s="43"/>
      <c r="GM242" s="43"/>
      <c r="GN242" s="43"/>
      <c r="GO242" s="43"/>
      <c r="GP242" s="43"/>
      <c r="GQ242" s="43"/>
      <c r="GR242" s="43"/>
      <c r="GS242" s="43"/>
      <c r="GT242" s="43"/>
      <c r="GU242" s="43"/>
      <c r="GV242" s="43"/>
      <c r="GW242" s="43"/>
      <c r="GX242" s="43"/>
      <c r="GY242" s="43"/>
      <c r="GZ242" s="43"/>
      <c r="HA242" s="43"/>
      <c r="HB242" s="43"/>
      <c r="HC242" s="43"/>
      <c r="HD242" s="43"/>
    </row>
    <row r="243" spans="1:212" x14ac:dyDescent="0.25">
      <c r="A243" s="41"/>
      <c r="B243" s="41"/>
      <c r="C243" s="41"/>
      <c r="D243" s="41"/>
      <c r="E243" s="41"/>
      <c r="F243" s="41"/>
      <c r="G243" s="41"/>
      <c r="H243" s="41"/>
      <c r="I243" s="41"/>
      <c r="J243" s="41"/>
      <c r="K243" s="41"/>
      <c r="L243" s="41"/>
      <c r="M243" s="41"/>
      <c r="N243" s="41"/>
      <c r="O243" s="41"/>
      <c r="P243" s="41"/>
      <c r="Q243" s="41"/>
      <c r="R243" s="41"/>
      <c r="S243" s="41"/>
      <c r="T243" s="41"/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F243" s="41"/>
      <c r="AG243" s="41"/>
      <c r="AH243" s="41"/>
      <c r="AI243" s="41"/>
      <c r="AJ243" s="41"/>
      <c r="AK243" s="41"/>
      <c r="AL243" s="41"/>
      <c r="AM243" s="41"/>
      <c r="AN243" s="41"/>
      <c r="AO243" s="41"/>
      <c r="AP243" s="41"/>
      <c r="AQ243" s="41"/>
      <c r="AR243" s="41"/>
      <c r="AS243" s="41"/>
      <c r="AT243" s="41"/>
      <c r="AU243" s="41"/>
      <c r="AV243" s="41"/>
      <c r="AW243" s="41"/>
      <c r="AX243" s="41"/>
      <c r="AY243" s="41"/>
      <c r="AZ243" s="41"/>
      <c r="BA243" s="41"/>
      <c r="BB243" s="41"/>
      <c r="BC243" s="41"/>
      <c r="BD243" s="41"/>
      <c r="BE243" s="41"/>
      <c r="BF243" s="41"/>
      <c r="BG243" s="41"/>
      <c r="BH243" s="41"/>
      <c r="BI243" s="41"/>
      <c r="BJ243" s="41"/>
      <c r="BK243" s="41"/>
      <c r="BL243" s="41"/>
      <c r="BM243" s="41"/>
      <c r="BN243" s="41"/>
      <c r="BO243" s="41"/>
      <c r="BP243" s="41"/>
      <c r="BQ243" s="41"/>
      <c r="BR243" s="41"/>
      <c r="BS243" s="41"/>
      <c r="BT243" s="41"/>
      <c r="BU243" s="41"/>
      <c r="BV243" s="41"/>
      <c r="BW243" s="41"/>
      <c r="BX243" s="41"/>
      <c r="BY243" s="41"/>
      <c r="BZ243" s="41"/>
      <c r="CA243" s="41"/>
      <c r="CB243" s="41"/>
      <c r="CC243" s="41"/>
      <c r="CD243" s="41"/>
      <c r="CE243" s="41"/>
      <c r="CF243" s="41"/>
      <c r="CG243" s="41"/>
      <c r="CH243" s="41"/>
      <c r="CI243" s="41"/>
      <c r="CJ243" s="41"/>
      <c r="CK243" s="41"/>
      <c r="CL243" s="41"/>
      <c r="CM243" s="41"/>
      <c r="CN243" s="41"/>
      <c r="CO243" s="41"/>
      <c r="CP243" s="41"/>
      <c r="CQ243" s="41"/>
      <c r="CR243" s="41"/>
      <c r="CS243" s="41"/>
      <c r="CT243" s="41"/>
      <c r="CU243" s="41"/>
      <c r="CV243" s="41"/>
      <c r="CW243" s="41"/>
      <c r="CX243" s="41"/>
      <c r="CY243" s="41"/>
      <c r="CZ243" s="41"/>
      <c r="DA243" s="41"/>
      <c r="DB243" s="41"/>
      <c r="DC243" s="41"/>
      <c r="DD243" s="41"/>
      <c r="DE243" s="41"/>
      <c r="DF243" s="41"/>
      <c r="DG243" s="41"/>
      <c r="DH243" s="41"/>
      <c r="DI243" s="41"/>
      <c r="DJ243" s="41"/>
      <c r="DK243" s="41"/>
      <c r="DL243" s="41"/>
      <c r="DM243" s="41"/>
      <c r="DN243" s="41"/>
      <c r="DO243" s="41"/>
      <c r="DP243" s="41"/>
      <c r="DQ243" s="41"/>
      <c r="DR243" s="41"/>
      <c r="DS243" s="41"/>
      <c r="FY243" s="44"/>
      <c r="FZ243" s="43"/>
      <c r="GA243" s="43"/>
      <c r="GB243" s="43"/>
      <c r="GC243" s="43"/>
      <c r="GD243" s="43"/>
      <c r="GE243" s="43"/>
      <c r="GF243" s="43"/>
      <c r="GG243" s="43"/>
      <c r="GH243" s="43"/>
      <c r="GI243" s="43"/>
      <c r="GJ243" s="43"/>
      <c r="GK243" s="43"/>
      <c r="GL243" s="43"/>
      <c r="GM243" s="43"/>
      <c r="GN243" s="43"/>
      <c r="GO243" s="43"/>
      <c r="GP243" s="43"/>
      <c r="GQ243" s="43"/>
      <c r="GR243" s="43"/>
      <c r="GS243" s="43"/>
      <c r="GT243" s="43"/>
      <c r="GU243" s="43"/>
      <c r="GV243" s="43"/>
      <c r="GW243" s="43"/>
      <c r="GX243" s="43"/>
      <c r="GY243" s="43"/>
      <c r="GZ243" s="43"/>
      <c r="HA243" s="43"/>
      <c r="HB243" s="43"/>
      <c r="HC243" s="43"/>
      <c r="HD243" s="43"/>
    </row>
    <row r="244" spans="1:212" x14ac:dyDescent="0.25">
      <c r="A244" s="41"/>
      <c r="B244" s="41"/>
      <c r="C244" s="41"/>
      <c r="D244" s="41"/>
      <c r="E244" s="41"/>
      <c r="F244" s="41"/>
      <c r="G244" s="41"/>
      <c r="H244" s="41"/>
      <c r="I244" s="41"/>
      <c r="J244" s="41"/>
      <c r="K244" s="41"/>
      <c r="L244" s="41"/>
      <c r="M244" s="41"/>
      <c r="N244" s="41"/>
      <c r="O244" s="41"/>
      <c r="P244" s="41"/>
      <c r="Q244" s="41"/>
      <c r="R244" s="41"/>
      <c r="S244" s="41"/>
      <c r="T244" s="41"/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F244" s="41"/>
      <c r="AG244" s="41"/>
      <c r="AH244" s="41"/>
      <c r="AI244" s="41"/>
      <c r="AJ244" s="41"/>
      <c r="AK244" s="41"/>
      <c r="AL244" s="41"/>
      <c r="AM244" s="41"/>
      <c r="AN244" s="41"/>
      <c r="AO244" s="41"/>
      <c r="AP244" s="41"/>
      <c r="AQ244" s="41"/>
      <c r="AR244" s="41"/>
      <c r="AS244" s="41"/>
      <c r="AT244" s="41"/>
      <c r="AU244" s="41"/>
      <c r="AV244" s="41"/>
      <c r="AW244" s="41"/>
      <c r="AX244" s="41"/>
      <c r="AY244" s="41"/>
      <c r="AZ244" s="41"/>
      <c r="BA244" s="41"/>
      <c r="BB244" s="41"/>
      <c r="BC244" s="41"/>
      <c r="BD244" s="41"/>
      <c r="BE244" s="41"/>
      <c r="BF244" s="41"/>
      <c r="BG244" s="41"/>
      <c r="BH244" s="41"/>
      <c r="BI244" s="41"/>
      <c r="BJ244" s="41"/>
      <c r="BK244" s="41"/>
      <c r="BL244" s="41"/>
      <c r="BM244" s="41"/>
      <c r="BN244" s="41"/>
      <c r="BO244" s="41"/>
      <c r="BP244" s="41"/>
      <c r="BQ244" s="41"/>
      <c r="BR244" s="41"/>
      <c r="BS244" s="41"/>
      <c r="BT244" s="41"/>
      <c r="BU244" s="41"/>
      <c r="BV244" s="41"/>
      <c r="BW244" s="41"/>
      <c r="BX244" s="41"/>
      <c r="BY244" s="41"/>
      <c r="BZ244" s="41"/>
      <c r="CA244" s="41"/>
      <c r="CB244" s="41"/>
      <c r="CC244" s="41"/>
      <c r="CD244" s="41"/>
      <c r="CE244" s="41"/>
      <c r="CF244" s="41"/>
      <c r="CG244" s="41"/>
      <c r="CH244" s="41"/>
      <c r="CI244" s="41"/>
      <c r="CJ244" s="41"/>
      <c r="CK244" s="41"/>
      <c r="CL244" s="41"/>
      <c r="CM244" s="41"/>
      <c r="CN244" s="41"/>
      <c r="CO244" s="41"/>
      <c r="CP244" s="41"/>
      <c r="CQ244" s="41"/>
      <c r="CR244" s="41"/>
      <c r="CS244" s="41"/>
      <c r="CT244" s="41"/>
      <c r="CU244" s="41"/>
      <c r="CV244" s="41"/>
      <c r="CW244" s="41"/>
      <c r="CX244" s="41"/>
      <c r="CY244" s="41"/>
      <c r="CZ244" s="41"/>
      <c r="DA244" s="41"/>
      <c r="DB244" s="41"/>
      <c r="DC244" s="41"/>
      <c r="DD244" s="41"/>
      <c r="DE244" s="41"/>
      <c r="DF244" s="41"/>
      <c r="DG244" s="41"/>
      <c r="DH244" s="41"/>
      <c r="DI244" s="41"/>
      <c r="DJ244" s="41"/>
      <c r="DK244" s="41"/>
      <c r="DL244" s="41"/>
      <c r="DM244" s="41"/>
      <c r="DN244" s="41"/>
      <c r="DO244" s="41"/>
      <c r="DP244" s="41"/>
      <c r="DQ244" s="41"/>
      <c r="DR244" s="41"/>
      <c r="DS244" s="41"/>
      <c r="FY244" s="44"/>
      <c r="FZ244" s="43"/>
      <c r="GA244" s="43"/>
      <c r="GB244" s="43"/>
      <c r="GC244" s="43"/>
      <c r="GD244" s="43"/>
      <c r="GE244" s="43"/>
      <c r="GF244" s="43"/>
      <c r="GG244" s="43"/>
      <c r="GH244" s="43"/>
      <c r="GI244" s="43"/>
      <c r="GJ244" s="43"/>
      <c r="GK244" s="43"/>
      <c r="GL244" s="43"/>
      <c r="GM244" s="43"/>
      <c r="GN244" s="43"/>
      <c r="GO244" s="43"/>
      <c r="GP244" s="43"/>
      <c r="GQ244" s="43"/>
      <c r="GR244" s="43"/>
      <c r="GS244" s="43"/>
      <c r="GT244" s="43"/>
      <c r="GU244" s="43"/>
      <c r="GV244" s="43"/>
      <c r="GW244" s="43"/>
      <c r="GX244" s="43"/>
      <c r="GY244" s="43"/>
      <c r="GZ244" s="43"/>
      <c r="HA244" s="43"/>
      <c r="HB244" s="43"/>
      <c r="HC244" s="43"/>
      <c r="HD244" s="43"/>
    </row>
    <row r="245" spans="1:212" x14ac:dyDescent="0.25">
      <c r="A245" s="41"/>
      <c r="B245" s="41"/>
      <c r="C245" s="41"/>
      <c r="D245" s="41"/>
      <c r="E245" s="41"/>
      <c r="F245" s="41"/>
      <c r="G245" s="41"/>
      <c r="H245" s="41"/>
      <c r="I245" s="41"/>
      <c r="J245" s="41"/>
      <c r="K245" s="41"/>
      <c r="L245" s="41"/>
      <c r="M245" s="41"/>
      <c r="N245" s="41"/>
      <c r="O245" s="41"/>
      <c r="P245" s="41"/>
      <c r="Q245" s="41"/>
      <c r="R245" s="41"/>
      <c r="S245" s="41"/>
      <c r="T245" s="41"/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F245" s="41"/>
      <c r="AG245" s="41"/>
      <c r="AH245" s="41"/>
      <c r="AI245" s="41"/>
      <c r="AJ245" s="41"/>
      <c r="AK245" s="41"/>
      <c r="AL245" s="41"/>
      <c r="AM245" s="41"/>
      <c r="AN245" s="41"/>
      <c r="AO245" s="41"/>
      <c r="AP245" s="41"/>
      <c r="AQ245" s="41"/>
      <c r="AR245" s="41"/>
      <c r="AS245" s="41"/>
      <c r="AT245" s="41"/>
      <c r="AU245" s="41"/>
      <c r="AV245" s="41"/>
      <c r="AW245" s="41"/>
      <c r="AX245" s="41"/>
      <c r="AY245" s="41"/>
      <c r="AZ245" s="41"/>
      <c r="BA245" s="41"/>
      <c r="BB245" s="41"/>
      <c r="BC245" s="41"/>
      <c r="BD245" s="41"/>
      <c r="BE245" s="41"/>
      <c r="BF245" s="41"/>
      <c r="BG245" s="41"/>
      <c r="BH245" s="41"/>
      <c r="BI245" s="41"/>
      <c r="BJ245" s="41"/>
      <c r="BK245" s="41"/>
      <c r="BL245" s="41"/>
      <c r="BM245" s="41"/>
      <c r="BN245" s="41"/>
      <c r="BO245" s="41"/>
      <c r="BP245" s="41"/>
      <c r="BQ245" s="41"/>
      <c r="BR245" s="41"/>
      <c r="BS245" s="41"/>
      <c r="BT245" s="41"/>
      <c r="BU245" s="41"/>
      <c r="BV245" s="41"/>
      <c r="BW245" s="41"/>
      <c r="BX245" s="41"/>
      <c r="BY245" s="41"/>
      <c r="BZ245" s="41"/>
      <c r="CA245" s="41"/>
      <c r="CB245" s="41"/>
      <c r="CC245" s="41"/>
      <c r="CD245" s="41"/>
      <c r="CE245" s="41"/>
      <c r="CF245" s="41"/>
      <c r="CG245" s="41"/>
      <c r="CH245" s="41"/>
      <c r="CI245" s="41"/>
      <c r="CJ245" s="41"/>
      <c r="CK245" s="41"/>
      <c r="CL245" s="41"/>
      <c r="CM245" s="41"/>
      <c r="CN245" s="41"/>
      <c r="CO245" s="41"/>
      <c r="CP245" s="41"/>
      <c r="CQ245" s="41"/>
      <c r="CR245" s="41"/>
      <c r="CS245" s="41"/>
      <c r="CT245" s="41"/>
      <c r="CU245" s="41"/>
      <c r="CV245" s="41"/>
      <c r="CW245" s="41"/>
      <c r="CX245" s="41"/>
      <c r="CY245" s="41"/>
      <c r="CZ245" s="41"/>
      <c r="DA245" s="41"/>
      <c r="DB245" s="41"/>
      <c r="DC245" s="41"/>
      <c r="DD245" s="41"/>
      <c r="DE245" s="41"/>
      <c r="DF245" s="41"/>
      <c r="DG245" s="41"/>
      <c r="DH245" s="41"/>
      <c r="DI245" s="41"/>
      <c r="DJ245" s="41"/>
      <c r="DK245" s="41"/>
      <c r="DL245" s="41"/>
      <c r="DM245" s="41"/>
      <c r="DN245" s="41"/>
      <c r="DO245" s="41"/>
      <c r="DP245" s="41"/>
      <c r="DQ245" s="41"/>
      <c r="DR245" s="41"/>
      <c r="DS245" s="41"/>
      <c r="FY245" s="44"/>
      <c r="FZ245" s="43"/>
      <c r="GA245" s="43"/>
      <c r="GB245" s="43"/>
      <c r="GC245" s="43"/>
      <c r="GD245" s="43"/>
      <c r="GE245" s="43"/>
      <c r="GF245" s="43"/>
      <c r="GG245" s="43"/>
      <c r="GH245" s="43"/>
      <c r="GI245" s="43"/>
      <c r="GJ245" s="43"/>
      <c r="GK245" s="43"/>
      <c r="GL245" s="43"/>
      <c r="GM245" s="43"/>
      <c r="GN245" s="43"/>
      <c r="GO245" s="43"/>
      <c r="GP245" s="43"/>
      <c r="GQ245" s="43"/>
      <c r="GR245" s="43"/>
      <c r="GS245" s="43"/>
      <c r="GT245" s="43"/>
      <c r="GU245" s="43"/>
      <c r="GV245" s="43"/>
      <c r="GW245" s="43"/>
      <c r="GX245" s="43"/>
      <c r="GY245" s="43"/>
      <c r="GZ245" s="43"/>
      <c r="HA245" s="43"/>
      <c r="HB245" s="43"/>
      <c r="HC245" s="43"/>
      <c r="HD245" s="43"/>
    </row>
    <row r="246" spans="1:212" x14ac:dyDescent="0.25">
      <c r="A246" s="41"/>
      <c r="B246" s="41"/>
      <c r="C246" s="41"/>
      <c r="D246" s="41"/>
      <c r="E246" s="41"/>
      <c r="F246" s="41"/>
      <c r="G246" s="41"/>
      <c r="H246" s="41"/>
      <c r="I246" s="41"/>
      <c r="J246" s="41"/>
      <c r="K246" s="41"/>
      <c r="L246" s="41"/>
      <c r="M246" s="41"/>
      <c r="N246" s="41"/>
      <c r="O246" s="41"/>
      <c r="P246" s="41"/>
      <c r="Q246" s="41"/>
      <c r="R246" s="41"/>
      <c r="S246" s="41"/>
      <c r="T246" s="41"/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F246" s="41"/>
      <c r="AG246" s="41"/>
      <c r="AH246" s="41"/>
      <c r="AI246" s="41"/>
      <c r="AJ246" s="41"/>
      <c r="AK246" s="41"/>
      <c r="AL246" s="41"/>
      <c r="AM246" s="41"/>
      <c r="AN246" s="41"/>
      <c r="AO246" s="41"/>
      <c r="AP246" s="41"/>
      <c r="AQ246" s="41"/>
      <c r="AR246" s="41"/>
      <c r="AS246" s="41"/>
      <c r="AT246" s="41"/>
      <c r="AU246" s="41"/>
      <c r="AV246" s="41"/>
      <c r="AW246" s="41"/>
      <c r="AX246" s="41"/>
      <c r="AY246" s="41"/>
      <c r="AZ246" s="41"/>
      <c r="BA246" s="41"/>
      <c r="BB246" s="41"/>
      <c r="BC246" s="41"/>
      <c r="BD246" s="41"/>
      <c r="BE246" s="41"/>
      <c r="BF246" s="41"/>
      <c r="BG246" s="41"/>
      <c r="BH246" s="41"/>
      <c r="BI246" s="41"/>
      <c r="BJ246" s="41"/>
      <c r="BK246" s="41"/>
      <c r="BL246" s="41"/>
      <c r="BM246" s="41"/>
      <c r="BN246" s="41"/>
      <c r="BO246" s="41"/>
      <c r="BP246" s="41"/>
      <c r="BQ246" s="41"/>
      <c r="BR246" s="41"/>
      <c r="BS246" s="41"/>
      <c r="BT246" s="41"/>
      <c r="BU246" s="41"/>
      <c r="BV246" s="41"/>
      <c r="BW246" s="41"/>
      <c r="BX246" s="41"/>
      <c r="BY246" s="41"/>
      <c r="BZ246" s="41"/>
      <c r="CA246" s="41"/>
      <c r="CB246" s="41"/>
      <c r="CC246" s="41"/>
      <c r="CD246" s="41"/>
      <c r="CE246" s="41"/>
      <c r="CF246" s="41"/>
      <c r="CG246" s="41"/>
      <c r="CH246" s="41"/>
      <c r="CI246" s="41"/>
      <c r="CJ246" s="41"/>
      <c r="CK246" s="41"/>
      <c r="CL246" s="41"/>
      <c r="CM246" s="41"/>
      <c r="CN246" s="41"/>
      <c r="CO246" s="41"/>
      <c r="CP246" s="41"/>
      <c r="CQ246" s="41"/>
      <c r="CR246" s="41"/>
      <c r="CS246" s="41"/>
      <c r="CT246" s="41"/>
      <c r="CU246" s="41"/>
      <c r="CV246" s="41"/>
      <c r="CW246" s="41"/>
      <c r="CX246" s="41"/>
      <c r="CY246" s="41"/>
      <c r="CZ246" s="41"/>
      <c r="DA246" s="41"/>
      <c r="DB246" s="41"/>
      <c r="DC246" s="41"/>
      <c r="DD246" s="41"/>
      <c r="DE246" s="41"/>
      <c r="DF246" s="41"/>
      <c r="DG246" s="41"/>
      <c r="DH246" s="41"/>
      <c r="DI246" s="41"/>
      <c r="DJ246" s="41"/>
      <c r="DK246" s="41"/>
      <c r="DL246" s="41"/>
      <c r="DM246" s="41"/>
      <c r="DN246" s="41"/>
      <c r="DO246" s="41"/>
      <c r="DP246" s="41"/>
      <c r="DQ246" s="41"/>
      <c r="DR246" s="41"/>
      <c r="DS246" s="41"/>
      <c r="FY246" s="44"/>
      <c r="FZ246" s="43"/>
      <c r="GA246" s="43"/>
      <c r="GB246" s="43"/>
      <c r="GC246" s="43"/>
      <c r="GD246" s="43"/>
      <c r="GE246" s="43"/>
      <c r="GF246" s="43"/>
      <c r="GG246" s="43"/>
      <c r="GH246" s="43"/>
      <c r="GI246" s="43"/>
      <c r="GJ246" s="43"/>
      <c r="GK246" s="43"/>
      <c r="GL246" s="43"/>
      <c r="GM246" s="43"/>
      <c r="GN246" s="43"/>
      <c r="GO246" s="43"/>
      <c r="GP246" s="43"/>
      <c r="GQ246" s="43"/>
      <c r="GR246" s="43"/>
      <c r="GS246" s="43"/>
      <c r="GT246" s="43"/>
      <c r="GU246" s="43"/>
      <c r="GV246" s="43"/>
      <c r="GW246" s="43"/>
      <c r="GX246" s="43"/>
      <c r="GY246" s="43"/>
      <c r="GZ246" s="43"/>
      <c r="HA246" s="43"/>
      <c r="HB246" s="43"/>
      <c r="HC246" s="43"/>
      <c r="HD246" s="43"/>
    </row>
    <row r="247" spans="1:212" x14ac:dyDescent="0.25">
      <c r="A247" s="41"/>
      <c r="B247" s="41"/>
      <c r="C247" s="41"/>
      <c r="D247" s="41"/>
      <c r="E247" s="41"/>
      <c r="F247" s="41"/>
      <c r="G247" s="41"/>
      <c r="H247" s="41"/>
      <c r="I247" s="41"/>
      <c r="J247" s="41"/>
      <c r="K247" s="41"/>
      <c r="L247" s="41"/>
      <c r="M247" s="41"/>
      <c r="N247" s="41"/>
      <c r="O247" s="41"/>
      <c r="P247" s="41"/>
      <c r="Q247" s="41"/>
      <c r="R247" s="41"/>
      <c r="S247" s="41"/>
      <c r="T247" s="41"/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F247" s="41"/>
      <c r="AG247" s="41"/>
      <c r="AH247" s="41"/>
      <c r="AI247" s="41"/>
      <c r="AJ247" s="41"/>
      <c r="AK247" s="41"/>
      <c r="AL247" s="41"/>
      <c r="AM247" s="41"/>
      <c r="AN247" s="41"/>
      <c r="AO247" s="41"/>
      <c r="AP247" s="41"/>
      <c r="AQ247" s="41"/>
      <c r="AR247" s="41"/>
      <c r="AS247" s="41"/>
      <c r="AT247" s="41"/>
      <c r="AU247" s="41"/>
      <c r="AV247" s="41"/>
      <c r="AW247" s="41"/>
      <c r="AX247" s="41"/>
      <c r="AY247" s="41"/>
      <c r="AZ247" s="41"/>
      <c r="BA247" s="41"/>
      <c r="BB247" s="41"/>
      <c r="BC247" s="41"/>
      <c r="BD247" s="41"/>
      <c r="BE247" s="41"/>
      <c r="BF247" s="41"/>
      <c r="BG247" s="41"/>
      <c r="BH247" s="41"/>
      <c r="BI247" s="41"/>
      <c r="BJ247" s="41"/>
      <c r="BK247" s="41"/>
      <c r="BL247" s="41"/>
      <c r="BM247" s="41"/>
      <c r="BN247" s="41"/>
      <c r="BO247" s="41"/>
      <c r="BP247" s="41"/>
      <c r="BQ247" s="41"/>
      <c r="BR247" s="41"/>
      <c r="BS247" s="41"/>
      <c r="BT247" s="41"/>
      <c r="BU247" s="41"/>
      <c r="BV247" s="41"/>
      <c r="BW247" s="41"/>
      <c r="BX247" s="41"/>
      <c r="BY247" s="41"/>
      <c r="BZ247" s="41"/>
      <c r="CA247" s="41"/>
      <c r="CB247" s="41"/>
      <c r="CC247" s="41"/>
      <c r="CD247" s="41"/>
      <c r="CE247" s="41"/>
      <c r="CF247" s="41"/>
      <c r="CG247" s="41"/>
      <c r="CH247" s="41"/>
      <c r="CI247" s="41"/>
      <c r="CJ247" s="41"/>
      <c r="CK247" s="41"/>
      <c r="CL247" s="41"/>
      <c r="CM247" s="41"/>
      <c r="CN247" s="41"/>
      <c r="CO247" s="41"/>
      <c r="CP247" s="41"/>
      <c r="CQ247" s="41"/>
      <c r="CR247" s="41"/>
      <c r="CS247" s="41"/>
      <c r="CT247" s="41"/>
      <c r="CU247" s="41"/>
      <c r="CV247" s="41"/>
      <c r="CW247" s="41"/>
      <c r="CX247" s="41"/>
      <c r="CY247" s="41"/>
      <c r="CZ247" s="41"/>
      <c r="DA247" s="41"/>
      <c r="DB247" s="41"/>
      <c r="DC247" s="41"/>
      <c r="DD247" s="41"/>
      <c r="DE247" s="41"/>
      <c r="DF247" s="41"/>
      <c r="DG247" s="41"/>
      <c r="DH247" s="41"/>
      <c r="DI247" s="41"/>
      <c r="DJ247" s="41"/>
      <c r="DK247" s="41"/>
      <c r="DL247" s="41"/>
      <c r="DM247" s="41"/>
      <c r="DN247" s="41"/>
      <c r="DO247" s="41"/>
      <c r="DP247" s="41"/>
      <c r="DQ247" s="41"/>
      <c r="DR247" s="41"/>
      <c r="DS247" s="41"/>
      <c r="FY247" s="44"/>
      <c r="FZ247" s="43"/>
      <c r="GA247" s="43"/>
      <c r="GB247" s="43"/>
      <c r="GC247" s="43"/>
      <c r="GD247" s="43"/>
      <c r="GE247" s="43"/>
      <c r="GF247" s="43"/>
      <c r="GG247" s="43"/>
      <c r="GH247" s="43"/>
      <c r="GI247" s="43"/>
      <c r="GJ247" s="43"/>
      <c r="GK247" s="43"/>
      <c r="GL247" s="43"/>
      <c r="GM247" s="43"/>
      <c r="GN247" s="43"/>
      <c r="GO247" s="43"/>
      <c r="GP247" s="43"/>
      <c r="GQ247" s="43"/>
      <c r="GR247" s="43"/>
      <c r="GS247" s="43"/>
      <c r="GT247" s="43"/>
      <c r="GU247" s="43"/>
      <c r="GV247" s="43"/>
      <c r="GW247" s="43"/>
      <c r="GX247" s="43"/>
      <c r="GY247" s="43"/>
      <c r="GZ247" s="43"/>
      <c r="HA247" s="43"/>
      <c r="HB247" s="43"/>
      <c r="HC247" s="43"/>
      <c r="HD247" s="43"/>
    </row>
    <row r="248" spans="1:212" x14ac:dyDescent="0.25">
      <c r="A248" s="41"/>
      <c r="B248" s="41"/>
      <c r="C248" s="41"/>
      <c r="D248" s="41"/>
      <c r="E248" s="41"/>
      <c r="F248" s="41"/>
      <c r="G248" s="41"/>
      <c r="H248" s="41"/>
      <c r="I248" s="41"/>
      <c r="J248" s="41"/>
      <c r="K248" s="41"/>
      <c r="L248" s="41"/>
      <c r="M248" s="41"/>
      <c r="N248" s="41"/>
      <c r="O248" s="41"/>
      <c r="P248" s="41"/>
      <c r="Q248" s="41"/>
      <c r="R248" s="41"/>
      <c r="S248" s="41"/>
      <c r="T248" s="41"/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F248" s="41"/>
      <c r="AG248" s="41"/>
      <c r="AH248" s="41"/>
      <c r="AI248" s="41"/>
      <c r="AJ248" s="41"/>
      <c r="AK248" s="41"/>
      <c r="AL248" s="41"/>
      <c r="AM248" s="41"/>
      <c r="AN248" s="41"/>
      <c r="AO248" s="41"/>
      <c r="AP248" s="41"/>
      <c r="AQ248" s="41"/>
      <c r="AR248" s="41"/>
      <c r="AS248" s="41"/>
      <c r="AT248" s="41"/>
      <c r="AU248" s="41"/>
      <c r="AV248" s="41"/>
      <c r="AW248" s="41"/>
      <c r="AX248" s="41"/>
      <c r="AY248" s="41"/>
      <c r="AZ248" s="41"/>
      <c r="BA248" s="41"/>
      <c r="BB248" s="41"/>
      <c r="BC248" s="41"/>
      <c r="BD248" s="41"/>
      <c r="BE248" s="41"/>
      <c r="BF248" s="41"/>
      <c r="BG248" s="41"/>
      <c r="BH248" s="41"/>
      <c r="BI248" s="41"/>
      <c r="BJ248" s="41"/>
      <c r="BK248" s="41"/>
      <c r="BL248" s="41"/>
      <c r="BM248" s="41"/>
      <c r="BN248" s="41"/>
      <c r="BO248" s="41"/>
      <c r="BP248" s="41"/>
      <c r="BQ248" s="41"/>
      <c r="BR248" s="41"/>
      <c r="BS248" s="41"/>
      <c r="BT248" s="41"/>
      <c r="BU248" s="41"/>
      <c r="BV248" s="41"/>
      <c r="BW248" s="41"/>
      <c r="BX248" s="41"/>
      <c r="BY248" s="41"/>
      <c r="BZ248" s="41"/>
      <c r="CA248" s="41"/>
      <c r="CB248" s="41"/>
      <c r="CC248" s="41"/>
      <c r="CD248" s="41"/>
      <c r="CE248" s="41"/>
      <c r="CF248" s="41"/>
      <c r="CG248" s="41"/>
      <c r="CH248" s="41"/>
      <c r="CI248" s="41"/>
      <c r="CJ248" s="41"/>
      <c r="CK248" s="41"/>
      <c r="CL248" s="41"/>
      <c r="CM248" s="41"/>
      <c r="CN248" s="41"/>
      <c r="CO248" s="41"/>
      <c r="CP248" s="41"/>
      <c r="CQ248" s="41"/>
      <c r="CR248" s="41"/>
      <c r="CS248" s="41"/>
      <c r="CT248" s="41"/>
      <c r="CU248" s="41"/>
      <c r="CV248" s="41"/>
      <c r="CW248" s="41"/>
      <c r="CX248" s="41"/>
      <c r="CY248" s="41"/>
      <c r="CZ248" s="41"/>
      <c r="DA248" s="41"/>
      <c r="DB248" s="41"/>
      <c r="DC248" s="41"/>
      <c r="DD248" s="41"/>
      <c r="DE248" s="41"/>
      <c r="DF248" s="41"/>
      <c r="DG248" s="41"/>
      <c r="DH248" s="41"/>
      <c r="DI248" s="41"/>
      <c r="DJ248" s="41"/>
      <c r="DK248" s="41"/>
      <c r="DL248" s="41"/>
      <c r="DM248" s="41"/>
      <c r="DN248" s="41"/>
      <c r="DO248" s="41"/>
      <c r="DP248" s="41"/>
      <c r="DQ248" s="41"/>
      <c r="DR248" s="41"/>
      <c r="DS248" s="41"/>
      <c r="FY248" s="44"/>
      <c r="FZ248" s="43"/>
      <c r="GA248" s="43"/>
      <c r="GB248" s="43"/>
      <c r="GC248" s="43"/>
      <c r="GD248" s="43"/>
      <c r="GE248" s="43"/>
      <c r="GF248" s="43"/>
      <c r="GG248" s="43"/>
      <c r="GH248" s="43"/>
      <c r="GI248" s="43"/>
      <c r="GJ248" s="43"/>
      <c r="GK248" s="43"/>
      <c r="GL248" s="43"/>
      <c r="GM248" s="43"/>
      <c r="GN248" s="43"/>
      <c r="GO248" s="43"/>
      <c r="GP248" s="43"/>
      <c r="GQ248" s="43"/>
      <c r="GR248" s="43"/>
      <c r="GS248" s="43"/>
      <c r="GT248" s="43"/>
      <c r="GU248" s="43"/>
      <c r="GV248" s="43"/>
      <c r="GW248" s="43"/>
      <c r="GX248" s="43"/>
      <c r="GY248" s="43"/>
      <c r="GZ248" s="43"/>
      <c r="HA248" s="43"/>
      <c r="HB248" s="43"/>
      <c r="HC248" s="43"/>
      <c r="HD248" s="43"/>
    </row>
    <row r="249" spans="1:212" x14ac:dyDescent="0.25">
      <c r="A249" s="41"/>
      <c r="B249" s="41"/>
      <c r="C249" s="41"/>
      <c r="D249" s="41"/>
      <c r="E249" s="41"/>
      <c r="F249" s="41"/>
      <c r="G249" s="41"/>
      <c r="H249" s="41"/>
      <c r="I249" s="41"/>
      <c r="J249" s="41"/>
      <c r="K249" s="41"/>
      <c r="L249" s="41"/>
      <c r="M249" s="41"/>
      <c r="N249" s="41"/>
      <c r="O249" s="41"/>
      <c r="P249" s="41"/>
      <c r="Q249" s="41"/>
      <c r="R249" s="41"/>
      <c r="S249" s="41"/>
      <c r="T249" s="41"/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F249" s="41"/>
      <c r="AG249" s="41"/>
      <c r="AH249" s="41"/>
      <c r="AI249" s="41"/>
      <c r="AJ249" s="41"/>
      <c r="AK249" s="41"/>
      <c r="AL249" s="41"/>
      <c r="AM249" s="41"/>
      <c r="AN249" s="41"/>
      <c r="AO249" s="41"/>
      <c r="AP249" s="41"/>
      <c r="AQ249" s="41"/>
      <c r="AR249" s="41"/>
      <c r="AS249" s="41"/>
      <c r="AT249" s="41"/>
      <c r="AU249" s="41"/>
      <c r="AV249" s="41"/>
      <c r="AW249" s="41"/>
      <c r="AX249" s="41"/>
      <c r="AY249" s="41"/>
      <c r="AZ249" s="41"/>
      <c r="BA249" s="41"/>
      <c r="BB249" s="41"/>
      <c r="BC249" s="41"/>
      <c r="BD249" s="41"/>
      <c r="BE249" s="41"/>
      <c r="BF249" s="41"/>
      <c r="BG249" s="41"/>
      <c r="BH249" s="41"/>
      <c r="BI249" s="41"/>
      <c r="BJ249" s="41"/>
      <c r="BK249" s="41"/>
      <c r="BL249" s="41"/>
      <c r="BM249" s="41"/>
      <c r="BN249" s="41"/>
      <c r="BO249" s="41"/>
      <c r="BP249" s="41"/>
      <c r="BQ249" s="41"/>
      <c r="BR249" s="41"/>
      <c r="BS249" s="41"/>
      <c r="BT249" s="41"/>
      <c r="BU249" s="41"/>
      <c r="BV249" s="41"/>
      <c r="BW249" s="41"/>
      <c r="BX249" s="41"/>
      <c r="BY249" s="41"/>
      <c r="BZ249" s="41"/>
      <c r="CA249" s="41"/>
      <c r="CB249" s="41"/>
      <c r="CC249" s="41"/>
      <c r="CD249" s="41"/>
      <c r="CE249" s="41"/>
      <c r="CF249" s="41"/>
      <c r="CG249" s="41"/>
      <c r="CH249" s="41"/>
      <c r="CI249" s="41"/>
      <c r="CJ249" s="41"/>
      <c r="CK249" s="41"/>
      <c r="CL249" s="41"/>
      <c r="CM249" s="41"/>
      <c r="CN249" s="41"/>
      <c r="CO249" s="41"/>
      <c r="CP249" s="41"/>
      <c r="CQ249" s="41"/>
      <c r="CR249" s="41"/>
      <c r="CS249" s="41"/>
      <c r="CT249" s="41"/>
      <c r="CU249" s="41"/>
      <c r="CV249" s="41"/>
      <c r="CW249" s="41"/>
      <c r="CX249" s="41"/>
      <c r="CY249" s="41"/>
      <c r="CZ249" s="41"/>
      <c r="DA249" s="41"/>
      <c r="DB249" s="41"/>
      <c r="DC249" s="41"/>
      <c r="DD249" s="41"/>
      <c r="DE249" s="41"/>
      <c r="DF249" s="41"/>
      <c r="DG249" s="41"/>
      <c r="DH249" s="41"/>
      <c r="DI249" s="41"/>
      <c r="DJ249" s="41"/>
      <c r="DK249" s="41"/>
      <c r="DL249" s="41"/>
      <c r="DM249" s="41"/>
      <c r="DN249" s="41"/>
      <c r="DO249" s="41"/>
      <c r="DP249" s="41"/>
      <c r="DQ249" s="41"/>
      <c r="DR249" s="41"/>
      <c r="DS249" s="41"/>
      <c r="FY249" s="44"/>
      <c r="FZ249" s="43"/>
      <c r="GA249" s="43"/>
      <c r="GB249" s="43"/>
      <c r="GC249" s="43"/>
      <c r="GD249" s="43"/>
      <c r="GE249" s="43"/>
      <c r="GF249" s="43"/>
      <c r="GG249" s="43"/>
      <c r="GH249" s="43"/>
      <c r="GI249" s="43"/>
      <c r="GJ249" s="43"/>
      <c r="GK249" s="43"/>
      <c r="GL249" s="43"/>
      <c r="GM249" s="43"/>
      <c r="GN249" s="43"/>
      <c r="GO249" s="43"/>
      <c r="GP249" s="43"/>
      <c r="GQ249" s="43"/>
      <c r="GR249" s="43"/>
      <c r="GS249" s="43"/>
      <c r="GT249" s="43"/>
      <c r="GU249" s="43"/>
      <c r="GV249" s="43"/>
      <c r="GW249" s="43"/>
      <c r="GX249" s="43"/>
      <c r="GY249" s="43"/>
      <c r="GZ249" s="43"/>
      <c r="HA249" s="43"/>
      <c r="HB249" s="43"/>
      <c r="HC249" s="43"/>
      <c r="HD249" s="43"/>
    </row>
    <row r="250" spans="1:212" x14ac:dyDescent="0.25">
      <c r="A250" s="41"/>
      <c r="B250" s="41"/>
      <c r="C250" s="41"/>
      <c r="D250" s="41"/>
      <c r="E250" s="41"/>
      <c r="F250" s="41"/>
      <c r="G250" s="41"/>
      <c r="H250" s="41"/>
      <c r="I250" s="41"/>
      <c r="J250" s="41"/>
      <c r="K250" s="41"/>
      <c r="L250" s="41"/>
      <c r="M250" s="41"/>
      <c r="N250" s="41"/>
      <c r="O250" s="41"/>
      <c r="P250" s="41"/>
      <c r="Q250" s="41"/>
      <c r="R250" s="41"/>
      <c r="S250" s="41"/>
      <c r="T250" s="41"/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F250" s="41"/>
      <c r="AG250" s="41"/>
      <c r="AH250" s="41"/>
      <c r="AI250" s="41"/>
      <c r="AJ250" s="41"/>
      <c r="AK250" s="41"/>
      <c r="AL250" s="41"/>
      <c r="AM250" s="41"/>
      <c r="AN250" s="41"/>
      <c r="AO250" s="41"/>
      <c r="AP250" s="41"/>
      <c r="AQ250" s="41"/>
      <c r="AR250" s="41"/>
      <c r="AS250" s="41"/>
      <c r="AT250" s="41"/>
      <c r="AU250" s="41"/>
      <c r="AV250" s="41"/>
      <c r="AW250" s="41"/>
      <c r="AX250" s="41"/>
      <c r="AY250" s="41"/>
      <c r="AZ250" s="41"/>
      <c r="BA250" s="41"/>
      <c r="BB250" s="41"/>
      <c r="BC250" s="41"/>
      <c r="BD250" s="41"/>
      <c r="BE250" s="41"/>
      <c r="BF250" s="41"/>
      <c r="BG250" s="41"/>
      <c r="BH250" s="41"/>
      <c r="BI250" s="41"/>
      <c r="BJ250" s="41"/>
      <c r="BK250" s="41"/>
      <c r="BL250" s="41"/>
      <c r="BM250" s="41"/>
      <c r="BN250" s="41"/>
      <c r="BO250" s="41"/>
      <c r="BP250" s="41"/>
      <c r="BQ250" s="41"/>
      <c r="BR250" s="41"/>
      <c r="BS250" s="41"/>
      <c r="BT250" s="41"/>
      <c r="BU250" s="41"/>
      <c r="BV250" s="41"/>
      <c r="BW250" s="41"/>
      <c r="BX250" s="41"/>
      <c r="BY250" s="41"/>
      <c r="BZ250" s="41"/>
      <c r="CA250" s="41"/>
      <c r="CB250" s="41"/>
      <c r="CC250" s="41"/>
      <c r="CD250" s="41"/>
      <c r="CE250" s="41"/>
      <c r="CF250" s="41"/>
      <c r="CG250" s="41"/>
      <c r="CH250" s="41"/>
      <c r="CI250" s="41"/>
      <c r="CJ250" s="41"/>
      <c r="CK250" s="41"/>
      <c r="CL250" s="41"/>
      <c r="CM250" s="41"/>
      <c r="CN250" s="41"/>
      <c r="CO250" s="41"/>
      <c r="CP250" s="41"/>
      <c r="CQ250" s="41"/>
      <c r="CR250" s="41"/>
      <c r="CS250" s="41"/>
      <c r="CT250" s="41"/>
      <c r="CU250" s="41"/>
      <c r="CV250" s="41"/>
      <c r="CW250" s="41"/>
      <c r="CX250" s="41"/>
      <c r="CY250" s="41"/>
      <c r="CZ250" s="41"/>
      <c r="DA250" s="41"/>
      <c r="DB250" s="41"/>
      <c r="DC250" s="41"/>
      <c r="DD250" s="41"/>
      <c r="DE250" s="41"/>
      <c r="DF250" s="41"/>
      <c r="DG250" s="41"/>
      <c r="DH250" s="41"/>
      <c r="DI250" s="41"/>
      <c r="DJ250" s="41"/>
      <c r="DK250" s="41"/>
      <c r="DL250" s="41"/>
      <c r="DM250" s="41"/>
      <c r="DN250" s="41"/>
      <c r="DO250" s="41"/>
      <c r="DP250" s="41"/>
      <c r="DQ250" s="41"/>
      <c r="DR250" s="41"/>
      <c r="DS250" s="41"/>
      <c r="FY250" s="44"/>
      <c r="FZ250" s="43"/>
      <c r="GA250" s="43"/>
      <c r="GB250" s="43"/>
      <c r="GC250" s="43"/>
      <c r="GD250" s="43"/>
      <c r="GE250" s="43"/>
      <c r="GF250" s="43"/>
      <c r="GG250" s="43"/>
      <c r="GH250" s="43"/>
      <c r="GI250" s="43"/>
      <c r="GJ250" s="43"/>
      <c r="GK250" s="43"/>
      <c r="GL250" s="43"/>
      <c r="GM250" s="43"/>
      <c r="GN250" s="43"/>
      <c r="GO250" s="43"/>
      <c r="GP250" s="43"/>
      <c r="GQ250" s="43"/>
      <c r="GR250" s="43"/>
      <c r="GS250" s="43"/>
      <c r="GT250" s="43"/>
      <c r="GU250" s="43"/>
      <c r="GV250" s="43"/>
      <c r="GW250" s="43"/>
      <c r="GX250" s="43"/>
      <c r="GY250" s="43"/>
      <c r="GZ250" s="43"/>
      <c r="HA250" s="43"/>
      <c r="HB250" s="43"/>
      <c r="HC250" s="43"/>
      <c r="HD250" s="43"/>
    </row>
    <row r="251" spans="1:212" x14ac:dyDescent="0.25">
      <c r="A251" s="41"/>
      <c r="B251" s="41"/>
      <c r="C251" s="41"/>
      <c r="D251" s="41"/>
      <c r="E251" s="41"/>
      <c r="F251" s="41"/>
      <c r="G251" s="41"/>
      <c r="H251" s="41"/>
      <c r="I251" s="41"/>
      <c r="J251" s="41"/>
      <c r="K251" s="41"/>
      <c r="L251" s="41"/>
      <c r="M251" s="41"/>
      <c r="N251" s="41"/>
      <c r="O251" s="41"/>
      <c r="P251" s="41"/>
      <c r="Q251" s="41"/>
      <c r="R251" s="41"/>
      <c r="S251" s="41"/>
      <c r="T251" s="41"/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F251" s="41"/>
      <c r="AG251" s="41"/>
      <c r="AH251" s="41"/>
      <c r="AI251" s="41"/>
      <c r="AJ251" s="41"/>
      <c r="AK251" s="41"/>
      <c r="AL251" s="41"/>
      <c r="AM251" s="41"/>
      <c r="AN251" s="41"/>
      <c r="AO251" s="41"/>
      <c r="AP251" s="41"/>
      <c r="AQ251" s="41"/>
      <c r="AR251" s="41"/>
      <c r="AS251" s="41"/>
      <c r="AT251" s="41"/>
      <c r="AU251" s="41"/>
      <c r="AV251" s="41"/>
      <c r="AW251" s="41"/>
      <c r="AX251" s="41"/>
      <c r="AY251" s="41"/>
      <c r="AZ251" s="41"/>
      <c r="BA251" s="41"/>
      <c r="BB251" s="41"/>
      <c r="BC251" s="41"/>
      <c r="BD251" s="41"/>
      <c r="BE251" s="41"/>
      <c r="BF251" s="41"/>
      <c r="BG251" s="41"/>
      <c r="BH251" s="41"/>
      <c r="BI251" s="41"/>
      <c r="BJ251" s="41"/>
      <c r="BK251" s="41"/>
      <c r="BL251" s="41"/>
      <c r="BM251" s="41"/>
      <c r="BN251" s="41"/>
      <c r="BO251" s="41"/>
      <c r="BP251" s="41"/>
      <c r="BQ251" s="41"/>
      <c r="BR251" s="41"/>
      <c r="BS251" s="41"/>
      <c r="BT251" s="41"/>
      <c r="BU251" s="41"/>
      <c r="BV251" s="41"/>
      <c r="BW251" s="41"/>
      <c r="BX251" s="41"/>
      <c r="BY251" s="41"/>
      <c r="BZ251" s="41"/>
      <c r="CA251" s="41"/>
      <c r="CB251" s="41"/>
      <c r="CC251" s="41"/>
      <c r="CD251" s="41"/>
      <c r="CE251" s="41"/>
      <c r="CF251" s="41"/>
      <c r="CG251" s="41"/>
      <c r="CH251" s="41"/>
      <c r="CI251" s="41"/>
      <c r="CJ251" s="41"/>
      <c r="CK251" s="41"/>
      <c r="CL251" s="41"/>
      <c r="CM251" s="41"/>
      <c r="CN251" s="41"/>
      <c r="CO251" s="41"/>
      <c r="CP251" s="41"/>
      <c r="CQ251" s="41"/>
      <c r="CR251" s="41"/>
      <c r="CS251" s="41"/>
      <c r="CT251" s="41"/>
      <c r="CU251" s="41"/>
      <c r="CV251" s="41"/>
      <c r="CW251" s="41"/>
      <c r="CX251" s="41"/>
      <c r="CY251" s="41"/>
      <c r="CZ251" s="41"/>
      <c r="DA251" s="41"/>
      <c r="DB251" s="41"/>
      <c r="DC251" s="41"/>
      <c r="DD251" s="41"/>
      <c r="DE251" s="41"/>
      <c r="DF251" s="41"/>
      <c r="DG251" s="41"/>
      <c r="DH251" s="41"/>
      <c r="DI251" s="41"/>
      <c r="DJ251" s="41"/>
      <c r="DK251" s="41"/>
      <c r="DL251" s="41"/>
      <c r="DM251" s="41"/>
      <c r="DN251" s="41"/>
      <c r="DO251" s="41"/>
      <c r="DP251" s="41"/>
      <c r="DQ251" s="41"/>
      <c r="DR251" s="41"/>
      <c r="DS251" s="41"/>
      <c r="FY251" s="44"/>
      <c r="FZ251" s="43"/>
      <c r="GA251" s="43"/>
      <c r="GB251" s="43"/>
      <c r="GC251" s="43"/>
      <c r="GD251" s="43"/>
      <c r="GE251" s="43"/>
      <c r="GF251" s="43"/>
      <c r="GG251" s="43"/>
      <c r="GH251" s="43"/>
      <c r="GI251" s="43"/>
      <c r="GJ251" s="43"/>
      <c r="GK251" s="43"/>
      <c r="GL251" s="43"/>
      <c r="GM251" s="43"/>
      <c r="GN251" s="43"/>
      <c r="GO251" s="43"/>
      <c r="GP251" s="43"/>
      <c r="GQ251" s="43"/>
      <c r="GR251" s="43"/>
      <c r="GS251" s="43"/>
      <c r="GT251" s="43"/>
      <c r="GU251" s="43"/>
      <c r="GV251" s="43"/>
      <c r="GW251" s="43"/>
      <c r="GX251" s="43"/>
      <c r="GY251" s="43"/>
      <c r="GZ251" s="43"/>
      <c r="HA251" s="43"/>
      <c r="HB251" s="43"/>
      <c r="HC251" s="43"/>
      <c r="HD251" s="43"/>
    </row>
    <row r="252" spans="1:212" x14ac:dyDescent="0.25">
      <c r="A252" s="41"/>
      <c r="B252" s="41"/>
      <c r="C252" s="41"/>
      <c r="D252" s="41"/>
      <c r="E252" s="41"/>
      <c r="F252" s="41"/>
      <c r="G252" s="41"/>
      <c r="H252" s="41"/>
      <c r="I252" s="41"/>
      <c r="J252" s="41"/>
      <c r="K252" s="41"/>
      <c r="L252" s="41"/>
      <c r="M252" s="41"/>
      <c r="N252" s="41"/>
      <c r="O252" s="41"/>
      <c r="P252" s="41"/>
      <c r="Q252" s="41"/>
      <c r="R252" s="41"/>
      <c r="S252" s="41"/>
      <c r="T252" s="41"/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F252" s="41"/>
      <c r="AG252" s="41"/>
      <c r="AH252" s="41"/>
      <c r="AI252" s="41"/>
      <c r="AJ252" s="41"/>
      <c r="AK252" s="41"/>
      <c r="AL252" s="41"/>
      <c r="AM252" s="41"/>
      <c r="AN252" s="41"/>
      <c r="AO252" s="41"/>
      <c r="AP252" s="41"/>
      <c r="AQ252" s="41"/>
      <c r="AR252" s="41"/>
      <c r="AS252" s="41"/>
      <c r="AT252" s="41"/>
      <c r="AU252" s="41"/>
      <c r="AV252" s="41"/>
      <c r="AW252" s="41"/>
      <c r="AX252" s="41"/>
      <c r="AY252" s="41"/>
      <c r="AZ252" s="41"/>
      <c r="BA252" s="41"/>
      <c r="BB252" s="41"/>
      <c r="BC252" s="41"/>
      <c r="BD252" s="41"/>
      <c r="BE252" s="41"/>
      <c r="BF252" s="41"/>
      <c r="BG252" s="41"/>
      <c r="BH252" s="41"/>
      <c r="BI252" s="41"/>
      <c r="BJ252" s="41"/>
      <c r="BK252" s="41"/>
      <c r="BL252" s="41"/>
      <c r="BM252" s="41"/>
      <c r="BN252" s="41"/>
      <c r="BO252" s="41"/>
      <c r="BP252" s="41"/>
      <c r="BQ252" s="41"/>
      <c r="BR252" s="41"/>
      <c r="BS252" s="41"/>
      <c r="BT252" s="41"/>
      <c r="BU252" s="41"/>
      <c r="BV252" s="41"/>
      <c r="BW252" s="41"/>
      <c r="BX252" s="41"/>
      <c r="BY252" s="41"/>
      <c r="BZ252" s="41"/>
      <c r="CA252" s="41"/>
      <c r="CB252" s="41"/>
      <c r="CC252" s="41"/>
      <c r="CD252" s="41"/>
      <c r="CE252" s="41"/>
      <c r="CF252" s="41"/>
      <c r="CG252" s="41"/>
      <c r="CH252" s="41"/>
      <c r="CI252" s="41"/>
      <c r="CJ252" s="41"/>
      <c r="CK252" s="41"/>
      <c r="CL252" s="41"/>
      <c r="CM252" s="41"/>
      <c r="CN252" s="41"/>
      <c r="CO252" s="41"/>
      <c r="CP252" s="41"/>
      <c r="CQ252" s="41"/>
      <c r="CR252" s="41"/>
      <c r="CS252" s="41"/>
      <c r="CT252" s="41"/>
      <c r="CU252" s="41"/>
      <c r="CV252" s="41"/>
      <c r="CW252" s="41"/>
      <c r="CX252" s="41"/>
      <c r="CY252" s="41"/>
      <c r="CZ252" s="41"/>
      <c r="DA252" s="41"/>
      <c r="DB252" s="41"/>
      <c r="DC252" s="41"/>
      <c r="DD252" s="41"/>
      <c r="DE252" s="41"/>
      <c r="DF252" s="41"/>
      <c r="DG252" s="41"/>
      <c r="DH252" s="41"/>
      <c r="DI252" s="41"/>
      <c r="DJ252" s="41"/>
      <c r="DK252" s="41"/>
      <c r="DL252" s="41"/>
      <c r="DM252" s="41"/>
      <c r="DN252" s="41"/>
      <c r="DO252" s="41"/>
      <c r="DP252" s="41"/>
      <c r="DQ252" s="41"/>
      <c r="DR252" s="41"/>
      <c r="DS252" s="41"/>
      <c r="FY252" s="44"/>
      <c r="FZ252" s="43"/>
      <c r="GA252" s="43"/>
      <c r="GB252" s="43"/>
      <c r="GC252" s="43"/>
      <c r="GD252" s="43"/>
      <c r="GE252" s="43"/>
      <c r="GF252" s="43"/>
      <c r="GG252" s="43"/>
      <c r="GH252" s="43"/>
      <c r="GI252" s="43"/>
      <c r="GJ252" s="43"/>
      <c r="GK252" s="43"/>
      <c r="GL252" s="43"/>
      <c r="GM252" s="43"/>
      <c r="GN252" s="43"/>
      <c r="GO252" s="43"/>
      <c r="GP252" s="43"/>
      <c r="GQ252" s="43"/>
      <c r="GR252" s="43"/>
      <c r="GS252" s="43"/>
      <c r="GT252" s="43"/>
      <c r="GU252" s="43"/>
      <c r="GV252" s="43"/>
      <c r="GW252" s="43"/>
      <c r="GX252" s="43"/>
      <c r="GY252" s="43"/>
      <c r="GZ252" s="43"/>
      <c r="HA252" s="43"/>
      <c r="HB252" s="43"/>
      <c r="HC252" s="43"/>
      <c r="HD252" s="43"/>
    </row>
    <row r="253" spans="1:212" x14ac:dyDescent="0.25">
      <c r="A253" s="41"/>
      <c r="B253" s="41"/>
      <c r="C253" s="41"/>
      <c r="D253" s="41"/>
      <c r="E253" s="41"/>
      <c r="F253" s="41"/>
      <c r="G253" s="41"/>
      <c r="H253" s="41"/>
      <c r="I253" s="41"/>
      <c r="J253" s="41"/>
      <c r="K253" s="41"/>
      <c r="L253" s="41"/>
      <c r="M253" s="41"/>
      <c r="N253" s="41"/>
      <c r="O253" s="41"/>
      <c r="P253" s="41"/>
      <c r="Q253" s="41"/>
      <c r="R253" s="41"/>
      <c r="S253" s="41"/>
      <c r="T253" s="41"/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F253" s="41"/>
      <c r="AG253" s="41"/>
      <c r="AH253" s="41"/>
      <c r="AI253" s="41"/>
      <c r="AJ253" s="41"/>
      <c r="AK253" s="41"/>
      <c r="AL253" s="41"/>
      <c r="AM253" s="41"/>
      <c r="AN253" s="41"/>
      <c r="AO253" s="41"/>
      <c r="AP253" s="41"/>
      <c r="AQ253" s="41"/>
      <c r="AR253" s="41"/>
      <c r="AS253" s="41"/>
      <c r="AT253" s="41"/>
      <c r="AU253" s="41"/>
      <c r="AV253" s="41"/>
      <c r="AW253" s="41"/>
      <c r="AX253" s="41"/>
      <c r="AY253" s="41"/>
      <c r="AZ253" s="41"/>
      <c r="BA253" s="41"/>
      <c r="BB253" s="41"/>
      <c r="BC253" s="41"/>
      <c r="BD253" s="41"/>
      <c r="BE253" s="41"/>
      <c r="BF253" s="41"/>
      <c r="BG253" s="41"/>
      <c r="BH253" s="41"/>
      <c r="BI253" s="41"/>
      <c r="BJ253" s="41"/>
      <c r="BK253" s="41"/>
      <c r="BL253" s="41"/>
      <c r="BM253" s="41"/>
      <c r="BN253" s="41"/>
      <c r="BO253" s="41"/>
      <c r="BP253" s="41"/>
      <c r="BQ253" s="41"/>
      <c r="BR253" s="41"/>
      <c r="BS253" s="41"/>
      <c r="BT253" s="41"/>
      <c r="BU253" s="41"/>
      <c r="BV253" s="41"/>
      <c r="BW253" s="41"/>
      <c r="BX253" s="41"/>
      <c r="BY253" s="41"/>
      <c r="BZ253" s="41"/>
      <c r="CA253" s="41"/>
      <c r="CB253" s="41"/>
      <c r="CC253" s="41"/>
      <c r="CD253" s="41"/>
      <c r="CE253" s="41"/>
      <c r="CF253" s="41"/>
      <c r="CG253" s="41"/>
      <c r="CH253" s="41"/>
      <c r="CI253" s="41"/>
      <c r="CJ253" s="41"/>
      <c r="CK253" s="41"/>
      <c r="CL253" s="41"/>
      <c r="CM253" s="41"/>
      <c r="CN253" s="41"/>
      <c r="CO253" s="41"/>
      <c r="CP253" s="41"/>
      <c r="CQ253" s="41"/>
      <c r="CR253" s="41"/>
      <c r="CS253" s="41"/>
      <c r="CT253" s="41"/>
      <c r="CU253" s="41"/>
      <c r="CV253" s="41"/>
      <c r="CW253" s="41"/>
      <c r="CX253" s="41"/>
      <c r="CY253" s="41"/>
      <c r="CZ253" s="41"/>
      <c r="DA253" s="41"/>
      <c r="DB253" s="41"/>
      <c r="DC253" s="41"/>
      <c r="DD253" s="41"/>
      <c r="DE253" s="41"/>
      <c r="DF253" s="41"/>
      <c r="DG253" s="41"/>
      <c r="DH253" s="41"/>
      <c r="DI253" s="41"/>
      <c r="DJ253" s="41"/>
      <c r="DK253" s="41"/>
      <c r="DL253" s="41"/>
      <c r="DM253" s="41"/>
      <c r="DN253" s="41"/>
      <c r="DO253" s="41"/>
      <c r="DP253" s="41"/>
      <c r="DQ253" s="41"/>
      <c r="DR253" s="41"/>
      <c r="DS253" s="41"/>
      <c r="FY253" s="44"/>
      <c r="FZ253" s="43"/>
      <c r="GA253" s="43"/>
      <c r="GB253" s="43"/>
      <c r="GC253" s="43"/>
      <c r="GD253" s="43"/>
      <c r="GE253" s="43"/>
      <c r="GF253" s="43"/>
      <c r="GG253" s="43"/>
      <c r="GH253" s="43"/>
      <c r="GI253" s="43"/>
      <c r="GJ253" s="43"/>
      <c r="GK253" s="43"/>
      <c r="GL253" s="43"/>
      <c r="GM253" s="43"/>
      <c r="GN253" s="43"/>
      <c r="GO253" s="43"/>
      <c r="GP253" s="43"/>
      <c r="GQ253" s="43"/>
      <c r="GR253" s="43"/>
      <c r="GS253" s="43"/>
      <c r="GT253" s="43"/>
      <c r="GU253" s="43"/>
      <c r="GV253" s="43"/>
      <c r="GW253" s="43"/>
      <c r="GX253" s="43"/>
      <c r="GY253" s="43"/>
      <c r="GZ253" s="43"/>
      <c r="HA253" s="43"/>
      <c r="HB253" s="43"/>
      <c r="HC253" s="43"/>
      <c r="HD253" s="43"/>
    </row>
    <row r="254" spans="1:212" x14ac:dyDescent="0.25">
      <c r="A254" s="41"/>
      <c r="B254" s="41"/>
      <c r="C254" s="41"/>
      <c r="D254" s="41"/>
      <c r="E254" s="41"/>
      <c r="F254" s="41"/>
      <c r="G254" s="41"/>
      <c r="H254" s="41"/>
      <c r="I254" s="41"/>
      <c r="J254" s="41"/>
      <c r="K254" s="41"/>
      <c r="L254" s="41"/>
      <c r="M254" s="41"/>
      <c r="N254" s="41"/>
      <c r="O254" s="41"/>
      <c r="P254" s="41"/>
      <c r="Q254" s="41"/>
      <c r="R254" s="41"/>
      <c r="S254" s="41"/>
      <c r="T254" s="41"/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F254" s="41"/>
      <c r="AG254" s="41"/>
      <c r="AH254" s="41"/>
      <c r="AI254" s="41"/>
      <c r="AJ254" s="41"/>
      <c r="AK254" s="41"/>
      <c r="AL254" s="41"/>
      <c r="AM254" s="41"/>
      <c r="AN254" s="41"/>
      <c r="AO254" s="41"/>
      <c r="AP254" s="41"/>
      <c r="AQ254" s="41"/>
      <c r="AR254" s="41"/>
      <c r="AS254" s="41"/>
      <c r="AT254" s="41"/>
      <c r="AU254" s="41"/>
      <c r="AV254" s="41"/>
      <c r="AW254" s="41"/>
      <c r="AX254" s="41"/>
      <c r="AY254" s="41"/>
      <c r="AZ254" s="41"/>
      <c r="BA254" s="41"/>
      <c r="BB254" s="41"/>
      <c r="BC254" s="41"/>
      <c r="BD254" s="41"/>
      <c r="BE254" s="41"/>
      <c r="BF254" s="41"/>
      <c r="BG254" s="41"/>
      <c r="BH254" s="41"/>
      <c r="BI254" s="41"/>
      <c r="BJ254" s="41"/>
      <c r="BK254" s="41"/>
      <c r="BL254" s="41"/>
      <c r="BM254" s="41"/>
      <c r="BN254" s="41"/>
      <c r="BO254" s="41"/>
      <c r="BP254" s="41"/>
      <c r="BQ254" s="41"/>
      <c r="BR254" s="41"/>
      <c r="BS254" s="41"/>
      <c r="BT254" s="41"/>
      <c r="BU254" s="41"/>
      <c r="BV254" s="41"/>
      <c r="BW254" s="41"/>
      <c r="BX254" s="41"/>
      <c r="BY254" s="41"/>
      <c r="BZ254" s="41"/>
      <c r="CA254" s="41"/>
      <c r="CB254" s="41"/>
      <c r="CC254" s="41"/>
      <c r="CD254" s="41"/>
      <c r="CE254" s="41"/>
      <c r="CF254" s="41"/>
      <c r="CG254" s="41"/>
      <c r="CH254" s="41"/>
      <c r="CI254" s="41"/>
      <c r="CJ254" s="41"/>
      <c r="CK254" s="41"/>
      <c r="CL254" s="41"/>
      <c r="CM254" s="41"/>
      <c r="CN254" s="41"/>
      <c r="CO254" s="41"/>
      <c r="CP254" s="41"/>
      <c r="CQ254" s="41"/>
      <c r="CR254" s="41"/>
      <c r="CS254" s="41"/>
      <c r="CT254" s="41"/>
      <c r="CU254" s="41"/>
      <c r="CV254" s="41"/>
      <c r="CW254" s="41"/>
      <c r="CX254" s="41"/>
      <c r="CY254" s="41"/>
      <c r="CZ254" s="41"/>
      <c r="DA254" s="41"/>
      <c r="DB254" s="41"/>
      <c r="DC254" s="41"/>
      <c r="DD254" s="41"/>
      <c r="DE254" s="41"/>
      <c r="DF254" s="41"/>
      <c r="DG254" s="41"/>
      <c r="DH254" s="41"/>
      <c r="DI254" s="41"/>
      <c r="DJ254" s="41"/>
      <c r="DK254" s="41"/>
      <c r="DL254" s="41"/>
      <c r="DM254" s="41"/>
      <c r="DN254" s="41"/>
      <c r="DO254" s="41"/>
      <c r="DP254" s="41"/>
      <c r="DQ254" s="41"/>
      <c r="DR254" s="41"/>
      <c r="DS254" s="41"/>
      <c r="FY254" s="44"/>
      <c r="FZ254" s="43"/>
      <c r="GA254" s="43"/>
      <c r="GB254" s="43"/>
      <c r="GC254" s="43"/>
      <c r="GD254" s="43"/>
      <c r="GE254" s="43"/>
      <c r="GF254" s="43"/>
      <c r="GG254" s="43"/>
      <c r="GH254" s="43"/>
      <c r="GI254" s="43"/>
      <c r="GJ254" s="43"/>
      <c r="GK254" s="43"/>
      <c r="GL254" s="43"/>
      <c r="GM254" s="43"/>
      <c r="GN254" s="43"/>
      <c r="GO254" s="43"/>
      <c r="GP254" s="43"/>
      <c r="GQ254" s="43"/>
      <c r="GR254" s="43"/>
      <c r="GS254" s="43"/>
      <c r="GT254" s="43"/>
      <c r="GU254" s="43"/>
      <c r="GV254" s="43"/>
      <c r="GW254" s="43"/>
      <c r="GX254" s="43"/>
      <c r="GY254" s="43"/>
      <c r="GZ254" s="43"/>
      <c r="HA254" s="43"/>
      <c r="HB254" s="43"/>
      <c r="HC254" s="43"/>
      <c r="HD254" s="43"/>
    </row>
    <row r="255" spans="1:212" x14ac:dyDescent="0.25">
      <c r="A255" s="41"/>
      <c r="B255" s="41"/>
      <c r="C255" s="41"/>
      <c r="D255" s="41"/>
      <c r="E255" s="41"/>
      <c r="F255" s="41"/>
      <c r="G255" s="41"/>
      <c r="H255" s="41"/>
      <c r="I255" s="41"/>
      <c r="J255" s="41"/>
      <c r="K255" s="41"/>
      <c r="L255" s="41"/>
      <c r="M255" s="41"/>
      <c r="N255" s="41"/>
      <c r="O255" s="41"/>
      <c r="P255" s="41"/>
      <c r="Q255" s="41"/>
      <c r="R255" s="41"/>
      <c r="S255" s="41"/>
      <c r="T255" s="41"/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F255" s="41"/>
      <c r="AG255" s="41"/>
      <c r="AH255" s="41"/>
      <c r="AI255" s="41"/>
      <c r="AJ255" s="41"/>
      <c r="AK255" s="41"/>
      <c r="AL255" s="41"/>
      <c r="AM255" s="41"/>
      <c r="AN255" s="41"/>
      <c r="AO255" s="41"/>
      <c r="AP255" s="41"/>
      <c r="AQ255" s="41"/>
      <c r="AR255" s="41"/>
      <c r="AS255" s="41"/>
      <c r="AT255" s="41"/>
      <c r="AU255" s="41"/>
      <c r="AV255" s="41"/>
      <c r="AW255" s="41"/>
      <c r="AX255" s="41"/>
      <c r="AY255" s="41"/>
      <c r="AZ255" s="41"/>
      <c r="BA255" s="41"/>
      <c r="BB255" s="41"/>
      <c r="BC255" s="41"/>
      <c r="BD255" s="41"/>
      <c r="BE255" s="41"/>
      <c r="BF255" s="41"/>
      <c r="BG255" s="41"/>
      <c r="BH255" s="41"/>
      <c r="BI255" s="41"/>
      <c r="BJ255" s="41"/>
      <c r="BK255" s="41"/>
      <c r="BL255" s="41"/>
      <c r="BM255" s="41"/>
      <c r="BN255" s="41"/>
      <c r="BO255" s="41"/>
      <c r="BP255" s="41"/>
      <c r="BQ255" s="41"/>
      <c r="BR255" s="41"/>
      <c r="BS255" s="41"/>
      <c r="BT255" s="41"/>
      <c r="BU255" s="41"/>
      <c r="BV255" s="41"/>
      <c r="BW255" s="41"/>
      <c r="BX255" s="41"/>
      <c r="BY255" s="41"/>
      <c r="BZ255" s="41"/>
      <c r="CA255" s="41"/>
      <c r="CB255" s="41"/>
      <c r="CC255" s="41"/>
      <c r="CD255" s="41"/>
      <c r="CE255" s="41"/>
      <c r="CF255" s="41"/>
      <c r="CG255" s="41"/>
      <c r="CH255" s="41"/>
      <c r="CI255" s="41"/>
      <c r="CJ255" s="41"/>
      <c r="CK255" s="41"/>
      <c r="CL255" s="41"/>
      <c r="CM255" s="41"/>
      <c r="CN255" s="41"/>
      <c r="CO255" s="41"/>
      <c r="CP255" s="41"/>
      <c r="CQ255" s="41"/>
      <c r="CR255" s="41"/>
      <c r="CS255" s="41"/>
      <c r="CT255" s="41"/>
      <c r="CU255" s="41"/>
      <c r="CV255" s="41"/>
      <c r="CW255" s="41"/>
      <c r="CX255" s="41"/>
      <c r="CY255" s="41"/>
      <c r="CZ255" s="41"/>
      <c r="DA255" s="41"/>
      <c r="DB255" s="41"/>
      <c r="DC255" s="41"/>
      <c r="DD255" s="41"/>
      <c r="DE255" s="41"/>
      <c r="DF255" s="41"/>
      <c r="DG255" s="41"/>
      <c r="DH255" s="41"/>
      <c r="DI255" s="41"/>
      <c r="DJ255" s="41"/>
      <c r="DK255" s="41"/>
      <c r="DL255" s="41"/>
      <c r="DM255" s="41"/>
      <c r="DN255" s="41"/>
      <c r="DO255" s="41"/>
      <c r="DP255" s="41"/>
      <c r="DQ255" s="41"/>
      <c r="DR255" s="41"/>
      <c r="DS255" s="41"/>
      <c r="FY255" s="44"/>
      <c r="FZ255" s="43"/>
      <c r="GA255" s="43"/>
      <c r="GB255" s="43"/>
      <c r="GC255" s="43"/>
      <c r="GD255" s="43"/>
      <c r="GE255" s="43"/>
      <c r="GF255" s="43"/>
      <c r="GG255" s="43"/>
      <c r="GH255" s="43"/>
      <c r="GI255" s="43"/>
      <c r="GJ255" s="43"/>
      <c r="GK255" s="43"/>
      <c r="GL255" s="43"/>
      <c r="GM255" s="43"/>
      <c r="GN255" s="43"/>
      <c r="GO255" s="43"/>
      <c r="GP255" s="43"/>
      <c r="GQ255" s="43"/>
      <c r="GR255" s="43"/>
      <c r="GS255" s="43"/>
      <c r="GT255" s="43"/>
      <c r="GU255" s="43"/>
      <c r="GV255" s="43"/>
      <c r="GW255" s="43"/>
      <c r="GX255" s="43"/>
      <c r="GY255" s="43"/>
      <c r="GZ255" s="43"/>
      <c r="HA255" s="43"/>
      <c r="HB255" s="43"/>
      <c r="HC255" s="43"/>
      <c r="HD255" s="43"/>
    </row>
    <row r="256" spans="1:212" x14ac:dyDescent="0.25">
      <c r="A256" s="41"/>
      <c r="B256" s="41"/>
      <c r="C256" s="41"/>
      <c r="D256" s="41"/>
      <c r="E256" s="41"/>
      <c r="F256" s="41"/>
      <c r="G256" s="41"/>
      <c r="H256" s="41"/>
      <c r="I256" s="41"/>
      <c r="J256" s="41"/>
      <c r="K256" s="41"/>
      <c r="L256" s="41"/>
      <c r="M256" s="41"/>
      <c r="N256" s="41"/>
      <c r="O256" s="41"/>
      <c r="P256" s="41"/>
      <c r="Q256" s="41"/>
      <c r="R256" s="41"/>
      <c r="S256" s="41"/>
      <c r="T256" s="41"/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F256" s="41"/>
      <c r="AG256" s="41"/>
      <c r="AH256" s="41"/>
      <c r="AI256" s="41"/>
      <c r="AJ256" s="41"/>
      <c r="AK256" s="41"/>
      <c r="AL256" s="41"/>
      <c r="AM256" s="41"/>
      <c r="AN256" s="41"/>
      <c r="AO256" s="41"/>
      <c r="AP256" s="41"/>
      <c r="AQ256" s="41"/>
      <c r="AR256" s="41"/>
      <c r="AS256" s="41"/>
      <c r="AT256" s="41"/>
      <c r="AU256" s="41"/>
      <c r="AV256" s="41"/>
      <c r="AW256" s="41"/>
      <c r="AX256" s="41"/>
      <c r="AY256" s="41"/>
      <c r="AZ256" s="41"/>
      <c r="BA256" s="41"/>
      <c r="BB256" s="41"/>
      <c r="BC256" s="41"/>
      <c r="BD256" s="41"/>
      <c r="BE256" s="41"/>
      <c r="BF256" s="41"/>
      <c r="BG256" s="41"/>
      <c r="BH256" s="41"/>
      <c r="BI256" s="41"/>
      <c r="BJ256" s="41"/>
      <c r="BK256" s="41"/>
      <c r="BL256" s="41"/>
      <c r="BM256" s="41"/>
      <c r="BN256" s="41"/>
      <c r="BO256" s="41"/>
      <c r="BP256" s="41"/>
      <c r="BQ256" s="41"/>
      <c r="BR256" s="41"/>
      <c r="BS256" s="41"/>
      <c r="BT256" s="41"/>
      <c r="BU256" s="41"/>
      <c r="BV256" s="41"/>
      <c r="BW256" s="41"/>
      <c r="BX256" s="41"/>
      <c r="BY256" s="41"/>
      <c r="BZ256" s="41"/>
      <c r="CA256" s="41"/>
      <c r="CB256" s="41"/>
      <c r="CC256" s="41"/>
      <c r="CD256" s="41"/>
      <c r="CE256" s="41"/>
      <c r="CF256" s="41"/>
      <c r="CG256" s="41"/>
      <c r="CH256" s="41"/>
      <c r="CI256" s="41"/>
      <c r="CJ256" s="41"/>
      <c r="CK256" s="41"/>
      <c r="CL256" s="41"/>
      <c r="CM256" s="41"/>
      <c r="CN256" s="41"/>
      <c r="CO256" s="41"/>
      <c r="CP256" s="41"/>
      <c r="CQ256" s="41"/>
      <c r="CR256" s="41"/>
      <c r="CS256" s="41"/>
      <c r="CT256" s="41"/>
      <c r="CU256" s="41"/>
      <c r="CV256" s="41"/>
      <c r="CW256" s="41"/>
      <c r="CX256" s="41"/>
      <c r="CY256" s="41"/>
      <c r="CZ256" s="41"/>
      <c r="DA256" s="41"/>
      <c r="DB256" s="41"/>
      <c r="DC256" s="41"/>
      <c r="DD256" s="41"/>
      <c r="DE256" s="41"/>
      <c r="DF256" s="41"/>
      <c r="DG256" s="41"/>
      <c r="DH256" s="41"/>
      <c r="DI256" s="41"/>
      <c r="DJ256" s="41"/>
      <c r="DK256" s="41"/>
      <c r="DL256" s="41"/>
      <c r="DM256" s="41"/>
      <c r="DN256" s="41"/>
      <c r="DO256" s="41"/>
      <c r="DP256" s="41"/>
      <c r="DQ256" s="41"/>
      <c r="DR256" s="41"/>
      <c r="DS256" s="41"/>
      <c r="FY256" s="44"/>
      <c r="FZ256" s="43"/>
      <c r="GA256" s="43"/>
      <c r="GB256" s="43"/>
      <c r="GC256" s="43"/>
      <c r="GD256" s="43"/>
      <c r="GE256" s="43"/>
      <c r="GF256" s="43"/>
      <c r="GG256" s="43"/>
      <c r="GH256" s="43"/>
      <c r="GI256" s="43"/>
      <c r="GJ256" s="43"/>
      <c r="GK256" s="43"/>
      <c r="GL256" s="43"/>
      <c r="GM256" s="43"/>
      <c r="GN256" s="43"/>
      <c r="GO256" s="43"/>
      <c r="GP256" s="43"/>
      <c r="GQ256" s="43"/>
      <c r="GR256" s="43"/>
      <c r="GS256" s="43"/>
      <c r="GT256" s="43"/>
      <c r="GU256" s="43"/>
      <c r="GV256" s="43"/>
      <c r="GW256" s="43"/>
      <c r="GX256" s="43"/>
      <c r="GY256" s="43"/>
      <c r="GZ256" s="43"/>
      <c r="HA256" s="43"/>
      <c r="HB256" s="43"/>
      <c r="HC256" s="43"/>
      <c r="HD256" s="43"/>
    </row>
    <row r="257" spans="1:212" x14ac:dyDescent="0.25">
      <c r="A257" s="41"/>
      <c r="B257" s="41"/>
      <c r="C257" s="41"/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F257" s="41"/>
      <c r="AG257" s="41"/>
      <c r="AH257" s="41"/>
      <c r="AI257" s="41"/>
      <c r="AJ257" s="41"/>
      <c r="AK257" s="41"/>
      <c r="AL257" s="41"/>
      <c r="AM257" s="41"/>
      <c r="AN257" s="41"/>
      <c r="AO257" s="41"/>
      <c r="AP257" s="41"/>
      <c r="AQ257" s="41"/>
      <c r="AR257" s="41"/>
      <c r="AS257" s="41"/>
      <c r="AT257" s="41"/>
      <c r="AU257" s="41"/>
      <c r="AV257" s="41"/>
      <c r="AW257" s="41"/>
      <c r="AX257" s="41"/>
      <c r="AY257" s="41"/>
      <c r="AZ257" s="41"/>
      <c r="BA257" s="41"/>
      <c r="BB257" s="41"/>
      <c r="BC257" s="41"/>
      <c r="BD257" s="41"/>
      <c r="BE257" s="41"/>
      <c r="BF257" s="41"/>
      <c r="BG257" s="41"/>
      <c r="BH257" s="41"/>
      <c r="BI257" s="41"/>
      <c r="BJ257" s="41"/>
      <c r="BK257" s="41"/>
      <c r="BL257" s="41"/>
      <c r="BM257" s="41"/>
      <c r="BN257" s="41"/>
      <c r="BO257" s="41"/>
      <c r="BP257" s="41"/>
      <c r="BQ257" s="41"/>
      <c r="BR257" s="41"/>
      <c r="BS257" s="41"/>
      <c r="BT257" s="41"/>
      <c r="BU257" s="41"/>
      <c r="BV257" s="41"/>
      <c r="BW257" s="41"/>
      <c r="BX257" s="41"/>
      <c r="BY257" s="41"/>
      <c r="BZ257" s="41"/>
      <c r="CA257" s="41"/>
      <c r="CB257" s="41"/>
      <c r="CC257" s="41"/>
      <c r="CD257" s="41"/>
      <c r="CE257" s="41"/>
      <c r="CF257" s="41"/>
      <c r="CG257" s="41"/>
      <c r="CH257" s="41"/>
      <c r="CI257" s="41"/>
      <c r="CJ257" s="41"/>
      <c r="CK257" s="41"/>
      <c r="CL257" s="41"/>
      <c r="CM257" s="41"/>
      <c r="CN257" s="41"/>
      <c r="CO257" s="41"/>
      <c r="CP257" s="41"/>
      <c r="CQ257" s="41"/>
      <c r="CR257" s="41"/>
      <c r="CS257" s="41"/>
      <c r="CT257" s="41"/>
      <c r="CU257" s="41"/>
      <c r="CV257" s="41"/>
      <c r="CW257" s="41"/>
      <c r="CX257" s="41"/>
      <c r="CY257" s="41"/>
      <c r="CZ257" s="41"/>
      <c r="DA257" s="41"/>
      <c r="DB257" s="41"/>
      <c r="DC257" s="41"/>
      <c r="DD257" s="41"/>
      <c r="DE257" s="41"/>
      <c r="DF257" s="41"/>
      <c r="DG257" s="41"/>
      <c r="DH257" s="41"/>
      <c r="DI257" s="41"/>
      <c r="DJ257" s="41"/>
      <c r="DK257" s="41"/>
      <c r="DL257" s="41"/>
      <c r="DM257" s="41"/>
      <c r="DN257" s="41"/>
      <c r="DO257" s="41"/>
      <c r="DP257" s="41"/>
      <c r="DQ257" s="41"/>
      <c r="DR257" s="41"/>
      <c r="DS257" s="41"/>
      <c r="FY257" s="44"/>
      <c r="FZ257" s="43"/>
      <c r="GA257" s="43"/>
      <c r="GB257" s="43"/>
      <c r="GC257" s="43"/>
      <c r="GD257" s="43"/>
      <c r="GE257" s="43"/>
      <c r="GF257" s="43"/>
      <c r="GG257" s="43"/>
      <c r="GH257" s="43"/>
      <c r="GI257" s="43"/>
      <c r="GJ257" s="43"/>
      <c r="GK257" s="43"/>
      <c r="GL257" s="43"/>
      <c r="GM257" s="43"/>
      <c r="GN257" s="43"/>
      <c r="GO257" s="43"/>
      <c r="GP257" s="43"/>
      <c r="GQ257" s="43"/>
      <c r="GR257" s="43"/>
      <c r="GS257" s="43"/>
      <c r="GT257" s="43"/>
      <c r="GU257" s="43"/>
      <c r="GV257" s="43"/>
      <c r="GW257" s="43"/>
      <c r="GX257" s="43"/>
      <c r="GY257" s="43"/>
      <c r="GZ257" s="43"/>
      <c r="HA257" s="43"/>
      <c r="HB257" s="43"/>
      <c r="HC257" s="43"/>
      <c r="HD257" s="43"/>
    </row>
    <row r="258" spans="1:212" x14ac:dyDescent="0.25">
      <c r="A258" s="41"/>
      <c r="B258" s="41"/>
      <c r="C258" s="41"/>
      <c r="D258" s="41"/>
      <c r="E258" s="41"/>
      <c r="F258" s="41"/>
      <c r="G258" s="41"/>
      <c r="H258" s="41"/>
      <c r="I258" s="41"/>
      <c r="J258" s="41"/>
      <c r="K258" s="41"/>
      <c r="L258" s="41"/>
      <c r="M258" s="41"/>
      <c r="N258" s="41"/>
      <c r="O258" s="41"/>
      <c r="P258" s="41"/>
      <c r="Q258" s="41"/>
      <c r="R258" s="41"/>
      <c r="S258" s="41"/>
      <c r="T258" s="41"/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F258" s="41"/>
      <c r="AG258" s="41"/>
      <c r="AH258" s="41"/>
      <c r="AI258" s="41"/>
      <c r="AJ258" s="41"/>
      <c r="AK258" s="41"/>
      <c r="AL258" s="41"/>
      <c r="AM258" s="41"/>
      <c r="AN258" s="41"/>
      <c r="AO258" s="41"/>
      <c r="AP258" s="41"/>
      <c r="AQ258" s="41"/>
      <c r="AR258" s="41"/>
      <c r="AS258" s="41"/>
      <c r="AT258" s="41"/>
      <c r="AU258" s="41"/>
      <c r="AV258" s="41"/>
      <c r="AW258" s="41"/>
      <c r="AX258" s="41"/>
      <c r="AY258" s="41"/>
      <c r="AZ258" s="41"/>
      <c r="BA258" s="41"/>
      <c r="BB258" s="41"/>
      <c r="BC258" s="41"/>
      <c r="BD258" s="41"/>
      <c r="BE258" s="41"/>
      <c r="BF258" s="41"/>
      <c r="BG258" s="41"/>
      <c r="BH258" s="41"/>
      <c r="BI258" s="41"/>
      <c r="BJ258" s="41"/>
      <c r="BK258" s="41"/>
      <c r="BL258" s="41"/>
      <c r="BM258" s="41"/>
      <c r="BN258" s="41"/>
      <c r="BO258" s="41"/>
      <c r="BP258" s="41"/>
      <c r="BQ258" s="41"/>
      <c r="BR258" s="41"/>
      <c r="BS258" s="41"/>
      <c r="BT258" s="41"/>
      <c r="BU258" s="41"/>
      <c r="BV258" s="41"/>
      <c r="BW258" s="41"/>
      <c r="BX258" s="41"/>
      <c r="BY258" s="41"/>
      <c r="BZ258" s="41"/>
      <c r="CA258" s="41"/>
      <c r="CB258" s="41"/>
      <c r="CC258" s="41"/>
      <c r="CD258" s="41"/>
      <c r="CE258" s="41"/>
      <c r="CF258" s="41"/>
      <c r="CG258" s="41"/>
      <c r="CH258" s="41"/>
      <c r="CI258" s="41"/>
      <c r="CJ258" s="41"/>
      <c r="CK258" s="41"/>
      <c r="CL258" s="41"/>
      <c r="CM258" s="41"/>
      <c r="CN258" s="41"/>
      <c r="CO258" s="41"/>
      <c r="CP258" s="41"/>
      <c r="CQ258" s="41"/>
      <c r="CR258" s="41"/>
      <c r="CS258" s="41"/>
      <c r="CT258" s="41"/>
      <c r="CU258" s="41"/>
      <c r="CV258" s="41"/>
      <c r="CW258" s="41"/>
      <c r="CX258" s="41"/>
      <c r="CY258" s="41"/>
      <c r="CZ258" s="41"/>
      <c r="DA258" s="41"/>
      <c r="DB258" s="41"/>
      <c r="DC258" s="41"/>
      <c r="DD258" s="41"/>
      <c r="DE258" s="41"/>
      <c r="DF258" s="41"/>
      <c r="DG258" s="41"/>
      <c r="DH258" s="41"/>
      <c r="DI258" s="41"/>
      <c r="DJ258" s="41"/>
      <c r="DK258" s="41"/>
      <c r="DL258" s="41"/>
      <c r="DM258" s="41"/>
      <c r="DN258" s="41"/>
      <c r="DO258" s="41"/>
      <c r="DP258" s="41"/>
      <c r="DQ258" s="41"/>
      <c r="DR258" s="41"/>
      <c r="DS258" s="41"/>
      <c r="FY258" s="44"/>
      <c r="FZ258" s="43"/>
      <c r="GA258" s="43"/>
      <c r="GB258" s="43"/>
      <c r="GC258" s="43"/>
      <c r="GD258" s="43"/>
      <c r="GE258" s="43"/>
      <c r="GF258" s="43"/>
      <c r="GG258" s="43"/>
      <c r="GH258" s="43"/>
      <c r="GI258" s="43"/>
      <c r="GJ258" s="43"/>
      <c r="GK258" s="43"/>
      <c r="GL258" s="43"/>
      <c r="GM258" s="43"/>
      <c r="GN258" s="43"/>
      <c r="GO258" s="43"/>
      <c r="GP258" s="43"/>
      <c r="GQ258" s="43"/>
      <c r="GR258" s="43"/>
      <c r="GS258" s="43"/>
      <c r="GT258" s="43"/>
      <c r="GU258" s="43"/>
      <c r="GV258" s="43"/>
      <c r="GW258" s="43"/>
      <c r="GX258" s="43"/>
      <c r="GY258" s="43"/>
      <c r="GZ258" s="43"/>
      <c r="HA258" s="43"/>
      <c r="HB258" s="43"/>
      <c r="HC258" s="43"/>
      <c r="HD258" s="43"/>
    </row>
    <row r="259" spans="1:212" x14ac:dyDescent="0.25">
      <c r="A259" s="41"/>
      <c r="B259" s="41"/>
      <c r="C259" s="41"/>
      <c r="D259" s="41"/>
      <c r="E259" s="41"/>
      <c r="F259" s="41"/>
      <c r="G259" s="41"/>
      <c r="H259" s="41"/>
      <c r="I259" s="41"/>
      <c r="J259" s="41"/>
      <c r="K259" s="41"/>
      <c r="L259" s="41"/>
      <c r="M259" s="41"/>
      <c r="N259" s="41"/>
      <c r="O259" s="41"/>
      <c r="P259" s="41"/>
      <c r="Q259" s="41"/>
      <c r="R259" s="41"/>
      <c r="S259" s="41"/>
      <c r="T259" s="41"/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F259" s="41"/>
      <c r="AG259" s="41"/>
      <c r="AH259" s="41"/>
      <c r="AI259" s="41"/>
      <c r="AJ259" s="41"/>
      <c r="AK259" s="41"/>
      <c r="AL259" s="41"/>
      <c r="AM259" s="41"/>
      <c r="AN259" s="41"/>
      <c r="AO259" s="41"/>
      <c r="AP259" s="41"/>
      <c r="AQ259" s="41"/>
      <c r="AR259" s="41"/>
      <c r="AS259" s="41"/>
      <c r="AT259" s="41"/>
      <c r="AU259" s="41"/>
      <c r="AV259" s="41"/>
      <c r="AW259" s="41"/>
      <c r="AX259" s="41"/>
      <c r="AY259" s="41"/>
      <c r="AZ259" s="41"/>
      <c r="BA259" s="41"/>
      <c r="BB259" s="41"/>
      <c r="BC259" s="41"/>
      <c r="BD259" s="41"/>
      <c r="BE259" s="41"/>
      <c r="BF259" s="41"/>
      <c r="BG259" s="41"/>
      <c r="BH259" s="41"/>
      <c r="BI259" s="41"/>
      <c r="BJ259" s="41"/>
      <c r="BK259" s="41"/>
      <c r="BL259" s="41"/>
      <c r="BM259" s="41"/>
      <c r="BN259" s="41"/>
      <c r="BO259" s="41"/>
      <c r="BP259" s="41"/>
      <c r="BQ259" s="41"/>
      <c r="BR259" s="41"/>
      <c r="BS259" s="41"/>
      <c r="BT259" s="41"/>
      <c r="BU259" s="41"/>
      <c r="BV259" s="41"/>
      <c r="BW259" s="41"/>
      <c r="BX259" s="41"/>
      <c r="BY259" s="41"/>
      <c r="BZ259" s="41"/>
      <c r="CA259" s="41"/>
      <c r="CB259" s="41"/>
      <c r="CC259" s="41"/>
      <c r="CD259" s="41"/>
      <c r="CE259" s="41"/>
      <c r="CF259" s="41"/>
      <c r="CG259" s="41"/>
      <c r="CH259" s="41"/>
      <c r="CI259" s="41"/>
      <c r="CJ259" s="41"/>
      <c r="CK259" s="41"/>
      <c r="CL259" s="41"/>
      <c r="CM259" s="41"/>
      <c r="CN259" s="41"/>
      <c r="CO259" s="41"/>
      <c r="CP259" s="41"/>
      <c r="CQ259" s="41"/>
      <c r="CR259" s="41"/>
      <c r="CS259" s="41"/>
      <c r="CT259" s="41"/>
      <c r="CU259" s="41"/>
      <c r="CV259" s="41"/>
      <c r="CW259" s="41"/>
      <c r="CX259" s="41"/>
      <c r="CY259" s="41"/>
      <c r="CZ259" s="41"/>
      <c r="DA259" s="41"/>
      <c r="DB259" s="41"/>
      <c r="DC259" s="41"/>
      <c r="DD259" s="41"/>
      <c r="DE259" s="41"/>
      <c r="DF259" s="41"/>
      <c r="DG259" s="41"/>
      <c r="DH259" s="41"/>
      <c r="DI259" s="41"/>
      <c r="DJ259" s="41"/>
      <c r="DK259" s="41"/>
      <c r="DL259" s="41"/>
      <c r="DM259" s="41"/>
      <c r="DN259" s="41"/>
      <c r="DO259" s="41"/>
      <c r="DP259" s="41"/>
      <c r="DQ259" s="41"/>
      <c r="DR259" s="41"/>
      <c r="DS259" s="41"/>
      <c r="FY259" s="44"/>
      <c r="FZ259" s="43"/>
      <c r="GA259" s="43"/>
      <c r="GB259" s="43"/>
      <c r="GC259" s="43"/>
      <c r="GD259" s="43"/>
      <c r="GE259" s="43"/>
      <c r="GF259" s="43"/>
      <c r="GG259" s="43"/>
      <c r="GH259" s="43"/>
      <c r="GI259" s="43"/>
      <c r="GJ259" s="43"/>
      <c r="GK259" s="43"/>
      <c r="GL259" s="43"/>
      <c r="GM259" s="43"/>
      <c r="GN259" s="43"/>
      <c r="GO259" s="43"/>
      <c r="GP259" s="43"/>
      <c r="GQ259" s="43"/>
      <c r="GR259" s="43"/>
      <c r="GS259" s="43"/>
      <c r="GT259" s="43"/>
      <c r="GU259" s="43"/>
      <c r="GV259" s="43"/>
      <c r="GW259" s="43"/>
      <c r="GX259" s="43"/>
      <c r="GY259" s="43"/>
      <c r="GZ259" s="43"/>
      <c r="HA259" s="43"/>
      <c r="HB259" s="43"/>
      <c r="HC259" s="43"/>
      <c r="HD259" s="43"/>
    </row>
    <row r="260" spans="1:212" x14ac:dyDescent="0.25">
      <c r="A260" s="41"/>
      <c r="B260" s="41"/>
      <c r="C260" s="41"/>
      <c r="D260" s="41"/>
      <c r="E260" s="41"/>
      <c r="F260" s="41"/>
      <c r="G260" s="41"/>
      <c r="H260" s="41"/>
      <c r="I260" s="41"/>
      <c r="J260" s="41"/>
      <c r="K260" s="41"/>
      <c r="L260" s="41"/>
      <c r="M260" s="41"/>
      <c r="N260" s="41"/>
      <c r="O260" s="41"/>
      <c r="P260" s="41"/>
      <c r="Q260" s="41"/>
      <c r="R260" s="41"/>
      <c r="S260" s="41"/>
      <c r="T260" s="41"/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F260" s="41"/>
      <c r="AG260" s="41"/>
      <c r="AH260" s="41"/>
      <c r="AI260" s="41"/>
      <c r="AJ260" s="41"/>
      <c r="AK260" s="41"/>
      <c r="AL260" s="41"/>
      <c r="AM260" s="41"/>
      <c r="AN260" s="41"/>
      <c r="AO260" s="41"/>
      <c r="AP260" s="41"/>
      <c r="AQ260" s="41"/>
      <c r="AR260" s="41"/>
      <c r="AS260" s="41"/>
      <c r="AT260" s="41"/>
      <c r="AU260" s="41"/>
      <c r="AV260" s="41"/>
      <c r="AW260" s="41"/>
      <c r="AX260" s="41"/>
      <c r="AY260" s="41"/>
      <c r="AZ260" s="41"/>
      <c r="BA260" s="41"/>
      <c r="BB260" s="41"/>
      <c r="BC260" s="41"/>
      <c r="BD260" s="41"/>
      <c r="BE260" s="41"/>
      <c r="BF260" s="41"/>
      <c r="BG260" s="41"/>
      <c r="BH260" s="41"/>
      <c r="BI260" s="41"/>
      <c r="BJ260" s="41"/>
      <c r="BK260" s="41"/>
      <c r="BL260" s="41"/>
      <c r="BM260" s="41"/>
      <c r="BN260" s="41"/>
      <c r="BO260" s="41"/>
      <c r="BP260" s="41"/>
      <c r="BQ260" s="41"/>
      <c r="BR260" s="41"/>
      <c r="BS260" s="41"/>
      <c r="BT260" s="41"/>
      <c r="BU260" s="41"/>
      <c r="BV260" s="41"/>
      <c r="BW260" s="41"/>
      <c r="BX260" s="41"/>
      <c r="BY260" s="41"/>
      <c r="BZ260" s="41"/>
      <c r="CA260" s="41"/>
      <c r="CB260" s="41"/>
      <c r="CC260" s="41"/>
      <c r="CD260" s="41"/>
      <c r="CE260" s="41"/>
      <c r="CF260" s="41"/>
      <c r="CG260" s="41"/>
      <c r="CH260" s="41"/>
      <c r="CI260" s="41"/>
      <c r="CJ260" s="41"/>
      <c r="CK260" s="41"/>
      <c r="CL260" s="41"/>
      <c r="CM260" s="41"/>
      <c r="CN260" s="41"/>
      <c r="CO260" s="41"/>
      <c r="CP260" s="41"/>
      <c r="CQ260" s="41"/>
      <c r="CR260" s="41"/>
      <c r="CS260" s="41"/>
      <c r="CT260" s="41"/>
      <c r="CU260" s="41"/>
      <c r="CV260" s="41"/>
      <c r="CW260" s="41"/>
      <c r="CX260" s="41"/>
      <c r="CY260" s="41"/>
      <c r="CZ260" s="41"/>
      <c r="DA260" s="41"/>
      <c r="DB260" s="41"/>
      <c r="DC260" s="41"/>
      <c r="DD260" s="41"/>
      <c r="DE260" s="41"/>
      <c r="DF260" s="41"/>
      <c r="DG260" s="41"/>
      <c r="DH260" s="41"/>
      <c r="DI260" s="41"/>
      <c r="DJ260" s="41"/>
      <c r="DK260" s="41"/>
      <c r="DL260" s="41"/>
      <c r="DM260" s="41"/>
      <c r="DN260" s="41"/>
      <c r="DO260" s="41"/>
      <c r="DP260" s="41"/>
      <c r="DQ260" s="41"/>
      <c r="DR260" s="41"/>
      <c r="DS260" s="41"/>
      <c r="FY260" s="44"/>
      <c r="FZ260" s="43"/>
      <c r="GA260" s="43"/>
      <c r="GB260" s="43"/>
      <c r="GC260" s="43"/>
      <c r="GD260" s="43"/>
      <c r="GE260" s="43"/>
      <c r="GF260" s="43"/>
      <c r="GG260" s="43"/>
      <c r="GH260" s="43"/>
      <c r="GI260" s="43"/>
      <c r="GJ260" s="43"/>
      <c r="GK260" s="43"/>
      <c r="GL260" s="43"/>
      <c r="GM260" s="43"/>
      <c r="GN260" s="43"/>
      <c r="GO260" s="43"/>
      <c r="GP260" s="43"/>
      <c r="GQ260" s="43"/>
      <c r="GR260" s="43"/>
      <c r="GS260" s="43"/>
      <c r="GT260" s="43"/>
      <c r="GU260" s="43"/>
      <c r="GV260" s="43"/>
      <c r="GW260" s="43"/>
      <c r="GX260" s="43"/>
      <c r="GY260" s="43"/>
      <c r="GZ260" s="43"/>
      <c r="HA260" s="43"/>
      <c r="HB260" s="43"/>
      <c r="HC260" s="43"/>
      <c r="HD260" s="43"/>
    </row>
    <row r="261" spans="1:212" x14ac:dyDescent="0.25">
      <c r="A261" s="41"/>
      <c r="B261" s="41"/>
      <c r="C261" s="41"/>
      <c r="D261" s="41"/>
      <c r="E261" s="41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1"/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F261" s="41"/>
      <c r="AG261" s="41"/>
      <c r="AH261" s="41"/>
      <c r="AI261" s="41"/>
      <c r="AJ261" s="41"/>
      <c r="AK261" s="41"/>
      <c r="AL261" s="41"/>
      <c r="AM261" s="41"/>
      <c r="AN261" s="41"/>
      <c r="AO261" s="41"/>
      <c r="AP261" s="41"/>
      <c r="AQ261" s="41"/>
      <c r="AR261" s="41"/>
      <c r="AS261" s="41"/>
      <c r="AT261" s="41"/>
      <c r="AU261" s="41"/>
      <c r="AV261" s="41"/>
      <c r="AW261" s="41"/>
      <c r="AX261" s="41"/>
      <c r="AY261" s="41"/>
      <c r="AZ261" s="41"/>
      <c r="BA261" s="41"/>
      <c r="BB261" s="41"/>
      <c r="BC261" s="41"/>
      <c r="BD261" s="41"/>
      <c r="BE261" s="41"/>
      <c r="BF261" s="41"/>
      <c r="BG261" s="41"/>
      <c r="BH261" s="41"/>
      <c r="BI261" s="41"/>
      <c r="BJ261" s="41"/>
      <c r="BK261" s="41"/>
      <c r="BL261" s="41"/>
      <c r="BM261" s="41"/>
      <c r="BN261" s="41"/>
      <c r="BO261" s="41"/>
      <c r="BP261" s="41"/>
      <c r="BQ261" s="41"/>
      <c r="BR261" s="41"/>
      <c r="BS261" s="41"/>
      <c r="BT261" s="41"/>
      <c r="BU261" s="41"/>
      <c r="BV261" s="41"/>
      <c r="BW261" s="41"/>
      <c r="BX261" s="41"/>
      <c r="BY261" s="41"/>
      <c r="BZ261" s="41"/>
      <c r="CA261" s="41"/>
      <c r="CB261" s="41"/>
      <c r="CC261" s="41"/>
      <c r="CD261" s="41"/>
      <c r="CE261" s="41"/>
      <c r="CF261" s="41"/>
      <c r="CG261" s="41"/>
      <c r="CH261" s="41"/>
      <c r="CI261" s="41"/>
      <c r="CJ261" s="41"/>
      <c r="CK261" s="41"/>
      <c r="CL261" s="41"/>
      <c r="CM261" s="41"/>
      <c r="CN261" s="41"/>
      <c r="CO261" s="41"/>
      <c r="CP261" s="41"/>
      <c r="CQ261" s="41"/>
      <c r="CR261" s="41"/>
      <c r="CS261" s="41"/>
      <c r="CT261" s="41"/>
      <c r="CU261" s="41"/>
      <c r="CV261" s="41"/>
      <c r="CW261" s="41"/>
      <c r="CX261" s="41"/>
      <c r="CY261" s="41"/>
      <c r="CZ261" s="41"/>
      <c r="DA261" s="41"/>
      <c r="DB261" s="41"/>
      <c r="DC261" s="41"/>
      <c r="DD261" s="41"/>
      <c r="DE261" s="41"/>
      <c r="DF261" s="41"/>
      <c r="DG261" s="41"/>
      <c r="DH261" s="41"/>
      <c r="DI261" s="41"/>
      <c r="DJ261" s="41"/>
      <c r="DK261" s="41"/>
      <c r="DL261" s="41"/>
      <c r="DM261" s="41"/>
      <c r="DN261" s="41"/>
      <c r="DO261" s="41"/>
      <c r="DP261" s="41"/>
      <c r="DQ261" s="41"/>
      <c r="DR261" s="41"/>
      <c r="DS261" s="41"/>
      <c r="FY261" s="44"/>
      <c r="FZ261" s="43"/>
      <c r="GA261" s="43"/>
      <c r="GB261" s="43"/>
      <c r="GC261" s="43"/>
      <c r="GD261" s="43"/>
      <c r="GE261" s="43"/>
      <c r="GF261" s="43"/>
      <c r="GG261" s="43"/>
      <c r="GH261" s="43"/>
      <c r="GI261" s="43"/>
      <c r="GJ261" s="43"/>
      <c r="GK261" s="43"/>
      <c r="GL261" s="43"/>
      <c r="GM261" s="43"/>
      <c r="GN261" s="43"/>
      <c r="GO261" s="43"/>
      <c r="GP261" s="43"/>
      <c r="GQ261" s="43"/>
      <c r="GR261" s="43"/>
      <c r="GS261" s="43"/>
      <c r="GT261" s="43"/>
      <c r="GU261" s="43"/>
      <c r="GV261" s="43"/>
      <c r="GW261" s="43"/>
      <c r="GX261" s="43"/>
      <c r="GY261" s="43"/>
      <c r="GZ261" s="43"/>
      <c r="HA261" s="43"/>
      <c r="HB261" s="43"/>
      <c r="HC261" s="43"/>
      <c r="HD261" s="43"/>
    </row>
    <row r="262" spans="1:212" x14ac:dyDescent="0.25">
      <c r="A262" s="41"/>
      <c r="B262" s="41"/>
      <c r="C262" s="41"/>
      <c r="D262" s="41"/>
      <c r="E262" s="41"/>
      <c r="F262" s="41"/>
      <c r="G262" s="41"/>
      <c r="H262" s="41"/>
      <c r="I262" s="41"/>
      <c r="J262" s="41"/>
      <c r="K262" s="41"/>
      <c r="L262" s="41"/>
      <c r="M262" s="41"/>
      <c r="N262" s="41"/>
      <c r="O262" s="41"/>
      <c r="P262" s="41"/>
      <c r="Q262" s="41"/>
      <c r="R262" s="41"/>
      <c r="S262" s="41"/>
      <c r="T262" s="41"/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F262" s="41"/>
      <c r="AG262" s="41"/>
      <c r="AH262" s="41"/>
      <c r="AI262" s="41"/>
      <c r="AJ262" s="41"/>
      <c r="AK262" s="41"/>
      <c r="AL262" s="41"/>
      <c r="AM262" s="41"/>
      <c r="AN262" s="41"/>
      <c r="AO262" s="41"/>
      <c r="AP262" s="41"/>
      <c r="AQ262" s="41"/>
      <c r="AR262" s="41"/>
      <c r="AS262" s="41"/>
      <c r="AT262" s="41"/>
      <c r="AU262" s="41"/>
      <c r="AV262" s="41"/>
      <c r="AW262" s="41"/>
      <c r="AX262" s="41"/>
      <c r="AY262" s="41"/>
      <c r="AZ262" s="41"/>
      <c r="BA262" s="41"/>
      <c r="BB262" s="41"/>
      <c r="BC262" s="41"/>
      <c r="BD262" s="41"/>
      <c r="BE262" s="41"/>
      <c r="BF262" s="41"/>
      <c r="BG262" s="41"/>
      <c r="BH262" s="41"/>
      <c r="BI262" s="41"/>
      <c r="BJ262" s="41"/>
      <c r="BK262" s="41"/>
      <c r="BL262" s="41"/>
      <c r="BM262" s="41"/>
      <c r="BN262" s="41"/>
      <c r="BO262" s="41"/>
      <c r="BP262" s="41"/>
      <c r="BQ262" s="41"/>
      <c r="BR262" s="41"/>
      <c r="BS262" s="41"/>
      <c r="BT262" s="41"/>
      <c r="BU262" s="41"/>
      <c r="BV262" s="41"/>
      <c r="BW262" s="41"/>
      <c r="BX262" s="41"/>
      <c r="BY262" s="41"/>
      <c r="BZ262" s="41"/>
      <c r="CA262" s="41"/>
      <c r="CB262" s="41"/>
      <c r="CC262" s="41"/>
      <c r="CD262" s="41"/>
      <c r="CE262" s="41"/>
      <c r="CF262" s="41"/>
      <c r="CG262" s="41"/>
      <c r="CH262" s="41"/>
      <c r="CI262" s="41"/>
      <c r="CJ262" s="41"/>
      <c r="CK262" s="41"/>
      <c r="CL262" s="41"/>
      <c r="CM262" s="41"/>
      <c r="CN262" s="41"/>
      <c r="CO262" s="41"/>
      <c r="CP262" s="41"/>
      <c r="CQ262" s="41"/>
      <c r="CR262" s="41"/>
      <c r="CS262" s="41"/>
      <c r="CT262" s="41"/>
      <c r="CU262" s="41"/>
      <c r="CV262" s="41"/>
      <c r="CW262" s="41"/>
      <c r="CX262" s="41"/>
      <c r="CY262" s="41"/>
      <c r="CZ262" s="41"/>
      <c r="DA262" s="41"/>
      <c r="DB262" s="41"/>
      <c r="DC262" s="41"/>
      <c r="DD262" s="41"/>
      <c r="DE262" s="41"/>
      <c r="DF262" s="41"/>
      <c r="DG262" s="41"/>
      <c r="DH262" s="41"/>
      <c r="DI262" s="41"/>
      <c r="DJ262" s="41"/>
      <c r="DK262" s="41"/>
      <c r="DL262" s="41"/>
      <c r="DM262" s="41"/>
      <c r="DN262" s="41"/>
      <c r="DO262" s="41"/>
      <c r="DP262" s="41"/>
      <c r="DQ262" s="41"/>
      <c r="DR262" s="41"/>
      <c r="DS262" s="41"/>
      <c r="FY262" s="44"/>
      <c r="FZ262" s="43"/>
      <c r="GA262" s="43"/>
      <c r="GB262" s="43"/>
      <c r="GC262" s="43"/>
      <c r="GD262" s="43"/>
      <c r="GE262" s="43"/>
      <c r="GF262" s="43"/>
      <c r="GG262" s="43"/>
      <c r="GH262" s="43"/>
      <c r="GI262" s="43"/>
      <c r="GJ262" s="43"/>
      <c r="GK262" s="43"/>
      <c r="GL262" s="43"/>
      <c r="GM262" s="43"/>
      <c r="GN262" s="43"/>
      <c r="GO262" s="43"/>
      <c r="GP262" s="43"/>
      <c r="GQ262" s="43"/>
      <c r="GR262" s="43"/>
      <c r="GS262" s="43"/>
      <c r="GT262" s="43"/>
      <c r="GU262" s="43"/>
      <c r="GV262" s="43"/>
      <c r="GW262" s="43"/>
      <c r="GX262" s="43"/>
      <c r="GY262" s="43"/>
      <c r="GZ262" s="43"/>
      <c r="HA262" s="43"/>
      <c r="HB262" s="43"/>
      <c r="HC262" s="43"/>
      <c r="HD262" s="43"/>
    </row>
    <row r="263" spans="1:212" x14ac:dyDescent="0.25">
      <c r="A263" s="41"/>
      <c r="B263" s="41"/>
      <c r="C263" s="41"/>
      <c r="D263" s="41"/>
      <c r="E263" s="41"/>
      <c r="F263" s="41"/>
      <c r="G263" s="41"/>
      <c r="H263" s="41"/>
      <c r="I263" s="41"/>
      <c r="J263" s="41"/>
      <c r="K263" s="41"/>
      <c r="L263" s="41"/>
      <c r="M263" s="41"/>
      <c r="N263" s="41"/>
      <c r="O263" s="41"/>
      <c r="P263" s="41"/>
      <c r="Q263" s="41"/>
      <c r="R263" s="41"/>
      <c r="S263" s="41"/>
      <c r="T263" s="41"/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F263" s="41"/>
      <c r="AG263" s="41"/>
      <c r="AH263" s="41"/>
      <c r="AI263" s="41"/>
      <c r="AJ263" s="41"/>
      <c r="AK263" s="41"/>
      <c r="AL263" s="41"/>
      <c r="AM263" s="41"/>
      <c r="AN263" s="41"/>
      <c r="AO263" s="41"/>
      <c r="AP263" s="41"/>
      <c r="AQ263" s="41"/>
      <c r="AR263" s="41"/>
      <c r="AS263" s="41"/>
      <c r="AT263" s="41"/>
      <c r="AU263" s="41"/>
      <c r="AV263" s="41"/>
      <c r="AW263" s="41"/>
      <c r="AX263" s="41"/>
      <c r="AY263" s="41"/>
      <c r="AZ263" s="41"/>
      <c r="BA263" s="41"/>
      <c r="BB263" s="41"/>
      <c r="BC263" s="41"/>
      <c r="BD263" s="41"/>
      <c r="BE263" s="41"/>
      <c r="BF263" s="41"/>
      <c r="BG263" s="41"/>
      <c r="BH263" s="41"/>
      <c r="BI263" s="41"/>
      <c r="BJ263" s="41"/>
      <c r="BK263" s="41"/>
      <c r="BL263" s="41"/>
      <c r="BM263" s="41"/>
      <c r="BN263" s="41"/>
      <c r="BO263" s="41"/>
      <c r="BP263" s="41"/>
      <c r="BQ263" s="41"/>
      <c r="BR263" s="41"/>
      <c r="BS263" s="41"/>
      <c r="BT263" s="41"/>
      <c r="BU263" s="41"/>
      <c r="BV263" s="41"/>
      <c r="BW263" s="41"/>
      <c r="BX263" s="41"/>
      <c r="BY263" s="41"/>
      <c r="BZ263" s="41"/>
      <c r="CA263" s="41"/>
      <c r="CB263" s="41"/>
      <c r="CC263" s="41"/>
      <c r="CD263" s="41"/>
      <c r="CE263" s="41"/>
      <c r="CF263" s="41"/>
      <c r="CG263" s="41"/>
      <c r="CH263" s="41"/>
      <c r="CI263" s="41"/>
      <c r="CJ263" s="41"/>
      <c r="CK263" s="41"/>
      <c r="CL263" s="41"/>
      <c r="CM263" s="41"/>
      <c r="CN263" s="41"/>
      <c r="CO263" s="41"/>
      <c r="CP263" s="41"/>
      <c r="CQ263" s="41"/>
      <c r="CR263" s="41"/>
      <c r="CS263" s="41"/>
      <c r="CT263" s="41"/>
      <c r="CU263" s="41"/>
      <c r="CV263" s="41"/>
      <c r="CW263" s="41"/>
      <c r="CX263" s="41"/>
      <c r="CY263" s="41"/>
      <c r="CZ263" s="41"/>
      <c r="DA263" s="41"/>
      <c r="DB263" s="41"/>
      <c r="DC263" s="41"/>
      <c r="DD263" s="41"/>
      <c r="DE263" s="41"/>
      <c r="DF263" s="41"/>
      <c r="DG263" s="41"/>
      <c r="DH263" s="41"/>
      <c r="DI263" s="41"/>
      <c r="DJ263" s="41"/>
      <c r="DK263" s="41"/>
      <c r="DL263" s="41"/>
      <c r="DM263" s="41"/>
      <c r="DN263" s="41"/>
      <c r="DO263" s="41"/>
      <c r="DP263" s="41"/>
      <c r="DQ263" s="41"/>
      <c r="DR263" s="41"/>
      <c r="DS263" s="41"/>
      <c r="FY263" s="44"/>
      <c r="FZ263" s="43"/>
      <c r="GA263" s="43"/>
      <c r="GB263" s="43"/>
      <c r="GC263" s="43"/>
      <c r="GD263" s="43"/>
      <c r="GE263" s="43"/>
      <c r="GF263" s="43"/>
      <c r="GG263" s="43"/>
      <c r="GH263" s="43"/>
      <c r="GI263" s="43"/>
      <c r="GJ263" s="43"/>
      <c r="GK263" s="43"/>
      <c r="GL263" s="43"/>
      <c r="GM263" s="43"/>
      <c r="GN263" s="43"/>
      <c r="GO263" s="43"/>
      <c r="GP263" s="43"/>
      <c r="GQ263" s="43"/>
      <c r="GR263" s="43"/>
      <c r="GS263" s="43"/>
      <c r="GT263" s="43"/>
      <c r="GU263" s="43"/>
      <c r="GV263" s="43"/>
      <c r="GW263" s="43"/>
      <c r="GX263" s="43"/>
      <c r="GY263" s="43"/>
      <c r="GZ263" s="43"/>
      <c r="HA263" s="43"/>
      <c r="HB263" s="43"/>
      <c r="HC263" s="43"/>
      <c r="HD263" s="43"/>
    </row>
    <row r="264" spans="1:212" x14ac:dyDescent="0.25">
      <c r="A264" s="41"/>
      <c r="B264" s="41"/>
      <c r="C264" s="41"/>
      <c r="D264" s="41"/>
      <c r="E264" s="41"/>
      <c r="F264" s="41"/>
      <c r="G264" s="41"/>
      <c r="H264" s="41"/>
      <c r="I264" s="41"/>
      <c r="J264" s="41"/>
      <c r="K264" s="41"/>
      <c r="L264" s="41"/>
      <c r="M264" s="41"/>
      <c r="N264" s="41"/>
      <c r="O264" s="41"/>
      <c r="P264" s="41"/>
      <c r="Q264" s="41"/>
      <c r="R264" s="41"/>
      <c r="S264" s="41"/>
      <c r="T264" s="41"/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F264" s="41"/>
      <c r="AG264" s="41"/>
      <c r="AH264" s="41"/>
      <c r="AI264" s="41"/>
      <c r="AJ264" s="41"/>
      <c r="AK264" s="41"/>
      <c r="AL264" s="41"/>
      <c r="AM264" s="41"/>
      <c r="AN264" s="41"/>
      <c r="AO264" s="41"/>
      <c r="AP264" s="41"/>
      <c r="AQ264" s="41"/>
      <c r="AR264" s="41"/>
      <c r="AS264" s="41"/>
      <c r="AT264" s="41"/>
      <c r="AU264" s="41"/>
      <c r="AV264" s="41"/>
      <c r="AW264" s="41"/>
      <c r="AX264" s="41"/>
      <c r="AY264" s="41"/>
      <c r="AZ264" s="41"/>
      <c r="BA264" s="41"/>
      <c r="BB264" s="41"/>
      <c r="BC264" s="41"/>
      <c r="BD264" s="41"/>
      <c r="BE264" s="41"/>
      <c r="BF264" s="41"/>
      <c r="BG264" s="41"/>
      <c r="BH264" s="41"/>
      <c r="BI264" s="41"/>
      <c r="BJ264" s="41"/>
      <c r="BK264" s="41"/>
      <c r="BL264" s="41"/>
      <c r="BM264" s="41"/>
      <c r="BN264" s="41"/>
      <c r="BO264" s="41"/>
      <c r="BP264" s="41"/>
      <c r="BQ264" s="41"/>
      <c r="BR264" s="41"/>
      <c r="BS264" s="41"/>
      <c r="BT264" s="41"/>
      <c r="BU264" s="41"/>
      <c r="BV264" s="41"/>
      <c r="BW264" s="41"/>
      <c r="BX264" s="41"/>
      <c r="BY264" s="41"/>
      <c r="BZ264" s="41"/>
      <c r="CA264" s="41"/>
      <c r="CB264" s="41"/>
      <c r="CC264" s="41"/>
      <c r="CD264" s="41"/>
      <c r="CE264" s="41"/>
      <c r="CF264" s="41"/>
      <c r="CG264" s="41"/>
      <c r="CH264" s="41"/>
      <c r="CI264" s="41"/>
      <c r="CJ264" s="41"/>
      <c r="CK264" s="41"/>
      <c r="CL264" s="41"/>
      <c r="CM264" s="41"/>
      <c r="CN264" s="41"/>
      <c r="CO264" s="41"/>
      <c r="CP264" s="41"/>
      <c r="CQ264" s="41"/>
      <c r="CR264" s="41"/>
      <c r="CS264" s="41"/>
      <c r="CT264" s="41"/>
      <c r="CU264" s="41"/>
      <c r="CV264" s="41"/>
      <c r="CW264" s="41"/>
      <c r="CX264" s="41"/>
      <c r="CY264" s="41"/>
      <c r="CZ264" s="41"/>
      <c r="DA264" s="41"/>
      <c r="DB264" s="41"/>
      <c r="DC264" s="41"/>
      <c r="DD264" s="41"/>
      <c r="DE264" s="41"/>
      <c r="DF264" s="41"/>
      <c r="DG264" s="41"/>
      <c r="DH264" s="41"/>
      <c r="DI264" s="41"/>
      <c r="DJ264" s="41"/>
      <c r="DK264" s="41"/>
      <c r="DL264" s="41"/>
      <c r="DM264" s="41"/>
      <c r="DN264" s="41"/>
      <c r="DO264" s="41"/>
      <c r="DP264" s="41"/>
      <c r="DQ264" s="41"/>
      <c r="DR264" s="41"/>
      <c r="DS264" s="41"/>
      <c r="FY264" s="44"/>
      <c r="FZ264" s="43"/>
      <c r="GA264" s="43"/>
      <c r="GB264" s="43"/>
      <c r="GC264" s="43"/>
      <c r="GD264" s="43"/>
      <c r="GE264" s="43"/>
      <c r="GF264" s="43"/>
      <c r="GG264" s="43"/>
      <c r="GH264" s="43"/>
      <c r="GI264" s="43"/>
      <c r="GJ264" s="43"/>
      <c r="GK264" s="43"/>
      <c r="GL264" s="43"/>
      <c r="GM264" s="43"/>
      <c r="GN264" s="43"/>
      <c r="GO264" s="43"/>
      <c r="GP264" s="43"/>
      <c r="GQ264" s="43"/>
      <c r="GR264" s="43"/>
      <c r="GS264" s="43"/>
      <c r="GT264" s="43"/>
      <c r="GU264" s="43"/>
      <c r="GV264" s="43"/>
      <c r="GW264" s="43"/>
      <c r="GX264" s="43"/>
      <c r="GY264" s="43"/>
      <c r="GZ264" s="43"/>
      <c r="HA264" s="43"/>
      <c r="HB264" s="43"/>
      <c r="HC264" s="43"/>
      <c r="HD264" s="43"/>
    </row>
    <row r="265" spans="1:212" x14ac:dyDescent="0.25">
      <c r="A265" s="41"/>
      <c r="B265" s="41"/>
      <c r="C265" s="41"/>
      <c r="D265" s="41"/>
      <c r="E265" s="41"/>
      <c r="F265" s="41"/>
      <c r="G265" s="41"/>
      <c r="H265" s="41"/>
      <c r="I265" s="41"/>
      <c r="J265" s="41"/>
      <c r="K265" s="41"/>
      <c r="L265" s="41"/>
      <c r="M265" s="41"/>
      <c r="N265" s="41"/>
      <c r="O265" s="41"/>
      <c r="P265" s="41"/>
      <c r="Q265" s="41"/>
      <c r="R265" s="41"/>
      <c r="S265" s="41"/>
      <c r="T265" s="41"/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F265" s="41"/>
      <c r="AG265" s="41"/>
      <c r="AH265" s="41"/>
      <c r="AI265" s="41"/>
      <c r="AJ265" s="41"/>
      <c r="AK265" s="41"/>
      <c r="AL265" s="41"/>
      <c r="AM265" s="41"/>
      <c r="AN265" s="41"/>
      <c r="AO265" s="41"/>
      <c r="AP265" s="41"/>
      <c r="AQ265" s="41"/>
      <c r="AR265" s="41"/>
      <c r="AS265" s="41"/>
      <c r="AT265" s="41"/>
      <c r="AU265" s="41"/>
      <c r="AV265" s="41"/>
      <c r="AW265" s="41"/>
      <c r="AX265" s="41"/>
      <c r="AY265" s="41"/>
      <c r="AZ265" s="41"/>
      <c r="BA265" s="41"/>
      <c r="BB265" s="41"/>
      <c r="BC265" s="41"/>
      <c r="BD265" s="41"/>
      <c r="BE265" s="41"/>
      <c r="BF265" s="41"/>
      <c r="BG265" s="41"/>
      <c r="BH265" s="41"/>
      <c r="BI265" s="41"/>
      <c r="BJ265" s="41"/>
      <c r="BK265" s="41"/>
      <c r="BL265" s="41"/>
      <c r="BM265" s="41"/>
      <c r="BN265" s="41"/>
      <c r="BO265" s="41"/>
      <c r="BP265" s="41"/>
      <c r="BQ265" s="41"/>
      <c r="BR265" s="41"/>
      <c r="BS265" s="41"/>
      <c r="BT265" s="41"/>
      <c r="BU265" s="41"/>
      <c r="BV265" s="41"/>
      <c r="BW265" s="41"/>
      <c r="BX265" s="41"/>
      <c r="BY265" s="41"/>
      <c r="BZ265" s="41"/>
      <c r="CA265" s="41"/>
      <c r="CB265" s="41"/>
      <c r="CC265" s="41"/>
      <c r="CD265" s="41"/>
      <c r="CE265" s="41"/>
      <c r="CF265" s="41"/>
      <c r="CG265" s="41"/>
      <c r="CH265" s="41"/>
      <c r="CI265" s="41"/>
      <c r="CJ265" s="41"/>
      <c r="CK265" s="41"/>
      <c r="CL265" s="41"/>
      <c r="CM265" s="41"/>
      <c r="CN265" s="41"/>
      <c r="CO265" s="41"/>
      <c r="CP265" s="41"/>
      <c r="CQ265" s="41"/>
      <c r="CR265" s="41"/>
      <c r="CS265" s="41"/>
      <c r="CT265" s="41"/>
      <c r="CU265" s="41"/>
      <c r="CV265" s="41"/>
      <c r="CW265" s="41"/>
      <c r="CX265" s="41"/>
      <c r="CY265" s="41"/>
      <c r="CZ265" s="41"/>
      <c r="DA265" s="41"/>
      <c r="DB265" s="41"/>
      <c r="DC265" s="41"/>
      <c r="DD265" s="41"/>
      <c r="DE265" s="41"/>
      <c r="DF265" s="41"/>
      <c r="DG265" s="41"/>
      <c r="DH265" s="41"/>
      <c r="DI265" s="41"/>
      <c r="DJ265" s="41"/>
      <c r="DK265" s="41"/>
      <c r="DL265" s="41"/>
      <c r="DM265" s="41"/>
      <c r="DN265" s="41"/>
      <c r="DO265" s="41"/>
      <c r="DP265" s="41"/>
      <c r="DQ265" s="41"/>
      <c r="DR265" s="41"/>
      <c r="DS265" s="41"/>
      <c r="FY265" s="44"/>
      <c r="FZ265" s="43"/>
      <c r="GA265" s="43"/>
      <c r="GB265" s="43"/>
      <c r="GC265" s="43"/>
      <c r="GD265" s="43"/>
      <c r="GE265" s="43"/>
      <c r="GF265" s="43"/>
      <c r="GG265" s="43"/>
      <c r="GH265" s="43"/>
      <c r="GI265" s="43"/>
      <c r="GJ265" s="43"/>
      <c r="GK265" s="43"/>
      <c r="GL265" s="43"/>
      <c r="GM265" s="43"/>
      <c r="GN265" s="43"/>
      <c r="GO265" s="43"/>
      <c r="GP265" s="43"/>
      <c r="GQ265" s="43"/>
      <c r="GR265" s="43"/>
      <c r="GS265" s="43"/>
      <c r="GT265" s="43"/>
      <c r="GU265" s="43"/>
      <c r="GV265" s="43"/>
      <c r="GW265" s="43"/>
      <c r="GX265" s="43"/>
      <c r="GY265" s="43"/>
      <c r="GZ265" s="43"/>
      <c r="HA265" s="43"/>
      <c r="HB265" s="43"/>
      <c r="HC265" s="43"/>
      <c r="HD265" s="43"/>
    </row>
    <row r="266" spans="1:212" x14ac:dyDescent="0.25">
      <c r="A266" s="41"/>
      <c r="B266" s="41"/>
      <c r="C266" s="41"/>
      <c r="D266" s="41"/>
      <c r="E266" s="41"/>
      <c r="F266" s="41"/>
      <c r="G266" s="41"/>
      <c r="H266" s="41"/>
      <c r="I266" s="41"/>
      <c r="J266" s="41"/>
      <c r="K266" s="41"/>
      <c r="L266" s="41"/>
      <c r="M266" s="41"/>
      <c r="N266" s="41"/>
      <c r="O266" s="41"/>
      <c r="P266" s="41"/>
      <c r="Q266" s="41"/>
      <c r="R266" s="41"/>
      <c r="S266" s="41"/>
      <c r="T266" s="41"/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F266" s="41"/>
      <c r="AG266" s="41"/>
      <c r="AH266" s="41"/>
      <c r="AI266" s="41"/>
      <c r="AJ266" s="41"/>
      <c r="AK266" s="41"/>
      <c r="AL266" s="41"/>
      <c r="AM266" s="41"/>
      <c r="AN266" s="41"/>
      <c r="AO266" s="41"/>
      <c r="AP266" s="41"/>
      <c r="AQ266" s="41"/>
      <c r="AR266" s="41"/>
      <c r="AS266" s="41"/>
      <c r="AT266" s="41"/>
      <c r="AU266" s="41"/>
      <c r="AV266" s="41"/>
      <c r="AW266" s="41"/>
      <c r="AX266" s="41"/>
      <c r="AY266" s="41"/>
      <c r="AZ266" s="41"/>
      <c r="BA266" s="41"/>
      <c r="BB266" s="41"/>
      <c r="BC266" s="41"/>
      <c r="BD266" s="41"/>
      <c r="BE266" s="41"/>
      <c r="BF266" s="41"/>
      <c r="BG266" s="41"/>
      <c r="BH266" s="41"/>
      <c r="BI266" s="41"/>
      <c r="BJ266" s="41"/>
      <c r="BK266" s="41"/>
      <c r="BL266" s="41"/>
      <c r="BM266" s="41"/>
      <c r="BN266" s="41"/>
      <c r="BO266" s="41"/>
      <c r="BP266" s="41"/>
      <c r="BQ266" s="41"/>
      <c r="BR266" s="41"/>
      <c r="BS266" s="41"/>
      <c r="BT266" s="41"/>
      <c r="BU266" s="41"/>
      <c r="BV266" s="41"/>
      <c r="BW266" s="41"/>
      <c r="BX266" s="41"/>
      <c r="BY266" s="41"/>
      <c r="BZ266" s="41"/>
      <c r="CA266" s="41"/>
      <c r="CB266" s="41"/>
      <c r="CC266" s="41"/>
      <c r="CD266" s="41"/>
      <c r="CE266" s="41"/>
      <c r="CF266" s="41"/>
      <c r="CG266" s="41"/>
      <c r="CH266" s="41"/>
      <c r="CI266" s="41"/>
      <c r="CJ266" s="41"/>
      <c r="CK266" s="41"/>
      <c r="CL266" s="41"/>
      <c r="CM266" s="41"/>
      <c r="CN266" s="41"/>
      <c r="CO266" s="41"/>
      <c r="CP266" s="41"/>
      <c r="CQ266" s="41"/>
      <c r="CR266" s="41"/>
      <c r="CS266" s="41"/>
      <c r="CT266" s="41"/>
      <c r="CU266" s="41"/>
      <c r="CV266" s="41"/>
      <c r="CW266" s="41"/>
      <c r="CX266" s="41"/>
      <c r="CY266" s="41"/>
      <c r="CZ266" s="41"/>
      <c r="DA266" s="41"/>
      <c r="DB266" s="41"/>
      <c r="DC266" s="41"/>
      <c r="DD266" s="41"/>
      <c r="DE266" s="41"/>
      <c r="DF266" s="41"/>
      <c r="DG266" s="41"/>
      <c r="DH266" s="41"/>
      <c r="DI266" s="41"/>
      <c r="DJ266" s="41"/>
      <c r="DK266" s="41"/>
      <c r="DL266" s="41"/>
      <c r="DM266" s="41"/>
      <c r="DN266" s="41"/>
      <c r="DO266" s="41"/>
      <c r="DP266" s="41"/>
      <c r="DQ266" s="41"/>
      <c r="DR266" s="41"/>
      <c r="DS266" s="41"/>
      <c r="FY266" s="44"/>
      <c r="FZ266" s="43"/>
      <c r="GA266" s="43"/>
      <c r="GB266" s="43"/>
      <c r="GC266" s="43"/>
      <c r="GD266" s="43"/>
      <c r="GE266" s="43"/>
      <c r="GF266" s="43"/>
      <c r="GG266" s="43"/>
      <c r="GH266" s="43"/>
      <c r="GI266" s="43"/>
      <c r="GJ266" s="43"/>
      <c r="GK266" s="43"/>
      <c r="GL266" s="43"/>
      <c r="GM266" s="43"/>
      <c r="GN266" s="43"/>
      <c r="GO266" s="43"/>
      <c r="GP266" s="43"/>
      <c r="GQ266" s="43"/>
      <c r="GR266" s="43"/>
      <c r="GS266" s="43"/>
      <c r="GT266" s="43"/>
      <c r="GU266" s="43"/>
      <c r="GV266" s="43"/>
      <c r="GW266" s="43"/>
      <c r="GX266" s="43"/>
      <c r="GY266" s="43"/>
      <c r="GZ266" s="43"/>
      <c r="HA266" s="43"/>
      <c r="HB266" s="43"/>
      <c r="HC266" s="43"/>
      <c r="HD266" s="43"/>
    </row>
    <row r="267" spans="1:212" x14ac:dyDescent="0.25">
      <c r="A267" s="41"/>
      <c r="B267" s="41"/>
      <c r="C267" s="41"/>
      <c r="D267" s="41"/>
      <c r="E267" s="41"/>
      <c r="F267" s="41"/>
      <c r="G267" s="41"/>
      <c r="H267" s="41"/>
      <c r="I267" s="41"/>
      <c r="J267" s="41"/>
      <c r="K267" s="41"/>
      <c r="L267" s="41"/>
      <c r="M267" s="41"/>
      <c r="N267" s="41"/>
      <c r="O267" s="41"/>
      <c r="P267" s="41"/>
      <c r="Q267" s="41"/>
      <c r="R267" s="41"/>
      <c r="S267" s="41"/>
      <c r="T267" s="41"/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F267" s="41"/>
      <c r="AG267" s="41"/>
      <c r="AH267" s="41"/>
      <c r="AI267" s="41"/>
      <c r="AJ267" s="41"/>
      <c r="AK267" s="41"/>
      <c r="AL267" s="41"/>
      <c r="AM267" s="41"/>
      <c r="AN267" s="41"/>
      <c r="AO267" s="41"/>
      <c r="AP267" s="41"/>
      <c r="AQ267" s="41"/>
      <c r="AR267" s="41"/>
      <c r="AS267" s="41"/>
      <c r="AT267" s="41"/>
      <c r="AU267" s="41"/>
      <c r="AV267" s="41"/>
      <c r="AW267" s="41"/>
      <c r="AX267" s="41"/>
      <c r="AY267" s="41"/>
      <c r="AZ267" s="41"/>
      <c r="BA267" s="41"/>
      <c r="BB267" s="41"/>
      <c r="BC267" s="41"/>
      <c r="BD267" s="41"/>
      <c r="BE267" s="41"/>
      <c r="BF267" s="41"/>
      <c r="BG267" s="41"/>
      <c r="BH267" s="41"/>
      <c r="BI267" s="41"/>
      <c r="BJ267" s="41"/>
      <c r="BK267" s="41"/>
      <c r="BL267" s="41"/>
      <c r="BM267" s="41"/>
      <c r="BN267" s="41"/>
      <c r="BO267" s="41"/>
      <c r="BP267" s="41"/>
      <c r="BQ267" s="41"/>
      <c r="BR267" s="41"/>
      <c r="BS267" s="41"/>
      <c r="BT267" s="41"/>
      <c r="BU267" s="41"/>
      <c r="BV267" s="41"/>
      <c r="BW267" s="41"/>
      <c r="BX267" s="41"/>
      <c r="BY267" s="41"/>
      <c r="BZ267" s="41"/>
      <c r="CA267" s="41"/>
      <c r="CB267" s="41"/>
      <c r="CC267" s="41"/>
      <c r="CD267" s="41"/>
      <c r="CE267" s="41"/>
      <c r="CF267" s="41"/>
      <c r="CG267" s="41"/>
      <c r="CH267" s="41"/>
      <c r="CI267" s="41"/>
      <c r="CJ267" s="41"/>
      <c r="CK267" s="41"/>
      <c r="CL267" s="41"/>
      <c r="CM267" s="41"/>
      <c r="CN267" s="41"/>
      <c r="CO267" s="41"/>
      <c r="CP267" s="41"/>
      <c r="CQ267" s="41"/>
      <c r="CR267" s="41"/>
      <c r="CS267" s="41"/>
      <c r="CT267" s="41"/>
      <c r="CU267" s="41"/>
      <c r="CV267" s="41"/>
      <c r="CW267" s="41"/>
      <c r="CX267" s="41"/>
      <c r="CY267" s="41"/>
      <c r="CZ267" s="41"/>
      <c r="DA267" s="41"/>
      <c r="DB267" s="41"/>
      <c r="DC267" s="41"/>
      <c r="DD267" s="41"/>
      <c r="DE267" s="41"/>
      <c r="DF267" s="41"/>
      <c r="DG267" s="41"/>
      <c r="DH267" s="41"/>
      <c r="DI267" s="41"/>
      <c r="DJ267" s="41"/>
      <c r="DK267" s="41"/>
      <c r="DL267" s="41"/>
      <c r="DM267" s="41"/>
      <c r="DN267" s="41"/>
      <c r="DO267" s="41"/>
      <c r="DP267" s="41"/>
      <c r="DQ267" s="41"/>
      <c r="DR267" s="41"/>
      <c r="DS267" s="41"/>
      <c r="FY267" s="44"/>
      <c r="FZ267" s="43"/>
      <c r="GA267" s="43"/>
      <c r="GB267" s="43"/>
      <c r="GC267" s="43"/>
      <c r="GD267" s="43"/>
      <c r="GE267" s="43"/>
      <c r="GF267" s="43"/>
      <c r="GG267" s="43"/>
      <c r="GH267" s="43"/>
      <c r="GI267" s="43"/>
      <c r="GJ267" s="43"/>
      <c r="GK267" s="43"/>
      <c r="GL267" s="43"/>
      <c r="GM267" s="43"/>
      <c r="GN267" s="43"/>
      <c r="GO267" s="43"/>
      <c r="GP267" s="43"/>
      <c r="GQ267" s="43"/>
      <c r="GR267" s="43"/>
      <c r="GS267" s="43"/>
      <c r="GT267" s="43"/>
      <c r="GU267" s="43"/>
      <c r="GV267" s="43"/>
      <c r="GW267" s="43"/>
      <c r="GX267" s="43"/>
      <c r="GY267" s="43"/>
      <c r="GZ267" s="43"/>
      <c r="HA267" s="43"/>
      <c r="HB267" s="43"/>
      <c r="HC267" s="43"/>
      <c r="HD267" s="43"/>
    </row>
    <row r="268" spans="1:212" x14ac:dyDescent="0.25">
      <c r="A268" s="41"/>
      <c r="B268" s="41"/>
      <c r="C268" s="41"/>
      <c r="D268" s="41"/>
      <c r="E268" s="41"/>
      <c r="F268" s="41"/>
      <c r="G268" s="41"/>
      <c r="H268" s="41"/>
      <c r="I268" s="41"/>
      <c r="J268" s="41"/>
      <c r="K268" s="41"/>
      <c r="L268" s="41"/>
      <c r="M268" s="41"/>
      <c r="N268" s="41"/>
      <c r="O268" s="41"/>
      <c r="P268" s="41"/>
      <c r="Q268" s="41"/>
      <c r="R268" s="41"/>
      <c r="S268" s="41"/>
      <c r="T268" s="41"/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F268" s="41"/>
      <c r="AG268" s="41"/>
      <c r="AH268" s="41"/>
      <c r="AI268" s="41"/>
      <c r="AJ268" s="41"/>
      <c r="AK268" s="41"/>
      <c r="AL268" s="41"/>
      <c r="AM268" s="41"/>
      <c r="AN268" s="41"/>
      <c r="AO268" s="41"/>
      <c r="AP268" s="41"/>
      <c r="AQ268" s="41"/>
      <c r="AR268" s="41"/>
      <c r="AS268" s="41"/>
      <c r="AT268" s="41"/>
      <c r="AU268" s="41"/>
      <c r="AV268" s="41"/>
      <c r="AW268" s="41"/>
      <c r="AX268" s="41"/>
      <c r="AY268" s="41"/>
      <c r="AZ268" s="41"/>
      <c r="BA268" s="41"/>
      <c r="BB268" s="41"/>
      <c r="BC268" s="41"/>
      <c r="BD268" s="41"/>
      <c r="BE268" s="41"/>
      <c r="BF268" s="41"/>
      <c r="BG268" s="41"/>
      <c r="BH268" s="41"/>
      <c r="BI268" s="41"/>
      <c r="BJ268" s="41"/>
      <c r="BK268" s="41"/>
      <c r="BL268" s="41"/>
      <c r="BM268" s="41"/>
      <c r="BN268" s="41"/>
      <c r="BO268" s="41"/>
      <c r="BP268" s="41"/>
      <c r="BQ268" s="41"/>
      <c r="BR268" s="41"/>
      <c r="BS268" s="41"/>
      <c r="BT268" s="41"/>
      <c r="BU268" s="41"/>
      <c r="BV268" s="41"/>
      <c r="BW268" s="41"/>
      <c r="BX268" s="41"/>
      <c r="BY268" s="41"/>
      <c r="BZ268" s="41"/>
      <c r="CA268" s="41"/>
      <c r="CB268" s="41"/>
      <c r="CC268" s="41"/>
      <c r="CD268" s="41"/>
      <c r="CE268" s="41"/>
      <c r="CF268" s="41"/>
      <c r="CG268" s="41"/>
      <c r="CH268" s="41"/>
      <c r="CI268" s="41"/>
      <c r="CJ268" s="41"/>
      <c r="CK268" s="41"/>
      <c r="CL268" s="41"/>
      <c r="CM268" s="41"/>
      <c r="CN268" s="41"/>
      <c r="CO268" s="41"/>
      <c r="CP268" s="41"/>
      <c r="CQ268" s="41"/>
      <c r="CR268" s="41"/>
      <c r="CS268" s="41"/>
      <c r="CT268" s="41"/>
      <c r="CU268" s="41"/>
      <c r="CV268" s="41"/>
      <c r="CW268" s="41"/>
      <c r="CX268" s="41"/>
      <c r="CY268" s="41"/>
      <c r="CZ268" s="41"/>
      <c r="DA268" s="41"/>
      <c r="DB268" s="41"/>
      <c r="DC268" s="41"/>
      <c r="DD268" s="41"/>
      <c r="DE268" s="41"/>
      <c r="DF268" s="41"/>
      <c r="DG268" s="41"/>
      <c r="DH268" s="41"/>
      <c r="DI268" s="41"/>
      <c r="DJ268" s="41"/>
      <c r="DK268" s="41"/>
      <c r="DL268" s="41"/>
      <c r="DM268" s="41"/>
      <c r="DN268" s="41"/>
      <c r="DO268" s="41"/>
      <c r="DP268" s="41"/>
      <c r="DQ268" s="41"/>
      <c r="DR268" s="41"/>
      <c r="DS268" s="41"/>
      <c r="FY268" s="44"/>
      <c r="FZ268" s="43"/>
      <c r="GA268" s="43"/>
      <c r="GB268" s="43"/>
      <c r="GC268" s="43"/>
      <c r="GD268" s="43"/>
      <c r="GE268" s="43"/>
      <c r="GF268" s="43"/>
      <c r="GG268" s="43"/>
      <c r="GH268" s="43"/>
      <c r="GI268" s="43"/>
      <c r="GJ268" s="43"/>
      <c r="GK268" s="43"/>
      <c r="GL268" s="43"/>
      <c r="GM268" s="43"/>
      <c r="GN268" s="43"/>
      <c r="GO268" s="43"/>
      <c r="GP268" s="43"/>
      <c r="GQ268" s="43"/>
      <c r="GR268" s="43"/>
      <c r="GS268" s="43"/>
      <c r="GT268" s="43"/>
      <c r="GU268" s="43"/>
      <c r="GV268" s="43"/>
      <c r="GW268" s="43"/>
      <c r="GX268" s="43"/>
      <c r="GY268" s="43"/>
      <c r="GZ268" s="43"/>
      <c r="HA268" s="43"/>
      <c r="HB268" s="43"/>
      <c r="HC268" s="43"/>
      <c r="HD268" s="43"/>
    </row>
    <row r="269" spans="1:212" x14ac:dyDescent="0.25">
      <c r="A269" s="41"/>
      <c r="B269" s="41"/>
      <c r="C269" s="41"/>
      <c r="D269" s="41"/>
      <c r="E269" s="41"/>
      <c r="F269" s="41"/>
      <c r="G269" s="41"/>
      <c r="H269" s="41"/>
      <c r="I269" s="41"/>
      <c r="J269" s="41"/>
      <c r="K269" s="41"/>
      <c r="L269" s="41"/>
      <c r="M269" s="41"/>
      <c r="N269" s="41"/>
      <c r="O269" s="41"/>
      <c r="P269" s="41"/>
      <c r="Q269" s="41"/>
      <c r="R269" s="41"/>
      <c r="S269" s="41"/>
      <c r="T269" s="41"/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  <c r="AF269" s="41"/>
      <c r="AG269" s="41"/>
      <c r="AH269" s="41"/>
      <c r="AI269" s="41"/>
      <c r="AJ269" s="41"/>
      <c r="AK269" s="41"/>
      <c r="AL269" s="41"/>
      <c r="AM269" s="41"/>
      <c r="AN269" s="41"/>
      <c r="AO269" s="41"/>
      <c r="AP269" s="41"/>
      <c r="AQ269" s="41"/>
      <c r="AR269" s="41"/>
      <c r="AS269" s="41"/>
      <c r="AT269" s="41"/>
      <c r="AU269" s="41"/>
      <c r="AV269" s="41"/>
      <c r="AW269" s="41"/>
      <c r="AX269" s="41"/>
      <c r="AY269" s="41"/>
      <c r="AZ269" s="41"/>
      <c r="BA269" s="41"/>
      <c r="BB269" s="41"/>
      <c r="BC269" s="41"/>
      <c r="BD269" s="41"/>
      <c r="BE269" s="41"/>
      <c r="BF269" s="41"/>
      <c r="BG269" s="41"/>
      <c r="BH269" s="41"/>
      <c r="BI269" s="41"/>
      <c r="BJ269" s="41"/>
      <c r="BK269" s="41"/>
      <c r="BL269" s="41"/>
      <c r="BM269" s="41"/>
      <c r="BN269" s="41"/>
      <c r="BO269" s="41"/>
      <c r="BP269" s="41"/>
      <c r="BQ269" s="41"/>
      <c r="BR269" s="41"/>
      <c r="BS269" s="41"/>
      <c r="BT269" s="41"/>
      <c r="BU269" s="41"/>
      <c r="BV269" s="41"/>
      <c r="BW269" s="41"/>
      <c r="BX269" s="41"/>
      <c r="BY269" s="41"/>
      <c r="BZ269" s="41"/>
      <c r="CA269" s="41"/>
      <c r="CB269" s="41"/>
      <c r="CC269" s="41"/>
      <c r="CD269" s="41"/>
      <c r="CE269" s="41"/>
      <c r="CF269" s="41"/>
      <c r="CG269" s="41"/>
      <c r="CH269" s="41"/>
      <c r="CI269" s="41"/>
      <c r="CJ269" s="41"/>
      <c r="CK269" s="41"/>
      <c r="CL269" s="41"/>
      <c r="CM269" s="41"/>
      <c r="CN269" s="41"/>
      <c r="CO269" s="41"/>
      <c r="CP269" s="41"/>
      <c r="CQ269" s="41"/>
      <c r="CR269" s="41"/>
      <c r="CS269" s="41"/>
      <c r="CT269" s="41"/>
      <c r="CU269" s="41"/>
      <c r="CV269" s="41"/>
      <c r="CW269" s="41"/>
      <c r="CX269" s="41"/>
      <c r="CY269" s="41"/>
      <c r="CZ269" s="41"/>
      <c r="DA269" s="41"/>
      <c r="DB269" s="41"/>
      <c r="DC269" s="41"/>
      <c r="DD269" s="41"/>
      <c r="DE269" s="41"/>
      <c r="DF269" s="41"/>
      <c r="DG269" s="41"/>
      <c r="DH269" s="41"/>
      <c r="DI269" s="41"/>
      <c r="DJ269" s="41"/>
      <c r="DK269" s="41"/>
      <c r="DL269" s="41"/>
      <c r="DM269" s="41"/>
      <c r="DN269" s="41"/>
      <c r="DO269" s="41"/>
      <c r="DP269" s="41"/>
      <c r="DQ269" s="41"/>
      <c r="DR269" s="41"/>
      <c r="DS269" s="41"/>
      <c r="FY269" s="44"/>
      <c r="FZ269" s="43"/>
      <c r="GA269" s="43"/>
      <c r="GB269" s="43"/>
      <c r="GC269" s="43"/>
      <c r="GD269" s="43"/>
      <c r="GE269" s="43"/>
      <c r="GF269" s="43"/>
      <c r="GG269" s="43"/>
      <c r="GH269" s="43"/>
      <c r="GI269" s="43"/>
      <c r="GJ269" s="43"/>
      <c r="GK269" s="43"/>
      <c r="GL269" s="43"/>
      <c r="GM269" s="43"/>
      <c r="GN269" s="43"/>
      <c r="GO269" s="43"/>
      <c r="GP269" s="43"/>
      <c r="GQ269" s="43"/>
      <c r="GR269" s="43"/>
      <c r="GS269" s="43"/>
      <c r="GT269" s="43"/>
      <c r="GU269" s="43"/>
      <c r="GV269" s="43"/>
      <c r="GW269" s="43"/>
      <c r="GX269" s="43"/>
      <c r="GY269" s="43"/>
      <c r="GZ269" s="43"/>
      <c r="HA269" s="43"/>
      <c r="HB269" s="43"/>
      <c r="HC269" s="43"/>
      <c r="HD269" s="43"/>
    </row>
    <row r="270" spans="1:212" x14ac:dyDescent="0.25">
      <c r="A270" s="41"/>
      <c r="B270" s="41"/>
      <c r="C270" s="41"/>
      <c r="D270" s="41"/>
      <c r="E270" s="41"/>
      <c r="F270" s="41"/>
      <c r="G270" s="41"/>
      <c r="H270" s="41"/>
      <c r="I270" s="41"/>
      <c r="J270" s="41"/>
      <c r="K270" s="41"/>
      <c r="L270" s="41"/>
      <c r="M270" s="41"/>
      <c r="N270" s="41"/>
      <c r="O270" s="41"/>
      <c r="P270" s="41"/>
      <c r="Q270" s="41"/>
      <c r="R270" s="41"/>
      <c r="S270" s="41"/>
      <c r="T270" s="41"/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F270" s="41"/>
      <c r="AG270" s="41"/>
      <c r="AH270" s="41"/>
      <c r="AI270" s="41"/>
      <c r="AJ270" s="41"/>
      <c r="AK270" s="41"/>
      <c r="AL270" s="41"/>
      <c r="AM270" s="41"/>
      <c r="AN270" s="41"/>
      <c r="AO270" s="41"/>
      <c r="AP270" s="41"/>
      <c r="AQ270" s="41"/>
      <c r="AR270" s="41"/>
      <c r="AS270" s="41"/>
      <c r="AT270" s="41"/>
      <c r="AU270" s="41"/>
      <c r="AV270" s="41"/>
      <c r="AW270" s="41"/>
      <c r="AX270" s="41"/>
      <c r="AY270" s="41"/>
      <c r="AZ270" s="41"/>
      <c r="BA270" s="41"/>
      <c r="BB270" s="41"/>
      <c r="BC270" s="41"/>
      <c r="BD270" s="41"/>
      <c r="BE270" s="41"/>
      <c r="BF270" s="41"/>
      <c r="BG270" s="41"/>
      <c r="BH270" s="41"/>
      <c r="BI270" s="41"/>
      <c r="BJ270" s="41"/>
      <c r="BK270" s="41"/>
      <c r="BL270" s="41"/>
      <c r="BM270" s="41"/>
      <c r="BN270" s="41"/>
      <c r="BO270" s="41"/>
      <c r="BP270" s="41"/>
      <c r="BQ270" s="41"/>
      <c r="BR270" s="41"/>
      <c r="BS270" s="41"/>
      <c r="BT270" s="41"/>
      <c r="BU270" s="41"/>
      <c r="BV270" s="41"/>
      <c r="BW270" s="41"/>
      <c r="BX270" s="41"/>
      <c r="BY270" s="41"/>
      <c r="BZ270" s="41"/>
      <c r="CA270" s="41"/>
      <c r="CB270" s="41"/>
      <c r="CC270" s="41"/>
      <c r="CD270" s="41"/>
      <c r="CE270" s="41"/>
      <c r="CF270" s="41"/>
      <c r="CG270" s="41"/>
      <c r="CH270" s="41"/>
      <c r="CI270" s="41"/>
      <c r="CJ270" s="41"/>
      <c r="CK270" s="41"/>
      <c r="CL270" s="41"/>
      <c r="CM270" s="41"/>
      <c r="CN270" s="41"/>
      <c r="CO270" s="41"/>
      <c r="CP270" s="41"/>
      <c r="CQ270" s="41"/>
      <c r="CR270" s="41"/>
      <c r="CS270" s="41"/>
      <c r="CT270" s="41"/>
      <c r="CU270" s="41"/>
      <c r="CV270" s="41"/>
      <c r="CW270" s="41"/>
      <c r="CX270" s="41"/>
      <c r="CY270" s="41"/>
      <c r="CZ270" s="41"/>
      <c r="DA270" s="41"/>
      <c r="DB270" s="41"/>
      <c r="DC270" s="41"/>
      <c r="DD270" s="41"/>
      <c r="DE270" s="41"/>
      <c r="DF270" s="41"/>
      <c r="DG270" s="41"/>
      <c r="DH270" s="41"/>
      <c r="DI270" s="41"/>
      <c r="DJ270" s="41"/>
      <c r="DK270" s="41"/>
      <c r="DL270" s="41"/>
      <c r="DM270" s="41"/>
      <c r="DN270" s="41"/>
      <c r="DO270" s="41"/>
      <c r="DP270" s="41"/>
      <c r="DQ270" s="41"/>
      <c r="DR270" s="41"/>
      <c r="DS270" s="41"/>
      <c r="FY270" s="44"/>
      <c r="FZ270" s="43"/>
      <c r="GA270" s="43"/>
      <c r="GB270" s="43"/>
      <c r="GC270" s="43"/>
      <c r="GD270" s="43"/>
      <c r="GE270" s="43"/>
      <c r="GF270" s="43"/>
      <c r="GG270" s="43"/>
      <c r="GH270" s="43"/>
      <c r="GI270" s="43"/>
      <c r="GJ270" s="43"/>
      <c r="GK270" s="43"/>
      <c r="GL270" s="43"/>
      <c r="GM270" s="43"/>
      <c r="GN270" s="43"/>
      <c r="GO270" s="43"/>
      <c r="GP270" s="43"/>
      <c r="GQ270" s="43"/>
      <c r="GR270" s="43"/>
      <c r="GS270" s="43"/>
      <c r="GT270" s="43"/>
      <c r="GU270" s="43"/>
      <c r="GV270" s="43"/>
      <c r="GW270" s="43"/>
      <c r="GX270" s="43"/>
      <c r="GY270" s="43"/>
      <c r="GZ270" s="43"/>
      <c r="HA270" s="43"/>
      <c r="HB270" s="43"/>
      <c r="HC270" s="43"/>
      <c r="HD270" s="43"/>
    </row>
    <row r="271" spans="1:212" x14ac:dyDescent="0.25">
      <c r="A271" s="41"/>
      <c r="B271" s="41"/>
      <c r="C271" s="41"/>
      <c r="D271" s="41"/>
      <c r="E271" s="41"/>
      <c r="F271" s="41"/>
      <c r="G271" s="41"/>
      <c r="H271" s="41"/>
      <c r="I271" s="41"/>
      <c r="J271" s="41"/>
      <c r="K271" s="41"/>
      <c r="L271" s="41"/>
      <c r="M271" s="41"/>
      <c r="N271" s="41"/>
      <c r="O271" s="41"/>
      <c r="P271" s="41"/>
      <c r="Q271" s="41"/>
      <c r="R271" s="41"/>
      <c r="S271" s="41"/>
      <c r="T271" s="41"/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F271" s="41"/>
      <c r="AG271" s="41"/>
      <c r="AH271" s="41"/>
      <c r="AI271" s="41"/>
      <c r="AJ271" s="41"/>
      <c r="AK271" s="41"/>
      <c r="AL271" s="41"/>
      <c r="AM271" s="41"/>
      <c r="AN271" s="41"/>
      <c r="AO271" s="41"/>
      <c r="AP271" s="41"/>
      <c r="AQ271" s="41"/>
      <c r="AR271" s="41"/>
      <c r="AS271" s="41"/>
      <c r="AT271" s="41"/>
      <c r="AU271" s="41"/>
      <c r="AV271" s="41"/>
      <c r="AW271" s="41"/>
      <c r="AX271" s="41"/>
      <c r="AY271" s="41"/>
      <c r="AZ271" s="41"/>
      <c r="BA271" s="41"/>
      <c r="BB271" s="41"/>
      <c r="BC271" s="41"/>
      <c r="BD271" s="41"/>
      <c r="BE271" s="41"/>
      <c r="BF271" s="41"/>
      <c r="BG271" s="41"/>
      <c r="BH271" s="41"/>
      <c r="BI271" s="41"/>
      <c r="BJ271" s="41"/>
      <c r="BK271" s="41"/>
      <c r="BL271" s="41"/>
      <c r="BM271" s="41"/>
      <c r="BN271" s="41"/>
      <c r="BO271" s="41"/>
      <c r="BP271" s="41"/>
      <c r="BQ271" s="41"/>
      <c r="BR271" s="41"/>
      <c r="BS271" s="41"/>
      <c r="BT271" s="41"/>
      <c r="BU271" s="41"/>
      <c r="BV271" s="41"/>
      <c r="BW271" s="41"/>
      <c r="BX271" s="41"/>
      <c r="BY271" s="41"/>
      <c r="BZ271" s="41"/>
      <c r="CA271" s="41"/>
      <c r="CB271" s="41"/>
      <c r="CC271" s="41"/>
      <c r="CD271" s="41"/>
      <c r="CE271" s="41"/>
      <c r="CF271" s="41"/>
      <c r="CG271" s="41"/>
      <c r="CH271" s="41"/>
      <c r="CI271" s="41"/>
      <c r="CJ271" s="41"/>
      <c r="CK271" s="41"/>
      <c r="CL271" s="41"/>
      <c r="CM271" s="41"/>
      <c r="CN271" s="41"/>
      <c r="CO271" s="41"/>
      <c r="CP271" s="41"/>
      <c r="CQ271" s="41"/>
      <c r="CR271" s="41"/>
      <c r="CS271" s="41"/>
      <c r="CT271" s="41"/>
      <c r="CU271" s="41"/>
      <c r="CV271" s="41"/>
      <c r="CW271" s="41"/>
      <c r="CX271" s="41"/>
      <c r="CY271" s="41"/>
      <c r="CZ271" s="41"/>
      <c r="DA271" s="41"/>
      <c r="DB271" s="41"/>
      <c r="DC271" s="41"/>
      <c r="DD271" s="41"/>
      <c r="DE271" s="41"/>
      <c r="DF271" s="41"/>
      <c r="DG271" s="41"/>
      <c r="DH271" s="41"/>
      <c r="DI271" s="41"/>
      <c r="DJ271" s="41"/>
      <c r="DK271" s="41"/>
      <c r="DL271" s="41"/>
      <c r="DM271" s="41"/>
      <c r="DN271" s="41"/>
      <c r="DO271" s="41"/>
      <c r="DP271" s="41"/>
      <c r="DQ271" s="41"/>
      <c r="DR271" s="41"/>
      <c r="DS271" s="41"/>
      <c r="FY271" s="44"/>
      <c r="FZ271" s="43"/>
      <c r="GA271" s="43"/>
      <c r="GB271" s="43"/>
      <c r="GC271" s="43"/>
      <c r="GD271" s="43"/>
      <c r="GE271" s="43"/>
      <c r="GF271" s="43"/>
      <c r="GG271" s="43"/>
      <c r="GH271" s="43"/>
      <c r="GI271" s="43"/>
      <c r="GJ271" s="43"/>
      <c r="GK271" s="43"/>
      <c r="GL271" s="43"/>
      <c r="GM271" s="43"/>
      <c r="GN271" s="43"/>
      <c r="GO271" s="43"/>
      <c r="GP271" s="43"/>
      <c r="GQ271" s="43"/>
      <c r="GR271" s="43"/>
      <c r="GS271" s="43"/>
      <c r="GT271" s="43"/>
      <c r="GU271" s="43"/>
      <c r="GV271" s="43"/>
      <c r="GW271" s="43"/>
      <c r="GX271" s="43"/>
      <c r="GY271" s="43"/>
      <c r="GZ271" s="43"/>
      <c r="HA271" s="43"/>
      <c r="HB271" s="43"/>
      <c r="HC271" s="43"/>
      <c r="HD271" s="43"/>
    </row>
    <row r="272" spans="1:212" x14ac:dyDescent="0.25">
      <c r="A272" s="41"/>
      <c r="B272" s="41"/>
      <c r="C272" s="41"/>
      <c r="D272" s="41"/>
      <c r="E272" s="41"/>
      <c r="F272" s="41"/>
      <c r="G272" s="41"/>
      <c r="H272" s="41"/>
      <c r="I272" s="41"/>
      <c r="J272" s="41"/>
      <c r="K272" s="41"/>
      <c r="L272" s="41"/>
      <c r="M272" s="41"/>
      <c r="N272" s="41"/>
      <c r="O272" s="41"/>
      <c r="P272" s="41"/>
      <c r="Q272" s="41"/>
      <c r="R272" s="41"/>
      <c r="S272" s="41"/>
      <c r="T272" s="41"/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F272" s="41"/>
      <c r="AG272" s="41"/>
      <c r="AH272" s="41"/>
      <c r="AI272" s="41"/>
      <c r="AJ272" s="41"/>
      <c r="AK272" s="41"/>
      <c r="AL272" s="41"/>
      <c r="AM272" s="41"/>
      <c r="AN272" s="41"/>
      <c r="AO272" s="41"/>
      <c r="AP272" s="41"/>
      <c r="AQ272" s="41"/>
      <c r="AR272" s="41"/>
      <c r="AS272" s="41"/>
      <c r="AT272" s="41"/>
      <c r="AU272" s="41"/>
      <c r="AV272" s="41"/>
      <c r="AW272" s="41"/>
      <c r="AX272" s="41"/>
      <c r="AY272" s="41"/>
      <c r="AZ272" s="41"/>
      <c r="BA272" s="41"/>
      <c r="BB272" s="41"/>
      <c r="BC272" s="41"/>
      <c r="BD272" s="41"/>
      <c r="BE272" s="41"/>
      <c r="BF272" s="41"/>
      <c r="BG272" s="41"/>
      <c r="BH272" s="41"/>
      <c r="BI272" s="41"/>
      <c r="BJ272" s="41"/>
      <c r="BK272" s="41"/>
      <c r="BL272" s="41"/>
      <c r="BM272" s="41"/>
      <c r="BN272" s="41"/>
      <c r="BO272" s="41"/>
      <c r="BP272" s="41"/>
      <c r="BQ272" s="41"/>
      <c r="BR272" s="41"/>
      <c r="BS272" s="41"/>
      <c r="BT272" s="41"/>
      <c r="BU272" s="41"/>
      <c r="BV272" s="41"/>
      <c r="BW272" s="41"/>
      <c r="BX272" s="41"/>
      <c r="BY272" s="41"/>
      <c r="BZ272" s="41"/>
      <c r="CA272" s="41"/>
      <c r="CB272" s="41"/>
      <c r="CC272" s="41"/>
      <c r="CD272" s="41"/>
      <c r="CE272" s="41"/>
      <c r="CF272" s="41"/>
      <c r="CG272" s="41"/>
      <c r="CH272" s="41"/>
      <c r="CI272" s="41"/>
      <c r="CJ272" s="41"/>
      <c r="CK272" s="41"/>
      <c r="CL272" s="41"/>
      <c r="CM272" s="41"/>
      <c r="CN272" s="41"/>
      <c r="CO272" s="41"/>
      <c r="CP272" s="41"/>
      <c r="CQ272" s="41"/>
      <c r="CR272" s="41"/>
      <c r="CS272" s="41"/>
      <c r="CT272" s="41"/>
      <c r="CU272" s="41"/>
      <c r="CV272" s="41"/>
      <c r="CW272" s="41"/>
      <c r="CX272" s="41"/>
      <c r="CY272" s="41"/>
      <c r="CZ272" s="41"/>
      <c r="DA272" s="41"/>
      <c r="DB272" s="41"/>
      <c r="DC272" s="41"/>
      <c r="DD272" s="41"/>
      <c r="DE272" s="41"/>
      <c r="DF272" s="41"/>
      <c r="DG272" s="41"/>
      <c r="DH272" s="41"/>
      <c r="DI272" s="41"/>
      <c r="DJ272" s="41"/>
      <c r="DK272" s="41"/>
      <c r="DL272" s="41"/>
      <c r="DM272" s="41"/>
      <c r="DN272" s="41"/>
      <c r="DO272" s="41"/>
      <c r="DP272" s="41"/>
      <c r="DQ272" s="41"/>
      <c r="DR272" s="41"/>
      <c r="DS272" s="41"/>
      <c r="FY272" s="44"/>
      <c r="FZ272" s="43"/>
      <c r="GA272" s="43"/>
      <c r="GB272" s="43"/>
      <c r="GC272" s="43"/>
      <c r="GD272" s="43"/>
      <c r="GE272" s="43"/>
      <c r="GF272" s="43"/>
      <c r="GG272" s="43"/>
      <c r="GH272" s="43"/>
      <c r="GI272" s="43"/>
      <c r="GJ272" s="43"/>
      <c r="GK272" s="43"/>
      <c r="GL272" s="43"/>
      <c r="GM272" s="43"/>
      <c r="GN272" s="43"/>
      <c r="GO272" s="43"/>
      <c r="GP272" s="43"/>
      <c r="GQ272" s="43"/>
      <c r="GR272" s="43"/>
      <c r="GS272" s="43"/>
      <c r="GT272" s="43"/>
      <c r="GU272" s="43"/>
      <c r="GV272" s="43"/>
      <c r="GW272" s="43"/>
      <c r="GX272" s="43"/>
      <c r="GY272" s="43"/>
      <c r="GZ272" s="43"/>
      <c r="HA272" s="43"/>
      <c r="HB272" s="43"/>
      <c r="HC272" s="43"/>
      <c r="HD272" s="43"/>
    </row>
    <row r="273" spans="1:212" x14ac:dyDescent="0.25">
      <c r="A273" s="41"/>
      <c r="B273" s="41"/>
      <c r="C273" s="41"/>
      <c r="D273" s="41"/>
      <c r="E273" s="41"/>
      <c r="F273" s="41"/>
      <c r="G273" s="41"/>
      <c r="H273" s="41"/>
      <c r="I273" s="41"/>
      <c r="J273" s="41"/>
      <c r="K273" s="41"/>
      <c r="L273" s="41"/>
      <c r="M273" s="41"/>
      <c r="N273" s="41"/>
      <c r="O273" s="41"/>
      <c r="P273" s="41"/>
      <c r="Q273" s="41"/>
      <c r="R273" s="41"/>
      <c r="S273" s="41"/>
      <c r="T273" s="41"/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F273" s="41"/>
      <c r="AG273" s="41"/>
      <c r="AH273" s="41"/>
      <c r="AI273" s="41"/>
      <c r="AJ273" s="41"/>
      <c r="AK273" s="41"/>
      <c r="AL273" s="41"/>
      <c r="AM273" s="41"/>
      <c r="AN273" s="41"/>
      <c r="AO273" s="41"/>
      <c r="AP273" s="41"/>
      <c r="AQ273" s="41"/>
      <c r="AR273" s="41"/>
      <c r="AS273" s="41"/>
      <c r="AT273" s="41"/>
      <c r="AU273" s="41"/>
      <c r="AV273" s="41"/>
      <c r="AW273" s="41"/>
      <c r="AX273" s="41"/>
      <c r="AY273" s="41"/>
      <c r="AZ273" s="41"/>
      <c r="BA273" s="41"/>
      <c r="BB273" s="41"/>
      <c r="BC273" s="41"/>
      <c r="BD273" s="41"/>
      <c r="BE273" s="41"/>
      <c r="BF273" s="41"/>
      <c r="BG273" s="41"/>
      <c r="BH273" s="41"/>
      <c r="BI273" s="41"/>
      <c r="BJ273" s="41"/>
      <c r="BK273" s="41"/>
      <c r="BL273" s="41"/>
      <c r="BM273" s="41"/>
      <c r="BN273" s="41"/>
      <c r="BO273" s="41"/>
      <c r="BP273" s="41"/>
      <c r="BQ273" s="41"/>
      <c r="BR273" s="41"/>
      <c r="BS273" s="41"/>
      <c r="BT273" s="41"/>
      <c r="BU273" s="41"/>
      <c r="BV273" s="41"/>
      <c r="BW273" s="41"/>
      <c r="BX273" s="41"/>
      <c r="BY273" s="41"/>
      <c r="BZ273" s="41"/>
      <c r="CA273" s="41"/>
      <c r="CB273" s="41"/>
      <c r="CC273" s="41"/>
      <c r="CD273" s="41"/>
      <c r="CE273" s="41"/>
      <c r="CF273" s="41"/>
      <c r="CG273" s="41"/>
      <c r="CH273" s="41"/>
      <c r="CI273" s="41"/>
      <c r="CJ273" s="41"/>
      <c r="CK273" s="41"/>
      <c r="CL273" s="41"/>
      <c r="CM273" s="41"/>
      <c r="CN273" s="41"/>
      <c r="CO273" s="41"/>
      <c r="CP273" s="41"/>
      <c r="CQ273" s="41"/>
      <c r="CR273" s="41"/>
      <c r="CS273" s="41"/>
      <c r="CT273" s="41"/>
      <c r="CU273" s="41"/>
      <c r="CV273" s="41"/>
      <c r="CW273" s="41"/>
      <c r="CX273" s="41"/>
      <c r="CY273" s="41"/>
      <c r="CZ273" s="41"/>
      <c r="DA273" s="41"/>
      <c r="DB273" s="41"/>
      <c r="DC273" s="41"/>
      <c r="DD273" s="41"/>
      <c r="DE273" s="41"/>
      <c r="DF273" s="41"/>
      <c r="DG273" s="41"/>
      <c r="DH273" s="41"/>
      <c r="DI273" s="41"/>
      <c r="DJ273" s="41"/>
      <c r="DK273" s="41"/>
      <c r="DL273" s="41"/>
      <c r="DM273" s="41"/>
      <c r="DN273" s="41"/>
      <c r="DO273" s="41"/>
      <c r="DP273" s="41"/>
      <c r="DQ273" s="41"/>
      <c r="DR273" s="41"/>
      <c r="DS273" s="41"/>
      <c r="FY273" s="44"/>
      <c r="FZ273" s="43"/>
      <c r="GA273" s="43"/>
      <c r="GB273" s="43"/>
      <c r="GC273" s="43"/>
      <c r="GD273" s="43"/>
      <c r="GE273" s="43"/>
      <c r="GF273" s="43"/>
      <c r="GG273" s="43"/>
      <c r="GH273" s="43"/>
      <c r="GI273" s="43"/>
      <c r="GJ273" s="43"/>
      <c r="GK273" s="43"/>
      <c r="GL273" s="43"/>
      <c r="GM273" s="43"/>
      <c r="GN273" s="43"/>
      <c r="GO273" s="43"/>
      <c r="GP273" s="43"/>
      <c r="GQ273" s="43"/>
      <c r="GR273" s="43"/>
      <c r="GS273" s="43"/>
      <c r="GT273" s="43"/>
      <c r="GU273" s="43"/>
      <c r="GV273" s="43"/>
      <c r="GW273" s="43"/>
      <c r="GX273" s="43"/>
      <c r="GY273" s="43"/>
      <c r="GZ273" s="43"/>
      <c r="HA273" s="43"/>
      <c r="HB273" s="43"/>
      <c r="HC273" s="43"/>
      <c r="HD273" s="43"/>
    </row>
    <row r="274" spans="1:212" x14ac:dyDescent="0.25">
      <c r="A274" s="41"/>
      <c r="B274" s="41"/>
      <c r="C274" s="41"/>
      <c r="D274" s="41"/>
      <c r="E274" s="41"/>
      <c r="F274" s="41"/>
      <c r="G274" s="41"/>
      <c r="H274" s="41"/>
      <c r="I274" s="41"/>
      <c r="J274" s="41"/>
      <c r="K274" s="41"/>
      <c r="L274" s="41"/>
      <c r="M274" s="41"/>
      <c r="N274" s="41"/>
      <c r="O274" s="41"/>
      <c r="P274" s="41"/>
      <c r="Q274" s="41"/>
      <c r="R274" s="41"/>
      <c r="S274" s="41"/>
      <c r="T274" s="41"/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F274" s="41"/>
      <c r="AG274" s="41"/>
      <c r="AH274" s="41"/>
      <c r="AI274" s="41"/>
      <c r="AJ274" s="41"/>
      <c r="AK274" s="41"/>
      <c r="AL274" s="41"/>
      <c r="AM274" s="41"/>
      <c r="AN274" s="41"/>
      <c r="AO274" s="41"/>
      <c r="AP274" s="41"/>
      <c r="AQ274" s="41"/>
      <c r="AR274" s="41"/>
      <c r="AS274" s="41"/>
      <c r="AT274" s="41"/>
      <c r="AU274" s="41"/>
      <c r="AV274" s="41"/>
      <c r="AW274" s="41"/>
      <c r="AX274" s="41"/>
      <c r="AY274" s="41"/>
      <c r="AZ274" s="41"/>
      <c r="BA274" s="41"/>
      <c r="BB274" s="41"/>
      <c r="BC274" s="41"/>
      <c r="BD274" s="41"/>
      <c r="BE274" s="41"/>
      <c r="BF274" s="41"/>
      <c r="BG274" s="41"/>
      <c r="BH274" s="41"/>
      <c r="BI274" s="41"/>
      <c r="BJ274" s="41"/>
      <c r="BK274" s="41"/>
      <c r="BL274" s="41"/>
      <c r="BM274" s="41"/>
      <c r="BN274" s="41"/>
      <c r="BO274" s="41"/>
      <c r="BP274" s="41"/>
      <c r="BQ274" s="41"/>
      <c r="BR274" s="41"/>
      <c r="BS274" s="41"/>
      <c r="BT274" s="41"/>
      <c r="BU274" s="41"/>
      <c r="BV274" s="41"/>
      <c r="BW274" s="41"/>
      <c r="BX274" s="41"/>
      <c r="BY274" s="41"/>
      <c r="BZ274" s="41"/>
      <c r="CA274" s="41"/>
      <c r="CB274" s="41"/>
      <c r="CC274" s="41"/>
      <c r="CD274" s="41"/>
      <c r="CE274" s="41"/>
      <c r="CF274" s="41"/>
      <c r="CG274" s="41"/>
      <c r="CH274" s="41"/>
      <c r="CI274" s="41"/>
      <c r="CJ274" s="41"/>
      <c r="CK274" s="41"/>
      <c r="CL274" s="41"/>
      <c r="CM274" s="41"/>
      <c r="CN274" s="41"/>
      <c r="CO274" s="41"/>
      <c r="CP274" s="41"/>
      <c r="CQ274" s="41"/>
      <c r="CR274" s="41"/>
      <c r="CS274" s="41"/>
      <c r="CT274" s="41"/>
      <c r="CU274" s="41"/>
      <c r="CV274" s="41"/>
      <c r="CW274" s="41"/>
      <c r="CX274" s="41"/>
      <c r="CY274" s="41"/>
      <c r="CZ274" s="41"/>
      <c r="DA274" s="41"/>
      <c r="DB274" s="41"/>
      <c r="DC274" s="41"/>
      <c r="DD274" s="41"/>
      <c r="DE274" s="41"/>
      <c r="DF274" s="41"/>
      <c r="DG274" s="41"/>
      <c r="DH274" s="41"/>
      <c r="DI274" s="41"/>
      <c r="DJ274" s="41"/>
      <c r="DK274" s="41"/>
      <c r="DL274" s="41"/>
      <c r="DM274" s="41"/>
      <c r="DN274" s="41"/>
      <c r="DO274" s="41"/>
      <c r="DP274" s="41"/>
      <c r="DQ274" s="41"/>
      <c r="DR274" s="41"/>
      <c r="DS274" s="41"/>
      <c r="FY274" s="44"/>
      <c r="FZ274" s="43"/>
      <c r="GA274" s="43"/>
      <c r="GB274" s="43"/>
      <c r="GC274" s="43"/>
      <c r="GD274" s="43"/>
      <c r="GE274" s="43"/>
      <c r="GF274" s="43"/>
      <c r="GG274" s="43"/>
      <c r="GH274" s="43"/>
      <c r="GI274" s="43"/>
      <c r="GJ274" s="43"/>
      <c r="GK274" s="43"/>
      <c r="GL274" s="43"/>
      <c r="GM274" s="43"/>
      <c r="GN274" s="43"/>
      <c r="GO274" s="43"/>
      <c r="GP274" s="43"/>
      <c r="GQ274" s="43"/>
      <c r="GR274" s="43"/>
      <c r="GS274" s="43"/>
      <c r="GT274" s="43"/>
      <c r="GU274" s="43"/>
      <c r="GV274" s="43"/>
      <c r="GW274" s="43"/>
      <c r="GX274" s="43"/>
      <c r="GY274" s="43"/>
      <c r="GZ274" s="43"/>
      <c r="HA274" s="43"/>
      <c r="HB274" s="43"/>
      <c r="HC274" s="43"/>
      <c r="HD274" s="43"/>
    </row>
    <row r="275" spans="1:212" x14ac:dyDescent="0.25">
      <c r="A275" s="41"/>
      <c r="B275" s="41"/>
      <c r="C275" s="41"/>
      <c r="D275" s="41"/>
      <c r="E275" s="41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  <c r="S275" s="41"/>
      <c r="T275" s="41"/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F275" s="41"/>
      <c r="AG275" s="41"/>
      <c r="AH275" s="41"/>
      <c r="AI275" s="41"/>
      <c r="AJ275" s="41"/>
      <c r="AK275" s="41"/>
      <c r="AL275" s="41"/>
      <c r="AM275" s="41"/>
      <c r="AN275" s="41"/>
      <c r="AO275" s="41"/>
      <c r="AP275" s="41"/>
      <c r="AQ275" s="41"/>
      <c r="AR275" s="41"/>
      <c r="AS275" s="41"/>
      <c r="AT275" s="41"/>
      <c r="AU275" s="41"/>
      <c r="AV275" s="41"/>
      <c r="AW275" s="41"/>
      <c r="AX275" s="41"/>
      <c r="AY275" s="41"/>
      <c r="AZ275" s="41"/>
      <c r="BA275" s="41"/>
      <c r="BB275" s="41"/>
      <c r="BC275" s="41"/>
      <c r="BD275" s="41"/>
      <c r="BE275" s="41"/>
      <c r="BF275" s="41"/>
      <c r="BG275" s="41"/>
      <c r="BH275" s="41"/>
      <c r="BI275" s="41"/>
      <c r="BJ275" s="41"/>
      <c r="BK275" s="41"/>
      <c r="BL275" s="41"/>
      <c r="BM275" s="41"/>
      <c r="BN275" s="41"/>
      <c r="BO275" s="41"/>
      <c r="BP275" s="41"/>
      <c r="BQ275" s="41"/>
      <c r="BR275" s="41"/>
      <c r="BS275" s="41"/>
      <c r="BT275" s="41"/>
      <c r="BU275" s="41"/>
      <c r="BV275" s="41"/>
      <c r="BW275" s="41"/>
      <c r="BX275" s="41"/>
      <c r="BY275" s="41"/>
      <c r="BZ275" s="41"/>
      <c r="CA275" s="41"/>
      <c r="CB275" s="41"/>
      <c r="CC275" s="41"/>
      <c r="CD275" s="41"/>
      <c r="CE275" s="41"/>
      <c r="CF275" s="41"/>
      <c r="CG275" s="41"/>
      <c r="CH275" s="41"/>
      <c r="CI275" s="41"/>
      <c r="CJ275" s="41"/>
      <c r="CK275" s="41"/>
      <c r="CL275" s="41"/>
      <c r="CM275" s="41"/>
      <c r="CN275" s="41"/>
      <c r="CO275" s="41"/>
      <c r="CP275" s="41"/>
      <c r="CQ275" s="41"/>
      <c r="CR275" s="41"/>
      <c r="CS275" s="41"/>
      <c r="CT275" s="41"/>
      <c r="CU275" s="41"/>
      <c r="CV275" s="41"/>
      <c r="CW275" s="41"/>
      <c r="CX275" s="41"/>
      <c r="CY275" s="41"/>
      <c r="CZ275" s="41"/>
      <c r="DA275" s="41"/>
      <c r="DB275" s="41"/>
      <c r="DC275" s="41"/>
      <c r="DD275" s="41"/>
      <c r="DE275" s="41"/>
      <c r="DF275" s="41"/>
      <c r="DG275" s="41"/>
      <c r="DH275" s="41"/>
      <c r="DI275" s="41"/>
      <c r="DJ275" s="41"/>
      <c r="DK275" s="41"/>
      <c r="DL275" s="41"/>
      <c r="DM275" s="41"/>
      <c r="DN275" s="41"/>
      <c r="DO275" s="41"/>
      <c r="DP275" s="41"/>
      <c r="DQ275" s="41"/>
      <c r="DR275" s="41"/>
      <c r="DS275" s="41"/>
      <c r="FY275" s="44"/>
      <c r="FZ275" s="43"/>
      <c r="GA275" s="43"/>
      <c r="GB275" s="43"/>
      <c r="GC275" s="43"/>
      <c r="GD275" s="43"/>
      <c r="GE275" s="43"/>
      <c r="GF275" s="43"/>
      <c r="GG275" s="43"/>
      <c r="GH275" s="43"/>
      <c r="GI275" s="43"/>
      <c r="GJ275" s="43"/>
      <c r="GK275" s="43"/>
      <c r="GL275" s="43"/>
      <c r="GM275" s="43"/>
      <c r="GN275" s="43"/>
      <c r="GO275" s="43"/>
      <c r="GP275" s="43"/>
      <c r="GQ275" s="43"/>
      <c r="GR275" s="43"/>
      <c r="GS275" s="43"/>
      <c r="GT275" s="43"/>
      <c r="GU275" s="43"/>
      <c r="GV275" s="43"/>
      <c r="GW275" s="43"/>
      <c r="GX275" s="43"/>
      <c r="GY275" s="43"/>
      <c r="GZ275" s="43"/>
      <c r="HA275" s="43"/>
      <c r="HB275" s="43"/>
      <c r="HC275" s="43"/>
      <c r="HD275" s="43"/>
    </row>
    <row r="276" spans="1:212" x14ac:dyDescent="0.25">
      <c r="A276" s="41"/>
      <c r="B276" s="41"/>
      <c r="C276" s="41"/>
      <c r="D276" s="41"/>
      <c r="E276" s="41"/>
      <c r="F276" s="41"/>
      <c r="G276" s="41"/>
      <c r="H276" s="41"/>
      <c r="I276" s="41"/>
      <c r="J276" s="41"/>
      <c r="K276" s="41"/>
      <c r="L276" s="41"/>
      <c r="M276" s="41"/>
      <c r="N276" s="41"/>
      <c r="O276" s="41"/>
      <c r="P276" s="41"/>
      <c r="Q276" s="41"/>
      <c r="R276" s="41"/>
      <c r="S276" s="41"/>
      <c r="T276" s="41"/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F276" s="41"/>
      <c r="AG276" s="41"/>
      <c r="AH276" s="41"/>
      <c r="AI276" s="41"/>
      <c r="AJ276" s="41"/>
      <c r="AK276" s="41"/>
      <c r="AL276" s="41"/>
      <c r="AM276" s="41"/>
      <c r="AN276" s="41"/>
      <c r="AO276" s="41"/>
      <c r="AP276" s="41"/>
      <c r="AQ276" s="41"/>
      <c r="AR276" s="41"/>
      <c r="AS276" s="41"/>
      <c r="AT276" s="41"/>
      <c r="AU276" s="41"/>
      <c r="AV276" s="41"/>
      <c r="AW276" s="41"/>
      <c r="AX276" s="41"/>
      <c r="AY276" s="41"/>
      <c r="AZ276" s="41"/>
      <c r="BA276" s="41"/>
      <c r="BB276" s="41"/>
      <c r="BC276" s="41"/>
      <c r="BD276" s="41"/>
      <c r="BE276" s="41"/>
      <c r="BF276" s="41"/>
      <c r="BG276" s="41"/>
      <c r="BH276" s="41"/>
      <c r="BI276" s="41"/>
      <c r="BJ276" s="41"/>
      <c r="BK276" s="41"/>
      <c r="BL276" s="41"/>
      <c r="BM276" s="41"/>
      <c r="BN276" s="41"/>
      <c r="BO276" s="41"/>
      <c r="BP276" s="41"/>
      <c r="BQ276" s="41"/>
      <c r="BR276" s="41"/>
      <c r="BS276" s="41"/>
      <c r="BT276" s="41"/>
      <c r="BU276" s="41"/>
      <c r="BV276" s="41"/>
      <c r="BW276" s="41"/>
      <c r="BX276" s="41"/>
      <c r="BY276" s="41"/>
      <c r="BZ276" s="41"/>
      <c r="CA276" s="41"/>
      <c r="CB276" s="41"/>
      <c r="CC276" s="41"/>
      <c r="CD276" s="41"/>
      <c r="CE276" s="41"/>
      <c r="CF276" s="41"/>
      <c r="CG276" s="41"/>
      <c r="CH276" s="41"/>
      <c r="CI276" s="41"/>
      <c r="CJ276" s="41"/>
      <c r="CK276" s="41"/>
      <c r="CL276" s="41"/>
      <c r="CM276" s="41"/>
      <c r="CN276" s="41"/>
      <c r="CO276" s="41"/>
      <c r="CP276" s="41"/>
      <c r="CQ276" s="41"/>
      <c r="CR276" s="41"/>
      <c r="CS276" s="41"/>
      <c r="CT276" s="41"/>
      <c r="CU276" s="41"/>
      <c r="CV276" s="41"/>
      <c r="CW276" s="41"/>
      <c r="CX276" s="41"/>
      <c r="CY276" s="41"/>
      <c r="CZ276" s="41"/>
      <c r="DA276" s="41"/>
      <c r="DB276" s="41"/>
      <c r="DC276" s="41"/>
      <c r="DD276" s="41"/>
      <c r="DE276" s="41"/>
      <c r="DF276" s="41"/>
      <c r="DG276" s="41"/>
      <c r="DH276" s="41"/>
      <c r="DI276" s="41"/>
      <c r="DJ276" s="41"/>
      <c r="DK276" s="41"/>
      <c r="DL276" s="41"/>
      <c r="DM276" s="41"/>
      <c r="DN276" s="41"/>
      <c r="DO276" s="41"/>
      <c r="DP276" s="41"/>
      <c r="DQ276" s="41"/>
      <c r="DR276" s="41"/>
      <c r="DS276" s="41"/>
      <c r="FY276" s="44"/>
      <c r="FZ276" s="43"/>
      <c r="GA276" s="43"/>
      <c r="GB276" s="43"/>
      <c r="GC276" s="43"/>
      <c r="GD276" s="43"/>
      <c r="GE276" s="43"/>
      <c r="GF276" s="43"/>
      <c r="GG276" s="43"/>
      <c r="GH276" s="43"/>
      <c r="GI276" s="43"/>
      <c r="GJ276" s="43"/>
      <c r="GK276" s="43"/>
      <c r="GL276" s="43"/>
      <c r="GM276" s="43"/>
      <c r="GN276" s="43"/>
      <c r="GO276" s="43"/>
      <c r="GP276" s="43"/>
      <c r="GQ276" s="43"/>
      <c r="GR276" s="43"/>
      <c r="GS276" s="43"/>
      <c r="GT276" s="43"/>
      <c r="GU276" s="43"/>
      <c r="GV276" s="43"/>
      <c r="GW276" s="43"/>
      <c r="GX276" s="43"/>
      <c r="GY276" s="43"/>
      <c r="GZ276" s="43"/>
      <c r="HA276" s="43"/>
      <c r="HB276" s="43"/>
      <c r="HC276" s="43"/>
      <c r="HD276" s="43"/>
    </row>
    <row r="277" spans="1:212" x14ac:dyDescent="0.25">
      <c r="A277" s="41"/>
      <c r="B277" s="41"/>
      <c r="C277" s="41"/>
      <c r="D277" s="41"/>
      <c r="E277" s="41"/>
      <c r="F277" s="41"/>
      <c r="G277" s="41"/>
      <c r="H277" s="41"/>
      <c r="I277" s="41"/>
      <c r="J277" s="41"/>
      <c r="K277" s="41"/>
      <c r="L277" s="41"/>
      <c r="M277" s="41"/>
      <c r="N277" s="41"/>
      <c r="O277" s="41"/>
      <c r="P277" s="41"/>
      <c r="Q277" s="41"/>
      <c r="R277" s="41"/>
      <c r="S277" s="41"/>
      <c r="T277" s="41"/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F277" s="41"/>
      <c r="AG277" s="41"/>
      <c r="AH277" s="41"/>
      <c r="AI277" s="41"/>
      <c r="AJ277" s="41"/>
      <c r="AK277" s="41"/>
      <c r="AL277" s="41"/>
      <c r="AM277" s="41"/>
      <c r="AN277" s="41"/>
      <c r="AO277" s="41"/>
      <c r="AP277" s="41"/>
      <c r="AQ277" s="41"/>
      <c r="AR277" s="41"/>
      <c r="AS277" s="41"/>
      <c r="AT277" s="41"/>
      <c r="AU277" s="41"/>
      <c r="AV277" s="41"/>
      <c r="AW277" s="41"/>
      <c r="AX277" s="41"/>
      <c r="AY277" s="41"/>
      <c r="AZ277" s="41"/>
      <c r="BA277" s="41"/>
      <c r="BB277" s="41"/>
      <c r="BC277" s="41"/>
      <c r="BD277" s="41"/>
      <c r="BE277" s="41"/>
      <c r="BF277" s="41"/>
      <c r="BG277" s="41"/>
      <c r="BH277" s="41"/>
      <c r="BI277" s="41"/>
      <c r="BJ277" s="41"/>
      <c r="BK277" s="41"/>
      <c r="BL277" s="41"/>
      <c r="BM277" s="41"/>
      <c r="BN277" s="41"/>
      <c r="BO277" s="41"/>
      <c r="BP277" s="41"/>
      <c r="BQ277" s="41"/>
      <c r="BR277" s="41"/>
      <c r="BS277" s="41"/>
      <c r="BT277" s="41"/>
      <c r="BU277" s="41"/>
      <c r="BV277" s="41"/>
      <c r="BW277" s="41"/>
      <c r="BX277" s="41"/>
      <c r="BY277" s="41"/>
      <c r="BZ277" s="41"/>
      <c r="CA277" s="41"/>
      <c r="CB277" s="41"/>
      <c r="CC277" s="41"/>
      <c r="CD277" s="41"/>
      <c r="CE277" s="41"/>
      <c r="CF277" s="41"/>
      <c r="CG277" s="41"/>
      <c r="CH277" s="41"/>
      <c r="CI277" s="41"/>
      <c r="CJ277" s="41"/>
      <c r="CK277" s="41"/>
      <c r="CL277" s="41"/>
      <c r="CM277" s="41"/>
      <c r="CN277" s="41"/>
      <c r="CO277" s="41"/>
      <c r="CP277" s="41"/>
      <c r="CQ277" s="41"/>
      <c r="CR277" s="41"/>
      <c r="CS277" s="41"/>
      <c r="CT277" s="41"/>
      <c r="CU277" s="41"/>
      <c r="CV277" s="41"/>
      <c r="CW277" s="41"/>
      <c r="CX277" s="41"/>
      <c r="CY277" s="41"/>
      <c r="CZ277" s="41"/>
      <c r="DA277" s="41"/>
      <c r="DB277" s="41"/>
      <c r="DC277" s="41"/>
      <c r="DD277" s="41"/>
      <c r="DE277" s="41"/>
      <c r="DF277" s="41"/>
      <c r="DG277" s="41"/>
      <c r="DH277" s="41"/>
      <c r="DI277" s="41"/>
      <c r="DJ277" s="41"/>
      <c r="DK277" s="41"/>
      <c r="DL277" s="41"/>
      <c r="DM277" s="41"/>
      <c r="DN277" s="41"/>
      <c r="DO277" s="41"/>
      <c r="DP277" s="41"/>
      <c r="DQ277" s="41"/>
      <c r="DR277" s="41"/>
      <c r="DS277" s="41"/>
      <c r="FY277" s="44"/>
      <c r="FZ277" s="43"/>
      <c r="GA277" s="43"/>
      <c r="GB277" s="43"/>
      <c r="GC277" s="43"/>
      <c r="GD277" s="43"/>
      <c r="GE277" s="43"/>
      <c r="GF277" s="43"/>
      <c r="GG277" s="43"/>
      <c r="GH277" s="43"/>
      <c r="GI277" s="43"/>
      <c r="GJ277" s="43"/>
      <c r="GK277" s="43"/>
      <c r="GL277" s="43"/>
      <c r="GM277" s="43"/>
      <c r="GN277" s="43"/>
      <c r="GO277" s="43"/>
      <c r="GP277" s="43"/>
      <c r="GQ277" s="43"/>
      <c r="GR277" s="43"/>
      <c r="GS277" s="43"/>
      <c r="GT277" s="43"/>
      <c r="GU277" s="43"/>
      <c r="GV277" s="43"/>
      <c r="GW277" s="43"/>
      <c r="GX277" s="43"/>
      <c r="GY277" s="43"/>
      <c r="GZ277" s="43"/>
      <c r="HA277" s="43"/>
      <c r="HB277" s="43"/>
      <c r="HC277" s="43"/>
      <c r="HD277" s="43"/>
    </row>
    <row r="278" spans="1:212" x14ac:dyDescent="0.25">
      <c r="A278" s="41"/>
      <c r="B278" s="41"/>
      <c r="C278" s="41"/>
      <c r="D278" s="41"/>
      <c r="E278" s="41"/>
      <c r="F278" s="41"/>
      <c r="G278" s="41"/>
      <c r="H278" s="41"/>
      <c r="I278" s="41"/>
      <c r="J278" s="41"/>
      <c r="K278" s="41"/>
      <c r="L278" s="41"/>
      <c r="M278" s="41"/>
      <c r="N278" s="41"/>
      <c r="O278" s="41"/>
      <c r="P278" s="41"/>
      <c r="Q278" s="41"/>
      <c r="R278" s="41"/>
      <c r="S278" s="41"/>
      <c r="T278" s="41"/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F278" s="41"/>
      <c r="AG278" s="41"/>
      <c r="AH278" s="41"/>
      <c r="AI278" s="41"/>
      <c r="AJ278" s="41"/>
      <c r="AK278" s="41"/>
      <c r="AL278" s="41"/>
      <c r="AM278" s="41"/>
      <c r="AN278" s="41"/>
      <c r="AO278" s="41"/>
      <c r="AP278" s="41"/>
      <c r="AQ278" s="41"/>
      <c r="AR278" s="41"/>
      <c r="AS278" s="41"/>
      <c r="AT278" s="41"/>
      <c r="AU278" s="41"/>
      <c r="AV278" s="41"/>
      <c r="AW278" s="41"/>
      <c r="AX278" s="41"/>
      <c r="AY278" s="41"/>
      <c r="AZ278" s="41"/>
      <c r="BA278" s="41"/>
      <c r="BB278" s="41"/>
      <c r="BC278" s="41"/>
      <c r="BD278" s="41"/>
      <c r="BE278" s="41"/>
      <c r="BF278" s="41"/>
      <c r="BG278" s="41"/>
      <c r="BH278" s="41"/>
      <c r="BI278" s="41"/>
      <c r="BJ278" s="41"/>
      <c r="BK278" s="41"/>
      <c r="BL278" s="41"/>
      <c r="BM278" s="41"/>
      <c r="BN278" s="41"/>
      <c r="BO278" s="41"/>
      <c r="BP278" s="41"/>
      <c r="BQ278" s="41"/>
      <c r="BR278" s="41"/>
      <c r="BS278" s="41"/>
      <c r="BT278" s="41"/>
      <c r="BU278" s="41"/>
      <c r="BV278" s="41"/>
      <c r="BW278" s="41"/>
      <c r="BX278" s="41"/>
      <c r="BY278" s="41"/>
      <c r="BZ278" s="41"/>
      <c r="CA278" s="41"/>
      <c r="CB278" s="41"/>
      <c r="CC278" s="41"/>
      <c r="CD278" s="41"/>
      <c r="CE278" s="41"/>
      <c r="CF278" s="41"/>
      <c r="CG278" s="41"/>
      <c r="CH278" s="41"/>
      <c r="CI278" s="41"/>
      <c r="CJ278" s="41"/>
      <c r="CK278" s="41"/>
      <c r="CL278" s="41"/>
      <c r="CM278" s="41"/>
      <c r="CN278" s="41"/>
      <c r="CO278" s="41"/>
      <c r="CP278" s="41"/>
      <c r="CQ278" s="41"/>
      <c r="CR278" s="41"/>
      <c r="CS278" s="41"/>
      <c r="CT278" s="41"/>
      <c r="CU278" s="41"/>
      <c r="CV278" s="41"/>
      <c r="CW278" s="41"/>
      <c r="CX278" s="41"/>
      <c r="CY278" s="41"/>
      <c r="CZ278" s="41"/>
      <c r="DA278" s="41"/>
      <c r="DB278" s="41"/>
      <c r="DC278" s="41"/>
      <c r="DD278" s="41"/>
      <c r="DE278" s="41"/>
      <c r="DF278" s="41"/>
      <c r="DG278" s="41"/>
      <c r="DH278" s="41"/>
      <c r="DI278" s="41"/>
      <c r="DJ278" s="41"/>
      <c r="DK278" s="41"/>
      <c r="DL278" s="41"/>
      <c r="DM278" s="41"/>
      <c r="DN278" s="41"/>
      <c r="DO278" s="41"/>
      <c r="DP278" s="41"/>
      <c r="DQ278" s="41"/>
      <c r="DR278" s="41"/>
      <c r="DS278" s="41"/>
      <c r="FY278" s="44"/>
      <c r="FZ278" s="43"/>
      <c r="GA278" s="43"/>
      <c r="GB278" s="43"/>
      <c r="GC278" s="43"/>
      <c r="GD278" s="43"/>
      <c r="GE278" s="43"/>
      <c r="GF278" s="43"/>
      <c r="GG278" s="43"/>
      <c r="GH278" s="43"/>
      <c r="GI278" s="43"/>
      <c r="GJ278" s="43"/>
      <c r="GK278" s="43"/>
      <c r="GL278" s="43"/>
      <c r="GM278" s="43"/>
      <c r="GN278" s="43"/>
      <c r="GO278" s="43"/>
      <c r="GP278" s="43"/>
      <c r="GQ278" s="43"/>
      <c r="GR278" s="43"/>
      <c r="GS278" s="43"/>
      <c r="GT278" s="43"/>
      <c r="GU278" s="43"/>
      <c r="GV278" s="43"/>
      <c r="GW278" s="43"/>
      <c r="GX278" s="43"/>
      <c r="GY278" s="43"/>
      <c r="GZ278" s="43"/>
      <c r="HA278" s="43"/>
      <c r="HB278" s="43"/>
      <c r="HC278" s="43"/>
      <c r="HD278" s="43"/>
    </row>
    <row r="279" spans="1:212" x14ac:dyDescent="0.25">
      <c r="A279" s="41"/>
      <c r="B279" s="41"/>
      <c r="C279" s="41"/>
      <c r="D279" s="41"/>
      <c r="E279" s="41"/>
      <c r="F279" s="41"/>
      <c r="G279" s="41"/>
      <c r="H279" s="41"/>
      <c r="I279" s="41"/>
      <c r="J279" s="41"/>
      <c r="K279" s="41"/>
      <c r="L279" s="41"/>
      <c r="M279" s="41"/>
      <c r="N279" s="41"/>
      <c r="O279" s="41"/>
      <c r="P279" s="41"/>
      <c r="Q279" s="41"/>
      <c r="R279" s="41"/>
      <c r="S279" s="41"/>
      <c r="T279" s="41"/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  <c r="AF279" s="41"/>
      <c r="AG279" s="41"/>
      <c r="AH279" s="41"/>
      <c r="AI279" s="41"/>
      <c r="AJ279" s="41"/>
      <c r="AK279" s="41"/>
      <c r="AL279" s="41"/>
      <c r="AM279" s="41"/>
      <c r="AN279" s="41"/>
      <c r="AO279" s="41"/>
      <c r="AP279" s="41"/>
      <c r="AQ279" s="41"/>
      <c r="AR279" s="41"/>
      <c r="AS279" s="41"/>
      <c r="AT279" s="41"/>
      <c r="AU279" s="41"/>
      <c r="AV279" s="41"/>
      <c r="AW279" s="41"/>
      <c r="AX279" s="41"/>
      <c r="AY279" s="41"/>
      <c r="AZ279" s="41"/>
      <c r="BA279" s="41"/>
      <c r="BB279" s="41"/>
      <c r="BC279" s="41"/>
      <c r="BD279" s="41"/>
      <c r="BE279" s="41"/>
      <c r="BF279" s="41"/>
      <c r="BG279" s="41"/>
      <c r="BH279" s="41"/>
      <c r="BI279" s="41"/>
      <c r="BJ279" s="41"/>
      <c r="BK279" s="41"/>
      <c r="BL279" s="41"/>
      <c r="BM279" s="41"/>
      <c r="BN279" s="41"/>
      <c r="BO279" s="41"/>
      <c r="BP279" s="41"/>
      <c r="BQ279" s="41"/>
      <c r="BR279" s="41"/>
      <c r="BS279" s="41"/>
      <c r="BT279" s="41"/>
      <c r="BU279" s="41"/>
      <c r="BV279" s="41"/>
      <c r="BW279" s="41"/>
      <c r="BX279" s="41"/>
      <c r="BY279" s="41"/>
      <c r="BZ279" s="41"/>
      <c r="CA279" s="41"/>
      <c r="CB279" s="41"/>
      <c r="CC279" s="41"/>
      <c r="CD279" s="41"/>
      <c r="CE279" s="41"/>
      <c r="CF279" s="41"/>
      <c r="CG279" s="41"/>
      <c r="CH279" s="41"/>
      <c r="CI279" s="41"/>
      <c r="CJ279" s="41"/>
      <c r="CK279" s="41"/>
      <c r="CL279" s="41"/>
      <c r="CM279" s="41"/>
      <c r="CN279" s="41"/>
      <c r="CO279" s="41"/>
      <c r="CP279" s="41"/>
      <c r="CQ279" s="41"/>
      <c r="CR279" s="41"/>
      <c r="CS279" s="41"/>
      <c r="CT279" s="41"/>
      <c r="CU279" s="41"/>
      <c r="CV279" s="41"/>
      <c r="CW279" s="41"/>
      <c r="CX279" s="41"/>
      <c r="CY279" s="41"/>
      <c r="CZ279" s="41"/>
      <c r="DA279" s="41"/>
      <c r="DB279" s="41"/>
      <c r="DC279" s="41"/>
      <c r="DD279" s="41"/>
      <c r="DE279" s="41"/>
      <c r="DF279" s="41"/>
      <c r="DG279" s="41"/>
      <c r="DH279" s="41"/>
      <c r="DI279" s="41"/>
      <c r="DJ279" s="41"/>
      <c r="DK279" s="41"/>
      <c r="DL279" s="41"/>
      <c r="DM279" s="41"/>
      <c r="DN279" s="41"/>
      <c r="DO279" s="41"/>
      <c r="DP279" s="41"/>
      <c r="DQ279" s="41"/>
      <c r="DR279" s="41"/>
      <c r="DS279" s="41"/>
      <c r="FY279" s="44"/>
      <c r="FZ279" s="43"/>
      <c r="GA279" s="43"/>
      <c r="GB279" s="43"/>
      <c r="GC279" s="43"/>
      <c r="GD279" s="43"/>
      <c r="GE279" s="43"/>
      <c r="GF279" s="43"/>
      <c r="GG279" s="43"/>
      <c r="GH279" s="43"/>
      <c r="GI279" s="43"/>
      <c r="GJ279" s="43"/>
      <c r="GK279" s="43"/>
      <c r="GL279" s="43"/>
      <c r="GM279" s="43"/>
      <c r="GN279" s="43"/>
      <c r="GO279" s="43"/>
      <c r="GP279" s="43"/>
      <c r="GQ279" s="43"/>
      <c r="GR279" s="43"/>
      <c r="GS279" s="43"/>
      <c r="GT279" s="43"/>
      <c r="GU279" s="43"/>
      <c r="GV279" s="43"/>
      <c r="GW279" s="43"/>
      <c r="GX279" s="43"/>
      <c r="GY279" s="43"/>
      <c r="GZ279" s="43"/>
      <c r="HA279" s="43"/>
      <c r="HB279" s="43"/>
      <c r="HC279" s="43"/>
      <c r="HD279" s="43"/>
    </row>
    <row r="280" spans="1:212" x14ac:dyDescent="0.25">
      <c r="A280" s="41"/>
      <c r="B280" s="41"/>
      <c r="C280" s="41"/>
      <c r="D280" s="41"/>
      <c r="E280" s="41"/>
      <c r="F280" s="41"/>
      <c r="G280" s="41"/>
      <c r="H280" s="41"/>
      <c r="I280" s="41"/>
      <c r="J280" s="41"/>
      <c r="K280" s="41"/>
      <c r="L280" s="41"/>
      <c r="M280" s="41"/>
      <c r="N280" s="41"/>
      <c r="O280" s="41"/>
      <c r="P280" s="41"/>
      <c r="Q280" s="41"/>
      <c r="R280" s="41"/>
      <c r="S280" s="41"/>
      <c r="T280" s="41"/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  <c r="AF280" s="41"/>
      <c r="AG280" s="41"/>
      <c r="AH280" s="41"/>
      <c r="AI280" s="41"/>
      <c r="AJ280" s="41"/>
      <c r="AK280" s="41"/>
      <c r="AL280" s="41"/>
      <c r="AM280" s="41"/>
      <c r="AN280" s="41"/>
      <c r="AO280" s="41"/>
      <c r="AP280" s="41"/>
      <c r="AQ280" s="41"/>
      <c r="AR280" s="41"/>
      <c r="AS280" s="41"/>
      <c r="AT280" s="41"/>
      <c r="AU280" s="41"/>
      <c r="AV280" s="41"/>
      <c r="AW280" s="41"/>
      <c r="AX280" s="41"/>
      <c r="AY280" s="41"/>
      <c r="AZ280" s="41"/>
      <c r="BA280" s="41"/>
      <c r="BB280" s="41"/>
      <c r="BC280" s="41"/>
      <c r="BD280" s="41"/>
      <c r="BE280" s="41"/>
      <c r="BF280" s="41"/>
      <c r="BG280" s="41"/>
      <c r="BH280" s="41"/>
      <c r="BI280" s="41"/>
      <c r="BJ280" s="41"/>
      <c r="BK280" s="41"/>
      <c r="BL280" s="41"/>
      <c r="BM280" s="41"/>
      <c r="BN280" s="41"/>
      <c r="BO280" s="41"/>
      <c r="BP280" s="41"/>
      <c r="BQ280" s="41"/>
      <c r="BR280" s="41"/>
      <c r="BS280" s="41"/>
      <c r="BT280" s="41"/>
      <c r="BU280" s="41"/>
      <c r="BV280" s="41"/>
      <c r="BW280" s="41"/>
      <c r="BX280" s="41"/>
      <c r="BY280" s="41"/>
      <c r="BZ280" s="41"/>
      <c r="CA280" s="41"/>
      <c r="CB280" s="41"/>
      <c r="CC280" s="41"/>
      <c r="CD280" s="41"/>
      <c r="CE280" s="41"/>
      <c r="CF280" s="41"/>
      <c r="CG280" s="41"/>
      <c r="CH280" s="41"/>
      <c r="CI280" s="41"/>
      <c r="CJ280" s="41"/>
      <c r="CK280" s="41"/>
      <c r="CL280" s="41"/>
      <c r="CM280" s="41"/>
      <c r="CN280" s="41"/>
      <c r="CO280" s="41"/>
      <c r="CP280" s="41"/>
      <c r="CQ280" s="41"/>
      <c r="CR280" s="41"/>
      <c r="CS280" s="41"/>
      <c r="CT280" s="41"/>
      <c r="CU280" s="41"/>
      <c r="CV280" s="41"/>
      <c r="CW280" s="41"/>
      <c r="CX280" s="41"/>
      <c r="CY280" s="41"/>
      <c r="CZ280" s="41"/>
      <c r="DA280" s="41"/>
      <c r="DB280" s="41"/>
      <c r="DC280" s="41"/>
      <c r="DD280" s="41"/>
      <c r="DE280" s="41"/>
      <c r="DF280" s="41"/>
      <c r="DG280" s="41"/>
      <c r="DH280" s="41"/>
      <c r="DI280" s="41"/>
      <c r="DJ280" s="41"/>
      <c r="DK280" s="41"/>
      <c r="DL280" s="41"/>
      <c r="DM280" s="41"/>
      <c r="DN280" s="41"/>
      <c r="DO280" s="41"/>
      <c r="DP280" s="41"/>
      <c r="DQ280" s="41"/>
      <c r="DR280" s="41"/>
      <c r="DS280" s="41"/>
      <c r="FY280" s="44"/>
      <c r="FZ280" s="43"/>
      <c r="GA280" s="43"/>
      <c r="GB280" s="43"/>
      <c r="GC280" s="43"/>
      <c r="GD280" s="43"/>
      <c r="GE280" s="43"/>
      <c r="GF280" s="43"/>
      <c r="GG280" s="43"/>
      <c r="GH280" s="43"/>
      <c r="GI280" s="43"/>
      <c r="GJ280" s="43"/>
      <c r="GK280" s="43"/>
      <c r="GL280" s="43"/>
      <c r="GM280" s="43"/>
      <c r="GN280" s="43"/>
      <c r="GO280" s="43"/>
      <c r="GP280" s="43"/>
      <c r="GQ280" s="43"/>
      <c r="GR280" s="43"/>
      <c r="GS280" s="43"/>
      <c r="GT280" s="43"/>
      <c r="GU280" s="43"/>
      <c r="GV280" s="43"/>
      <c r="GW280" s="43"/>
      <c r="GX280" s="43"/>
      <c r="GY280" s="43"/>
      <c r="GZ280" s="43"/>
      <c r="HA280" s="43"/>
      <c r="HB280" s="43"/>
      <c r="HC280" s="43"/>
      <c r="HD280" s="43"/>
    </row>
    <row r="281" spans="1:212" x14ac:dyDescent="0.25">
      <c r="A281" s="41"/>
      <c r="B281" s="41"/>
      <c r="C281" s="41"/>
      <c r="D281" s="41"/>
      <c r="E281" s="41"/>
      <c r="F281" s="41"/>
      <c r="G281" s="41"/>
      <c r="H281" s="41"/>
      <c r="I281" s="41"/>
      <c r="J281" s="41"/>
      <c r="K281" s="41"/>
      <c r="L281" s="41"/>
      <c r="M281" s="41"/>
      <c r="N281" s="41"/>
      <c r="O281" s="41"/>
      <c r="P281" s="41"/>
      <c r="Q281" s="41"/>
      <c r="R281" s="41"/>
      <c r="S281" s="41"/>
      <c r="T281" s="41"/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F281" s="41"/>
      <c r="AG281" s="41"/>
      <c r="AH281" s="41"/>
      <c r="AI281" s="41"/>
      <c r="AJ281" s="41"/>
      <c r="AK281" s="41"/>
      <c r="AL281" s="41"/>
      <c r="AM281" s="41"/>
      <c r="AN281" s="41"/>
      <c r="AO281" s="41"/>
      <c r="AP281" s="41"/>
      <c r="AQ281" s="41"/>
      <c r="AR281" s="41"/>
      <c r="AS281" s="41"/>
      <c r="AT281" s="41"/>
      <c r="AU281" s="41"/>
      <c r="AV281" s="41"/>
      <c r="AW281" s="41"/>
      <c r="AX281" s="41"/>
      <c r="AY281" s="41"/>
      <c r="AZ281" s="41"/>
      <c r="BA281" s="41"/>
      <c r="BB281" s="41"/>
      <c r="BC281" s="41"/>
      <c r="BD281" s="41"/>
      <c r="BE281" s="41"/>
      <c r="BF281" s="41"/>
      <c r="BG281" s="41"/>
      <c r="BH281" s="41"/>
      <c r="BI281" s="41"/>
      <c r="BJ281" s="41"/>
      <c r="BK281" s="41"/>
      <c r="BL281" s="41"/>
      <c r="BM281" s="41"/>
      <c r="BN281" s="41"/>
      <c r="BO281" s="41"/>
      <c r="BP281" s="41"/>
      <c r="BQ281" s="41"/>
      <c r="BR281" s="41"/>
      <c r="BS281" s="41"/>
      <c r="BT281" s="41"/>
      <c r="BU281" s="41"/>
      <c r="BV281" s="41"/>
      <c r="BW281" s="41"/>
      <c r="BX281" s="41"/>
      <c r="BY281" s="41"/>
      <c r="BZ281" s="41"/>
      <c r="CA281" s="41"/>
      <c r="CB281" s="41"/>
      <c r="CC281" s="41"/>
      <c r="CD281" s="41"/>
      <c r="CE281" s="41"/>
      <c r="CF281" s="41"/>
      <c r="CG281" s="41"/>
      <c r="CH281" s="41"/>
      <c r="CI281" s="41"/>
      <c r="CJ281" s="41"/>
      <c r="CK281" s="41"/>
      <c r="CL281" s="41"/>
      <c r="CM281" s="41"/>
      <c r="CN281" s="41"/>
      <c r="CO281" s="41"/>
      <c r="CP281" s="41"/>
      <c r="CQ281" s="41"/>
      <c r="CR281" s="41"/>
      <c r="CS281" s="41"/>
      <c r="CT281" s="41"/>
      <c r="CU281" s="41"/>
      <c r="CV281" s="41"/>
      <c r="CW281" s="41"/>
      <c r="CX281" s="41"/>
      <c r="CY281" s="41"/>
      <c r="CZ281" s="41"/>
      <c r="DA281" s="41"/>
      <c r="DB281" s="41"/>
      <c r="DC281" s="41"/>
      <c r="DD281" s="41"/>
      <c r="DE281" s="41"/>
      <c r="DF281" s="41"/>
      <c r="DG281" s="41"/>
      <c r="DH281" s="41"/>
      <c r="DI281" s="41"/>
      <c r="DJ281" s="41"/>
      <c r="DK281" s="41"/>
      <c r="DL281" s="41"/>
      <c r="DM281" s="41"/>
      <c r="DN281" s="41"/>
      <c r="DO281" s="41"/>
      <c r="DP281" s="41"/>
      <c r="DQ281" s="41"/>
      <c r="DR281" s="41"/>
      <c r="DS281" s="41"/>
      <c r="FY281" s="44"/>
      <c r="FZ281" s="43"/>
      <c r="GA281" s="43"/>
      <c r="GB281" s="43"/>
      <c r="GC281" s="43"/>
      <c r="GD281" s="43"/>
      <c r="GE281" s="43"/>
      <c r="GF281" s="43"/>
      <c r="GG281" s="43"/>
      <c r="GH281" s="43"/>
      <c r="GI281" s="43"/>
      <c r="GJ281" s="43"/>
      <c r="GK281" s="43"/>
      <c r="GL281" s="43"/>
      <c r="GM281" s="43"/>
      <c r="GN281" s="43"/>
      <c r="GO281" s="43"/>
      <c r="GP281" s="43"/>
      <c r="GQ281" s="43"/>
      <c r="GR281" s="43"/>
      <c r="GS281" s="43"/>
      <c r="GT281" s="43"/>
      <c r="GU281" s="43"/>
      <c r="GV281" s="43"/>
      <c r="GW281" s="43"/>
      <c r="GX281" s="43"/>
      <c r="GY281" s="43"/>
      <c r="GZ281" s="43"/>
      <c r="HA281" s="43"/>
      <c r="HB281" s="43"/>
      <c r="HC281" s="43"/>
      <c r="HD281" s="43"/>
    </row>
    <row r="282" spans="1:212" x14ac:dyDescent="0.25">
      <c r="A282" s="41"/>
      <c r="B282" s="41"/>
      <c r="C282" s="41"/>
      <c r="D282" s="41"/>
      <c r="E282" s="41"/>
      <c r="F282" s="41"/>
      <c r="G282" s="41"/>
      <c r="H282" s="41"/>
      <c r="I282" s="41"/>
      <c r="J282" s="41"/>
      <c r="K282" s="41"/>
      <c r="L282" s="41"/>
      <c r="M282" s="41"/>
      <c r="N282" s="41"/>
      <c r="O282" s="41"/>
      <c r="P282" s="41"/>
      <c r="Q282" s="41"/>
      <c r="R282" s="41"/>
      <c r="S282" s="41"/>
      <c r="T282" s="41"/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F282" s="41"/>
      <c r="AG282" s="41"/>
      <c r="AH282" s="41"/>
      <c r="AI282" s="41"/>
      <c r="AJ282" s="41"/>
      <c r="AK282" s="41"/>
      <c r="AL282" s="41"/>
      <c r="AM282" s="41"/>
      <c r="AN282" s="41"/>
      <c r="AO282" s="41"/>
      <c r="AP282" s="41"/>
      <c r="AQ282" s="41"/>
      <c r="AR282" s="41"/>
      <c r="AS282" s="41"/>
      <c r="AT282" s="41"/>
      <c r="AU282" s="41"/>
      <c r="AV282" s="41"/>
      <c r="AW282" s="41"/>
      <c r="AX282" s="41"/>
      <c r="AY282" s="41"/>
      <c r="AZ282" s="41"/>
      <c r="BA282" s="41"/>
      <c r="BB282" s="41"/>
      <c r="BC282" s="41"/>
      <c r="BD282" s="41"/>
      <c r="BE282" s="41"/>
      <c r="BF282" s="41"/>
      <c r="BG282" s="41"/>
      <c r="BH282" s="41"/>
      <c r="BI282" s="41"/>
      <c r="BJ282" s="41"/>
      <c r="BK282" s="41"/>
      <c r="BL282" s="41"/>
      <c r="BM282" s="41"/>
      <c r="BN282" s="41"/>
      <c r="BO282" s="41"/>
      <c r="BP282" s="41"/>
      <c r="BQ282" s="41"/>
      <c r="BR282" s="41"/>
      <c r="BS282" s="41"/>
      <c r="BT282" s="41"/>
      <c r="BU282" s="41"/>
      <c r="BV282" s="41"/>
      <c r="BW282" s="41"/>
      <c r="BX282" s="41"/>
      <c r="BY282" s="41"/>
      <c r="BZ282" s="41"/>
      <c r="CA282" s="41"/>
      <c r="CB282" s="41"/>
      <c r="CC282" s="41"/>
      <c r="CD282" s="41"/>
      <c r="CE282" s="41"/>
      <c r="CF282" s="41"/>
      <c r="CG282" s="41"/>
      <c r="CH282" s="41"/>
      <c r="CI282" s="41"/>
      <c r="CJ282" s="41"/>
      <c r="CK282" s="41"/>
      <c r="CL282" s="41"/>
      <c r="CM282" s="41"/>
      <c r="CN282" s="41"/>
      <c r="CO282" s="41"/>
      <c r="CP282" s="41"/>
      <c r="CQ282" s="41"/>
      <c r="CR282" s="41"/>
      <c r="CS282" s="41"/>
      <c r="CT282" s="41"/>
      <c r="CU282" s="41"/>
      <c r="CV282" s="41"/>
      <c r="CW282" s="41"/>
      <c r="CX282" s="41"/>
      <c r="CY282" s="41"/>
      <c r="CZ282" s="41"/>
      <c r="DA282" s="41"/>
      <c r="DB282" s="41"/>
      <c r="DC282" s="41"/>
      <c r="DD282" s="41"/>
      <c r="DE282" s="41"/>
      <c r="DF282" s="41"/>
      <c r="DG282" s="41"/>
      <c r="DH282" s="41"/>
      <c r="DI282" s="41"/>
      <c r="DJ282" s="41"/>
      <c r="DK282" s="41"/>
      <c r="DL282" s="41"/>
      <c r="DM282" s="41"/>
      <c r="DN282" s="41"/>
      <c r="DO282" s="41"/>
      <c r="DP282" s="41"/>
      <c r="DQ282" s="41"/>
      <c r="DR282" s="41"/>
      <c r="DS282" s="41"/>
      <c r="FY282" s="44"/>
      <c r="FZ282" s="43"/>
      <c r="GA282" s="43"/>
      <c r="GB282" s="43"/>
      <c r="GC282" s="43"/>
      <c r="GD282" s="43"/>
      <c r="GE282" s="43"/>
      <c r="GF282" s="43"/>
      <c r="GG282" s="43"/>
      <c r="GH282" s="43"/>
      <c r="GI282" s="43"/>
      <c r="GJ282" s="43"/>
      <c r="GK282" s="43"/>
      <c r="GL282" s="43"/>
      <c r="GM282" s="43"/>
      <c r="GN282" s="43"/>
      <c r="GO282" s="43"/>
      <c r="GP282" s="43"/>
      <c r="GQ282" s="43"/>
      <c r="GR282" s="43"/>
      <c r="GS282" s="43"/>
      <c r="GT282" s="43"/>
      <c r="GU282" s="43"/>
      <c r="GV282" s="43"/>
      <c r="GW282" s="43"/>
      <c r="GX282" s="43"/>
      <c r="GY282" s="43"/>
      <c r="GZ282" s="43"/>
      <c r="HA282" s="43"/>
      <c r="HB282" s="43"/>
      <c r="HC282" s="43"/>
      <c r="HD282" s="43"/>
    </row>
    <row r="283" spans="1:212" x14ac:dyDescent="0.25">
      <c r="A283" s="41"/>
      <c r="B283" s="41"/>
      <c r="C283" s="41"/>
      <c r="D283" s="41"/>
      <c r="E283" s="41"/>
      <c r="F283" s="41"/>
      <c r="G283" s="41"/>
      <c r="H283" s="41"/>
      <c r="I283" s="41"/>
      <c r="J283" s="41"/>
      <c r="K283" s="41"/>
      <c r="L283" s="41"/>
      <c r="M283" s="41"/>
      <c r="N283" s="41"/>
      <c r="O283" s="41"/>
      <c r="P283" s="41"/>
      <c r="Q283" s="41"/>
      <c r="R283" s="41"/>
      <c r="S283" s="41"/>
      <c r="T283" s="41"/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F283" s="41"/>
      <c r="AG283" s="41"/>
      <c r="AH283" s="41"/>
      <c r="AI283" s="41"/>
      <c r="AJ283" s="41"/>
      <c r="AK283" s="41"/>
      <c r="AL283" s="41"/>
      <c r="AM283" s="41"/>
      <c r="AN283" s="41"/>
      <c r="AO283" s="41"/>
      <c r="AP283" s="41"/>
      <c r="AQ283" s="41"/>
      <c r="AR283" s="41"/>
      <c r="AS283" s="41"/>
      <c r="AT283" s="41"/>
      <c r="AU283" s="41"/>
      <c r="AV283" s="41"/>
      <c r="AW283" s="41"/>
      <c r="AX283" s="41"/>
      <c r="AY283" s="41"/>
      <c r="AZ283" s="41"/>
      <c r="BA283" s="41"/>
      <c r="BB283" s="41"/>
      <c r="BC283" s="41"/>
      <c r="BD283" s="41"/>
      <c r="BE283" s="41"/>
      <c r="BF283" s="41"/>
      <c r="BG283" s="41"/>
      <c r="BH283" s="41"/>
      <c r="BI283" s="41"/>
      <c r="BJ283" s="41"/>
      <c r="BK283" s="41"/>
      <c r="BL283" s="41"/>
      <c r="BM283" s="41"/>
      <c r="BN283" s="41"/>
      <c r="BO283" s="41"/>
      <c r="BP283" s="41"/>
      <c r="BQ283" s="41"/>
      <c r="BR283" s="41"/>
      <c r="BS283" s="41"/>
      <c r="BT283" s="41"/>
      <c r="BU283" s="41"/>
      <c r="BV283" s="41"/>
      <c r="BW283" s="41"/>
      <c r="BX283" s="41"/>
      <c r="BY283" s="41"/>
      <c r="BZ283" s="41"/>
      <c r="CA283" s="41"/>
      <c r="CB283" s="41"/>
      <c r="CC283" s="41"/>
      <c r="CD283" s="41"/>
      <c r="CE283" s="41"/>
      <c r="CF283" s="41"/>
      <c r="CG283" s="41"/>
      <c r="CH283" s="41"/>
      <c r="CI283" s="41"/>
      <c r="CJ283" s="41"/>
      <c r="CK283" s="41"/>
      <c r="CL283" s="41"/>
      <c r="CM283" s="41"/>
      <c r="CN283" s="41"/>
      <c r="CO283" s="41"/>
      <c r="CP283" s="41"/>
      <c r="CQ283" s="41"/>
      <c r="CR283" s="41"/>
      <c r="CS283" s="41"/>
      <c r="CT283" s="41"/>
      <c r="CU283" s="41"/>
      <c r="CV283" s="41"/>
      <c r="CW283" s="41"/>
      <c r="CX283" s="41"/>
      <c r="CY283" s="41"/>
      <c r="CZ283" s="41"/>
      <c r="DA283" s="41"/>
      <c r="DB283" s="41"/>
      <c r="DC283" s="41"/>
      <c r="DD283" s="41"/>
      <c r="DE283" s="41"/>
      <c r="DF283" s="41"/>
      <c r="DG283" s="41"/>
      <c r="DH283" s="41"/>
      <c r="DI283" s="41"/>
      <c r="DJ283" s="41"/>
      <c r="DK283" s="41"/>
      <c r="DL283" s="41"/>
      <c r="DM283" s="41"/>
      <c r="DN283" s="41"/>
      <c r="DO283" s="41"/>
      <c r="DP283" s="41"/>
      <c r="DQ283" s="41"/>
      <c r="DR283" s="41"/>
      <c r="DS283" s="41"/>
      <c r="FY283" s="44"/>
      <c r="FZ283" s="43"/>
      <c r="GA283" s="43"/>
      <c r="GB283" s="43"/>
      <c r="GC283" s="43"/>
      <c r="GD283" s="43"/>
      <c r="GE283" s="43"/>
      <c r="GF283" s="43"/>
      <c r="GG283" s="43"/>
      <c r="GH283" s="43"/>
      <c r="GI283" s="43"/>
      <c r="GJ283" s="43"/>
      <c r="GK283" s="43"/>
      <c r="GL283" s="43"/>
      <c r="GM283" s="43"/>
      <c r="GN283" s="43"/>
      <c r="GO283" s="43"/>
      <c r="GP283" s="43"/>
      <c r="GQ283" s="43"/>
      <c r="GR283" s="43"/>
      <c r="GS283" s="43"/>
      <c r="GT283" s="43"/>
      <c r="GU283" s="43"/>
      <c r="GV283" s="43"/>
      <c r="GW283" s="43"/>
      <c r="GX283" s="43"/>
      <c r="GY283" s="43"/>
      <c r="GZ283" s="43"/>
      <c r="HA283" s="43"/>
      <c r="HB283" s="43"/>
      <c r="HC283" s="43"/>
      <c r="HD283" s="43"/>
    </row>
    <row r="284" spans="1:212" x14ac:dyDescent="0.25">
      <c r="A284" s="41"/>
      <c r="B284" s="41"/>
      <c r="C284" s="41"/>
      <c r="D284" s="41"/>
      <c r="E284" s="41"/>
      <c r="F284" s="41"/>
      <c r="G284" s="41"/>
      <c r="H284" s="41"/>
      <c r="I284" s="41"/>
      <c r="J284" s="41"/>
      <c r="K284" s="41"/>
      <c r="L284" s="41"/>
      <c r="M284" s="41"/>
      <c r="N284" s="41"/>
      <c r="O284" s="41"/>
      <c r="P284" s="41"/>
      <c r="Q284" s="41"/>
      <c r="R284" s="41"/>
      <c r="S284" s="41"/>
      <c r="T284" s="41"/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  <c r="AF284" s="41"/>
      <c r="AG284" s="41"/>
      <c r="AH284" s="41"/>
      <c r="AI284" s="41"/>
      <c r="AJ284" s="41"/>
      <c r="AK284" s="41"/>
      <c r="AL284" s="41"/>
      <c r="AM284" s="41"/>
      <c r="AN284" s="41"/>
      <c r="AO284" s="41"/>
      <c r="AP284" s="41"/>
      <c r="AQ284" s="41"/>
      <c r="AR284" s="41"/>
      <c r="AS284" s="41"/>
      <c r="AT284" s="41"/>
      <c r="AU284" s="41"/>
      <c r="AV284" s="41"/>
      <c r="AW284" s="41"/>
      <c r="AX284" s="41"/>
      <c r="AY284" s="41"/>
      <c r="AZ284" s="41"/>
      <c r="BA284" s="41"/>
      <c r="BB284" s="41"/>
      <c r="BC284" s="41"/>
      <c r="BD284" s="41"/>
      <c r="BE284" s="41"/>
      <c r="BF284" s="41"/>
      <c r="BG284" s="41"/>
      <c r="BH284" s="41"/>
      <c r="BI284" s="41"/>
      <c r="BJ284" s="41"/>
      <c r="BK284" s="41"/>
      <c r="BL284" s="41"/>
      <c r="BM284" s="41"/>
      <c r="BN284" s="41"/>
      <c r="BO284" s="41"/>
      <c r="BP284" s="41"/>
      <c r="BQ284" s="41"/>
      <c r="BR284" s="41"/>
      <c r="BS284" s="41"/>
      <c r="BT284" s="41"/>
      <c r="BU284" s="41"/>
      <c r="BV284" s="41"/>
      <c r="BW284" s="41"/>
      <c r="BX284" s="41"/>
      <c r="BY284" s="41"/>
      <c r="BZ284" s="41"/>
      <c r="CA284" s="41"/>
      <c r="CB284" s="41"/>
      <c r="CC284" s="41"/>
      <c r="CD284" s="41"/>
      <c r="CE284" s="41"/>
      <c r="CF284" s="41"/>
      <c r="CG284" s="41"/>
      <c r="CH284" s="41"/>
      <c r="CI284" s="41"/>
      <c r="CJ284" s="41"/>
      <c r="CK284" s="41"/>
      <c r="CL284" s="41"/>
      <c r="CM284" s="41"/>
      <c r="CN284" s="41"/>
      <c r="CO284" s="41"/>
      <c r="CP284" s="41"/>
      <c r="CQ284" s="41"/>
      <c r="CR284" s="41"/>
      <c r="CS284" s="41"/>
      <c r="CT284" s="41"/>
      <c r="CU284" s="41"/>
      <c r="CV284" s="41"/>
      <c r="CW284" s="41"/>
      <c r="CX284" s="41"/>
      <c r="CY284" s="41"/>
      <c r="CZ284" s="41"/>
      <c r="DA284" s="41"/>
      <c r="DB284" s="41"/>
      <c r="DC284" s="41"/>
      <c r="DD284" s="41"/>
      <c r="DE284" s="41"/>
      <c r="DF284" s="41"/>
      <c r="DG284" s="41"/>
      <c r="DH284" s="41"/>
      <c r="DI284" s="41"/>
      <c r="DJ284" s="41"/>
      <c r="DK284" s="41"/>
      <c r="DL284" s="41"/>
      <c r="DM284" s="41"/>
      <c r="DN284" s="41"/>
      <c r="DO284" s="41"/>
      <c r="DP284" s="41"/>
      <c r="DQ284" s="41"/>
      <c r="DR284" s="41"/>
      <c r="DS284" s="41"/>
      <c r="FY284" s="44"/>
      <c r="FZ284" s="43"/>
      <c r="GA284" s="43"/>
      <c r="GB284" s="43"/>
      <c r="GC284" s="43"/>
      <c r="GD284" s="43"/>
      <c r="GE284" s="43"/>
      <c r="GF284" s="43"/>
      <c r="GG284" s="43"/>
      <c r="GH284" s="43"/>
      <c r="GI284" s="43"/>
      <c r="GJ284" s="43"/>
      <c r="GK284" s="43"/>
      <c r="GL284" s="43"/>
      <c r="GM284" s="43"/>
      <c r="GN284" s="43"/>
      <c r="GO284" s="43"/>
      <c r="GP284" s="43"/>
      <c r="GQ284" s="43"/>
      <c r="GR284" s="43"/>
      <c r="GS284" s="43"/>
      <c r="GT284" s="43"/>
      <c r="GU284" s="43"/>
      <c r="GV284" s="43"/>
      <c r="GW284" s="43"/>
      <c r="GX284" s="43"/>
      <c r="GY284" s="43"/>
      <c r="GZ284" s="43"/>
      <c r="HA284" s="43"/>
      <c r="HB284" s="43"/>
      <c r="HC284" s="43"/>
      <c r="HD284" s="43"/>
    </row>
    <row r="285" spans="1:212" x14ac:dyDescent="0.25">
      <c r="A285" s="41"/>
      <c r="B285" s="41"/>
      <c r="C285" s="41"/>
      <c r="D285" s="41"/>
      <c r="E285" s="41"/>
      <c r="F285" s="41"/>
      <c r="G285" s="41"/>
      <c r="H285" s="41"/>
      <c r="I285" s="41"/>
      <c r="J285" s="41"/>
      <c r="K285" s="41"/>
      <c r="L285" s="41"/>
      <c r="M285" s="41"/>
      <c r="N285" s="41"/>
      <c r="O285" s="41"/>
      <c r="P285" s="41"/>
      <c r="Q285" s="41"/>
      <c r="R285" s="41"/>
      <c r="S285" s="41"/>
      <c r="T285" s="41"/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  <c r="AF285" s="41"/>
      <c r="AG285" s="41"/>
      <c r="AH285" s="41"/>
      <c r="AI285" s="41"/>
      <c r="AJ285" s="41"/>
      <c r="AK285" s="41"/>
      <c r="AL285" s="41"/>
      <c r="AM285" s="41"/>
      <c r="AN285" s="41"/>
      <c r="AO285" s="41"/>
      <c r="AP285" s="41"/>
      <c r="AQ285" s="41"/>
      <c r="AR285" s="41"/>
      <c r="AS285" s="41"/>
      <c r="AT285" s="41"/>
      <c r="AU285" s="41"/>
      <c r="AV285" s="41"/>
      <c r="AW285" s="41"/>
      <c r="AX285" s="41"/>
      <c r="AY285" s="41"/>
      <c r="AZ285" s="41"/>
      <c r="BA285" s="41"/>
      <c r="BB285" s="41"/>
      <c r="BC285" s="41"/>
      <c r="BD285" s="41"/>
      <c r="BE285" s="41"/>
      <c r="BF285" s="41"/>
      <c r="BG285" s="41"/>
      <c r="BH285" s="41"/>
      <c r="BI285" s="41"/>
      <c r="BJ285" s="41"/>
      <c r="BK285" s="41"/>
      <c r="BL285" s="41"/>
      <c r="BM285" s="41"/>
      <c r="BN285" s="41"/>
      <c r="BO285" s="41"/>
      <c r="BP285" s="41"/>
      <c r="BQ285" s="41"/>
      <c r="BR285" s="41"/>
      <c r="BS285" s="41"/>
      <c r="BT285" s="41"/>
      <c r="BU285" s="41"/>
      <c r="BV285" s="41"/>
      <c r="BW285" s="41"/>
      <c r="BX285" s="41"/>
      <c r="BY285" s="41"/>
      <c r="BZ285" s="41"/>
      <c r="CA285" s="41"/>
      <c r="CB285" s="41"/>
      <c r="CC285" s="41"/>
      <c r="CD285" s="41"/>
      <c r="CE285" s="41"/>
      <c r="CF285" s="41"/>
      <c r="CG285" s="41"/>
      <c r="CH285" s="41"/>
      <c r="CI285" s="41"/>
      <c r="CJ285" s="41"/>
      <c r="CK285" s="41"/>
      <c r="CL285" s="41"/>
      <c r="CM285" s="41"/>
      <c r="CN285" s="41"/>
      <c r="CO285" s="41"/>
      <c r="CP285" s="41"/>
      <c r="CQ285" s="41"/>
      <c r="CR285" s="41"/>
      <c r="CS285" s="41"/>
      <c r="CT285" s="41"/>
      <c r="CU285" s="41"/>
      <c r="CV285" s="41"/>
      <c r="CW285" s="41"/>
      <c r="CX285" s="41"/>
      <c r="CY285" s="41"/>
      <c r="CZ285" s="41"/>
      <c r="DA285" s="41"/>
      <c r="DB285" s="41"/>
      <c r="DC285" s="41"/>
      <c r="DD285" s="41"/>
      <c r="DE285" s="41"/>
      <c r="DF285" s="41"/>
      <c r="DG285" s="41"/>
      <c r="DH285" s="41"/>
      <c r="DI285" s="41"/>
      <c r="DJ285" s="41"/>
      <c r="DK285" s="41"/>
      <c r="DL285" s="41"/>
      <c r="DM285" s="41"/>
      <c r="DN285" s="41"/>
      <c r="DO285" s="41"/>
      <c r="DP285" s="41"/>
      <c r="DQ285" s="41"/>
      <c r="DR285" s="41"/>
      <c r="DS285" s="41"/>
      <c r="FY285" s="44"/>
      <c r="FZ285" s="43"/>
      <c r="GA285" s="43"/>
      <c r="GB285" s="43"/>
      <c r="GC285" s="43"/>
      <c r="GD285" s="43"/>
      <c r="GE285" s="43"/>
      <c r="GF285" s="43"/>
      <c r="GG285" s="43"/>
      <c r="GH285" s="43"/>
      <c r="GI285" s="43"/>
      <c r="GJ285" s="43"/>
      <c r="GK285" s="43"/>
      <c r="GL285" s="43"/>
      <c r="GM285" s="43"/>
      <c r="GN285" s="43"/>
      <c r="GO285" s="43"/>
      <c r="GP285" s="43"/>
      <c r="GQ285" s="43"/>
      <c r="GR285" s="43"/>
      <c r="GS285" s="43"/>
      <c r="GT285" s="43"/>
      <c r="GU285" s="43"/>
      <c r="GV285" s="43"/>
      <c r="GW285" s="43"/>
      <c r="GX285" s="43"/>
      <c r="GY285" s="43"/>
      <c r="GZ285" s="43"/>
      <c r="HA285" s="43"/>
      <c r="HB285" s="43"/>
      <c r="HC285" s="43"/>
      <c r="HD285" s="43"/>
    </row>
    <row r="286" spans="1:212" x14ac:dyDescent="0.25">
      <c r="A286" s="41"/>
      <c r="B286" s="41"/>
      <c r="C286" s="41"/>
      <c r="D286" s="41"/>
      <c r="E286" s="41"/>
      <c r="F286" s="41"/>
      <c r="G286" s="41"/>
      <c r="H286" s="41"/>
      <c r="I286" s="41"/>
      <c r="J286" s="41"/>
      <c r="K286" s="41"/>
      <c r="L286" s="41"/>
      <c r="M286" s="41"/>
      <c r="N286" s="41"/>
      <c r="O286" s="41"/>
      <c r="P286" s="41"/>
      <c r="Q286" s="41"/>
      <c r="R286" s="41"/>
      <c r="S286" s="41"/>
      <c r="T286" s="41"/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  <c r="AF286" s="41"/>
      <c r="AG286" s="41"/>
      <c r="AH286" s="41"/>
      <c r="AI286" s="41"/>
      <c r="AJ286" s="41"/>
      <c r="AK286" s="41"/>
      <c r="AL286" s="41"/>
      <c r="AM286" s="41"/>
      <c r="AN286" s="41"/>
      <c r="AO286" s="41"/>
      <c r="AP286" s="41"/>
      <c r="AQ286" s="41"/>
      <c r="AR286" s="41"/>
      <c r="AS286" s="41"/>
      <c r="AT286" s="41"/>
      <c r="AU286" s="41"/>
      <c r="AV286" s="41"/>
      <c r="AW286" s="41"/>
      <c r="AX286" s="41"/>
      <c r="AY286" s="41"/>
      <c r="AZ286" s="41"/>
      <c r="BA286" s="41"/>
      <c r="BB286" s="41"/>
      <c r="BC286" s="41"/>
      <c r="BD286" s="41"/>
      <c r="BE286" s="41"/>
      <c r="BF286" s="41"/>
      <c r="BG286" s="41"/>
      <c r="BH286" s="41"/>
      <c r="BI286" s="41"/>
      <c r="BJ286" s="41"/>
      <c r="BK286" s="41"/>
      <c r="BL286" s="41"/>
      <c r="BM286" s="41"/>
      <c r="BN286" s="41"/>
      <c r="BO286" s="41"/>
      <c r="BP286" s="41"/>
      <c r="BQ286" s="41"/>
      <c r="BR286" s="41"/>
      <c r="BS286" s="41"/>
      <c r="BT286" s="41"/>
      <c r="BU286" s="41"/>
      <c r="BV286" s="41"/>
      <c r="BW286" s="41"/>
      <c r="BX286" s="41"/>
      <c r="BY286" s="41"/>
      <c r="BZ286" s="41"/>
      <c r="CA286" s="41"/>
      <c r="CB286" s="41"/>
      <c r="CC286" s="41"/>
      <c r="CD286" s="41"/>
      <c r="CE286" s="41"/>
      <c r="CF286" s="41"/>
      <c r="CG286" s="41"/>
      <c r="CH286" s="41"/>
      <c r="CI286" s="41"/>
      <c r="CJ286" s="41"/>
      <c r="CK286" s="41"/>
      <c r="CL286" s="41"/>
      <c r="CM286" s="41"/>
      <c r="CN286" s="41"/>
      <c r="CO286" s="41"/>
      <c r="CP286" s="41"/>
      <c r="CQ286" s="41"/>
      <c r="CR286" s="41"/>
      <c r="CS286" s="41"/>
      <c r="CT286" s="41"/>
      <c r="CU286" s="41"/>
      <c r="CV286" s="41"/>
      <c r="CW286" s="41"/>
      <c r="CX286" s="41"/>
      <c r="CY286" s="41"/>
      <c r="CZ286" s="41"/>
      <c r="DA286" s="41"/>
      <c r="DB286" s="41"/>
      <c r="DC286" s="41"/>
      <c r="DD286" s="41"/>
      <c r="DE286" s="41"/>
      <c r="DF286" s="41"/>
      <c r="DG286" s="41"/>
      <c r="DH286" s="41"/>
      <c r="DI286" s="41"/>
      <c r="DJ286" s="41"/>
      <c r="DK286" s="41"/>
      <c r="DL286" s="41"/>
      <c r="DM286" s="41"/>
      <c r="DN286" s="41"/>
      <c r="DO286" s="41"/>
      <c r="DP286" s="41"/>
      <c r="DQ286" s="41"/>
      <c r="DR286" s="41"/>
      <c r="DS286" s="41"/>
      <c r="FY286" s="44"/>
      <c r="FZ286" s="43"/>
      <c r="GA286" s="43"/>
      <c r="GB286" s="43"/>
      <c r="GC286" s="43"/>
      <c r="GD286" s="43"/>
      <c r="GE286" s="43"/>
      <c r="GF286" s="43"/>
      <c r="GG286" s="43"/>
      <c r="GH286" s="43"/>
      <c r="GI286" s="43"/>
      <c r="GJ286" s="43"/>
      <c r="GK286" s="43"/>
      <c r="GL286" s="43"/>
      <c r="GM286" s="43"/>
      <c r="GN286" s="43"/>
      <c r="GO286" s="43"/>
      <c r="GP286" s="43"/>
      <c r="GQ286" s="43"/>
      <c r="GR286" s="43"/>
      <c r="GS286" s="43"/>
      <c r="GT286" s="43"/>
      <c r="GU286" s="43"/>
      <c r="GV286" s="43"/>
      <c r="GW286" s="43"/>
      <c r="GX286" s="43"/>
      <c r="GY286" s="43"/>
      <c r="GZ286" s="43"/>
      <c r="HA286" s="43"/>
      <c r="HB286" s="43"/>
      <c r="HC286" s="43"/>
      <c r="HD286" s="43"/>
    </row>
    <row r="287" spans="1:212" x14ac:dyDescent="0.25">
      <c r="A287" s="41"/>
      <c r="B287" s="41"/>
      <c r="C287" s="41"/>
      <c r="D287" s="41"/>
      <c r="E287" s="41"/>
      <c r="F287" s="41"/>
      <c r="G287" s="41"/>
      <c r="H287" s="41"/>
      <c r="I287" s="41"/>
      <c r="J287" s="41"/>
      <c r="K287" s="41"/>
      <c r="L287" s="41"/>
      <c r="M287" s="41"/>
      <c r="N287" s="41"/>
      <c r="O287" s="41"/>
      <c r="P287" s="41"/>
      <c r="Q287" s="41"/>
      <c r="R287" s="41"/>
      <c r="S287" s="41"/>
      <c r="T287" s="41"/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F287" s="41"/>
      <c r="AG287" s="41"/>
      <c r="AH287" s="41"/>
      <c r="AI287" s="41"/>
      <c r="AJ287" s="41"/>
      <c r="AK287" s="41"/>
      <c r="AL287" s="41"/>
      <c r="AM287" s="41"/>
      <c r="AN287" s="41"/>
      <c r="AO287" s="41"/>
      <c r="AP287" s="41"/>
      <c r="AQ287" s="41"/>
      <c r="AR287" s="41"/>
      <c r="AS287" s="41"/>
      <c r="AT287" s="41"/>
      <c r="AU287" s="41"/>
      <c r="AV287" s="41"/>
      <c r="AW287" s="41"/>
      <c r="AX287" s="41"/>
      <c r="AY287" s="41"/>
      <c r="AZ287" s="41"/>
      <c r="BA287" s="41"/>
      <c r="BB287" s="41"/>
      <c r="BC287" s="41"/>
      <c r="BD287" s="41"/>
      <c r="BE287" s="41"/>
      <c r="BF287" s="41"/>
      <c r="BG287" s="41"/>
      <c r="BH287" s="41"/>
      <c r="BI287" s="41"/>
      <c r="BJ287" s="41"/>
      <c r="BK287" s="41"/>
      <c r="BL287" s="41"/>
      <c r="BM287" s="41"/>
      <c r="BN287" s="41"/>
      <c r="BO287" s="41"/>
      <c r="BP287" s="41"/>
      <c r="BQ287" s="41"/>
      <c r="BR287" s="41"/>
      <c r="BS287" s="41"/>
      <c r="BT287" s="41"/>
      <c r="BU287" s="41"/>
      <c r="BV287" s="41"/>
      <c r="BW287" s="41"/>
      <c r="BX287" s="41"/>
      <c r="BY287" s="41"/>
      <c r="BZ287" s="41"/>
      <c r="CA287" s="41"/>
      <c r="CB287" s="41"/>
      <c r="CC287" s="41"/>
      <c r="CD287" s="41"/>
      <c r="CE287" s="41"/>
      <c r="CF287" s="41"/>
      <c r="CG287" s="41"/>
      <c r="CH287" s="41"/>
      <c r="CI287" s="41"/>
      <c r="CJ287" s="41"/>
      <c r="CK287" s="41"/>
      <c r="CL287" s="41"/>
      <c r="CM287" s="41"/>
      <c r="CN287" s="41"/>
      <c r="CO287" s="41"/>
      <c r="CP287" s="41"/>
      <c r="CQ287" s="41"/>
      <c r="CR287" s="41"/>
      <c r="CS287" s="41"/>
      <c r="CT287" s="41"/>
      <c r="CU287" s="41"/>
      <c r="CV287" s="41"/>
      <c r="CW287" s="41"/>
      <c r="CX287" s="41"/>
      <c r="CY287" s="41"/>
      <c r="CZ287" s="41"/>
      <c r="DA287" s="41"/>
      <c r="DB287" s="41"/>
      <c r="DC287" s="41"/>
      <c r="DD287" s="41"/>
      <c r="DE287" s="41"/>
      <c r="DF287" s="41"/>
      <c r="DG287" s="41"/>
      <c r="DH287" s="41"/>
      <c r="DI287" s="41"/>
      <c r="DJ287" s="41"/>
      <c r="DK287" s="41"/>
      <c r="DL287" s="41"/>
      <c r="DM287" s="41"/>
      <c r="DN287" s="41"/>
      <c r="DO287" s="41"/>
      <c r="DP287" s="41"/>
      <c r="DQ287" s="41"/>
      <c r="DR287" s="41"/>
      <c r="DS287" s="41"/>
      <c r="FY287" s="44"/>
      <c r="FZ287" s="43"/>
      <c r="GA287" s="43"/>
      <c r="GB287" s="43"/>
      <c r="GC287" s="43"/>
      <c r="GD287" s="43"/>
      <c r="GE287" s="43"/>
      <c r="GF287" s="43"/>
      <c r="GG287" s="43"/>
      <c r="GH287" s="43"/>
      <c r="GI287" s="43"/>
      <c r="GJ287" s="43"/>
      <c r="GK287" s="43"/>
      <c r="GL287" s="43"/>
      <c r="GM287" s="43"/>
      <c r="GN287" s="43"/>
      <c r="GO287" s="43"/>
      <c r="GP287" s="43"/>
      <c r="GQ287" s="43"/>
      <c r="GR287" s="43"/>
      <c r="GS287" s="43"/>
      <c r="GT287" s="43"/>
      <c r="GU287" s="43"/>
      <c r="GV287" s="43"/>
      <c r="GW287" s="43"/>
      <c r="GX287" s="43"/>
      <c r="GY287" s="43"/>
      <c r="GZ287" s="43"/>
      <c r="HA287" s="43"/>
      <c r="HB287" s="43"/>
      <c r="HC287" s="43"/>
      <c r="HD287" s="43"/>
    </row>
    <row r="288" spans="1:212" x14ac:dyDescent="0.25">
      <c r="A288" s="41"/>
      <c r="B288" s="41"/>
      <c r="C288" s="41"/>
      <c r="D288" s="41"/>
      <c r="E288" s="41"/>
      <c r="F288" s="41"/>
      <c r="G288" s="41"/>
      <c r="H288" s="41"/>
      <c r="I288" s="41"/>
      <c r="J288" s="41"/>
      <c r="K288" s="41"/>
      <c r="L288" s="41"/>
      <c r="M288" s="41"/>
      <c r="N288" s="41"/>
      <c r="O288" s="41"/>
      <c r="P288" s="41"/>
      <c r="Q288" s="41"/>
      <c r="R288" s="41"/>
      <c r="S288" s="41"/>
      <c r="T288" s="41"/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F288" s="41"/>
      <c r="AG288" s="41"/>
      <c r="AH288" s="41"/>
      <c r="AI288" s="41"/>
      <c r="AJ288" s="41"/>
      <c r="AK288" s="41"/>
      <c r="AL288" s="41"/>
      <c r="AM288" s="41"/>
      <c r="AN288" s="41"/>
      <c r="AO288" s="41"/>
      <c r="AP288" s="41"/>
      <c r="AQ288" s="41"/>
      <c r="AR288" s="41"/>
      <c r="AS288" s="41"/>
      <c r="AT288" s="41"/>
      <c r="AU288" s="41"/>
      <c r="AV288" s="41"/>
      <c r="AW288" s="41"/>
      <c r="AX288" s="41"/>
      <c r="AY288" s="41"/>
      <c r="AZ288" s="41"/>
      <c r="BA288" s="41"/>
      <c r="BB288" s="41"/>
      <c r="BC288" s="41"/>
      <c r="BD288" s="41"/>
      <c r="BE288" s="41"/>
      <c r="BF288" s="41"/>
      <c r="BG288" s="41"/>
      <c r="BH288" s="41"/>
      <c r="BI288" s="41"/>
      <c r="BJ288" s="41"/>
      <c r="BK288" s="41"/>
      <c r="BL288" s="41"/>
      <c r="BM288" s="41"/>
      <c r="BN288" s="41"/>
      <c r="BO288" s="41"/>
      <c r="BP288" s="41"/>
      <c r="BQ288" s="41"/>
      <c r="BR288" s="41"/>
      <c r="BS288" s="41"/>
      <c r="BT288" s="41"/>
      <c r="BU288" s="41"/>
      <c r="BV288" s="41"/>
      <c r="BW288" s="41"/>
      <c r="BX288" s="41"/>
      <c r="BY288" s="41"/>
      <c r="BZ288" s="41"/>
      <c r="CA288" s="41"/>
      <c r="CB288" s="41"/>
      <c r="CC288" s="41"/>
      <c r="CD288" s="41"/>
      <c r="CE288" s="41"/>
      <c r="CF288" s="41"/>
      <c r="CG288" s="41"/>
      <c r="CH288" s="41"/>
      <c r="CI288" s="41"/>
      <c r="CJ288" s="41"/>
      <c r="CK288" s="41"/>
      <c r="CL288" s="41"/>
      <c r="CM288" s="41"/>
      <c r="CN288" s="41"/>
      <c r="CO288" s="41"/>
      <c r="CP288" s="41"/>
      <c r="CQ288" s="41"/>
      <c r="CR288" s="41"/>
      <c r="CS288" s="41"/>
      <c r="CT288" s="41"/>
      <c r="CU288" s="41"/>
      <c r="CV288" s="41"/>
      <c r="CW288" s="41"/>
      <c r="CX288" s="41"/>
      <c r="CY288" s="41"/>
      <c r="CZ288" s="41"/>
      <c r="DA288" s="41"/>
      <c r="DB288" s="41"/>
      <c r="DC288" s="41"/>
      <c r="DD288" s="41"/>
      <c r="DE288" s="41"/>
      <c r="DF288" s="41"/>
      <c r="DG288" s="41"/>
      <c r="DH288" s="41"/>
      <c r="DI288" s="41"/>
      <c r="DJ288" s="41"/>
      <c r="DK288" s="41"/>
      <c r="DL288" s="41"/>
      <c r="DM288" s="41"/>
      <c r="DN288" s="41"/>
      <c r="DO288" s="41"/>
      <c r="DP288" s="41"/>
      <c r="DQ288" s="41"/>
      <c r="DR288" s="41"/>
      <c r="DS288" s="41"/>
      <c r="FY288" s="44"/>
      <c r="FZ288" s="43"/>
      <c r="GA288" s="43"/>
      <c r="GB288" s="43"/>
      <c r="GC288" s="43"/>
      <c r="GD288" s="43"/>
      <c r="GE288" s="43"/>
      <c r="GF288" s="43"/>
      <c r="GG288" s="43"/>
      <c r="GH288" s="43"/>
      <c r="GI288" s="43"/>
      <c r="GJ288" s="43"/>
      <c r="GK288" s="43"/>
      <c r="GL288" s="43"/>
      <c r="GM288" s="43"/>
      <c r="GN288" s="43"/>
      <c r="GO288" s="43"/>
      <c r="GP288" s="43"/>
      <c r="GQ288" s="43"/>
      <c r="GR288" s="43"/>
      <c r="GS288" s="43"/>
      <c r="GT288" s="43"/>
      <c r="GU288" s="43"/>
      <c r="GV288" s="43"/>
      <c r="GW288" s="43"/>
      <c r="GX288" s="43"/>
      <c r="GY288" s="43"/>
      <c r="GZ288" s="43"/>
      <c r="HA288" s="43"/>
      <c r="HB288" s="43"/>
      <c r="HC288" s="43"/>
      <c r="HD288" s="43"/>
    </row>
    <row r="289" spans="1:212" x14ac:dyDescent="0.25">
      <c r="A289" s="41"/>
      <c r="B289" s="41"/>
      <c r="C289" s="41"/>
      <c r="D289" s="41"/>
      <c r="E289" s="41"/>
      <c r="F289" s="41"/>
      <c r="G289" s="41"/>
      <c r="H289" s="41"/>
      <c r="I289" s="41"/>
      <c r="J289" s="41"/>
      <c r="K289" s="41"/>
      <c r="L289" s="41"/>
      <c r="M289" s="41"/>
      <c r="N289" s="41"/>
      <c r="O289" s="41"/>
      <c r="P289" s="41"/>
      <c r="Q289" s="41"/>
      <c r="R289" s="41"/>
      <c r="S289" s="41"/>
      <c r="T289" s="41"/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F289" s="41"/>
      <c r="AG289" s="41"/>
      <c r="AH289" s="41"/>
      <c r="AI289" s="41"/>
      <c r="AJ289" s="41"/>
      <c r="AK289" s="41"/>
      <c r="AL289" s="41"/>
      <c r="AM289" s="41"/>
      <c r="AN289" s="41"/>
      <c r="AO289" s="41"/>
      <c r="AP289" s="41"/>
      <c r="AQ289" s="41"/>
      <c r="AR289" s="41"/>
      <c r="AS289" s="41"/>
      <c r="AT289" s="41"/>
      <c r="AU289" s="41"/>
      <c r="AV289" s="41"/>
      <c r="AW289" s="41"/>
      <c r="AX289" s="41"/>
      <c r="AY289" s="41"/>
      <c r="AZ289" s="41"/>
      <c r="BA289" s="41"/>
      <c r="BB289" s="41"/>
      <c r="BC289" s="41"/>
      <c r="BD289" s="41"/>
      <c r="BE289" s="41"/>
      <c r="BF289" s="41"/>
      <c r="BG289" s="41"/>
      <c r="BH289" s="41"/>
      <c r="BI289" s="41"/>
      <c r="BJ289" s="41"/>
      <c r="BK289" s="41"/>
      <c r="BL289" s="41"/>
      <c r="BM289" s="41"/>
      <c r="BN289" s="41"/>
      <c r="BO289" s="41"/>
      <c r="BP289" s="41"/>
      <c r="BQ289" s="41"/>
      <c r="BR289" s="41"/>
      <c r="BS289" s="41"/>
      <c r="BT289" s="41"/>
      <c r="BU289" s="41"/>
      <c r="BV289" s="41"/>
      <c r="BW289" s="41"/>
      <c r="BX289" s="41"/>
      <c r="BY289" s="41"/>
      <c r="BZ289" s="41"/>
      <c r="CA289" s="41"/>
      <c r="CB289" s="41"/>
      <c r="CC289" s="41"/>
      <c r="CD289" s="41"/>
      <c r="CE289" s="41"/>
      <c r="CF289" s="41"/>
      <c r="CG289" s="41"/>
      <c r="CH289" s="41"/>
      <c r="CI289" s="41"/>
      <c r="CJ289" s="41"/>
      <c r="CK289" s="41"/>
      <c r="CL289" s="41"/>
      <c r="CM289" s="41"/>
      <c r="CN289" s="41"/>
      <c r="CO289" s="41"/>
      <c r="CP289" s="41"/>
      <c r="CQ289" s="41"/>
      <c r="CR289" s="41"/>
      <c r="CS289" s="41"/>
      <c r="CT289" s="41"/>
      <c r="CU289" s="41"/>
      <c r="CV289" s="41"/>
      <c r="CW289" s="41"/>
      <c r="CX289" s="41"/>
      <c r="CY289" s="41"/>
      <c r="CZ289" s="41"/>
      <c r="DA289" s="41"/>
      <c r="DB289" s="41"/>
      <c r="DC289" s="41"/>
      <c r="DD289" s="41"/>
      <c r="DE289" s="41"/>
      <c r="DF289" s="41"/>
      <c r="DG289" s="41"/>
      <c r="DH289" s="41"/>
      <c r="DI289" s="41"/>
      <c r="DJ289" s="41"/>
      <c r="DK289" s="41"/>
      <c r="DL289" s="41"/>
      <c r="DM289" s="41"/>
      <c r="DN289" s="41"/>
      <c r="DO289" s="41"/>
      <c r="DP289" s="41"/>
      <c r="DQ289" s="41"/>
      <c r="DR289" s="41"/>
      <c r="DS289" s="41"/>
      <c r="FY289" s="44"/>
      <c r="FZ289" s="43"/>
      <c r="GA289" s="43"/>
      <c r="GB289" s="43"/>
      <c r="GC289" s="43"/>
      <c r="GD289" s="43"/>
      <c r="GE289" s="43"/>
      <c r="GF289" s="43"/>
      <c r="GG289" s="43"/>
      <c r="GH289" s="43"/>
      <c r="GI289" s="43"/>
      <c r="GJ289" s="43"/>
      <c r="GK289" s="43"/>
      <c r="GL289" s="43"/>
      <c r="GM289" s="43"/>
      <c r="GN289" s="43"/>
      <c r="GO289" s="43"/>
      <c r="GP289" s="43"/>
      <c r="GQ289" s="43"/>
      <c r="GR289" s="43"/>
      <c r="GS289" s="43"/>
      <c r="GT289" s="43"/>
      <c r="GU289" s="43"/>
      <c r="GV289" s="43"/>
      <c r="GW289" s="43"/>
      <c r="GX289" s="43"/>
      <c r="GY289" s="43"/>
      <c r="GZ289" s="43"/>
      <c r="HA289" s="43"/>
      <c r="HB289" s="43"/>
      <c r="HC289" s="43"/>
      <c r="HD289" s="43"/>
    </row>
    <row r="290" spans="1:212" x14ac:dyDescent="0.25">
      <c r="A290" s="41"/>
      <c r="B290" s="41"/>
      <c r="C290" s="41"/>
      <c r="D290" s="41"/>
      <c r="E290" s="41"/>
      <c r="F290" s="41"/>
      <c r="G290" s="41"/>
      <c r="H290" s="41"/>
      <c r="I290" s="41"/>
      <c r="J290" s="41"/>
      <c r="K290" s="41"/>
      <c r="L290" s="41"/>
      <c r="M290" s="41"/>
      <c r="N290" s="41"/>
      <c r="O290" s="41"/>
      <c r="P290" s="41"/>
      <c r="Q290" s="41"/>
      <c r="R290" s="41"/>
      <c r="S290" s="41"/>
      <c r="T290" s="41"/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F290" s="41"/>
      <c r="AG290" s="41"/>
      <c r="AH290" s="41"/>
      <c r="AI290" s="41"/>
      <c r="AJ290" s="41"/>
      <c r="AK290" s="41"/>
      <c r="AL290" s="41"/>
      <c r="AM290" s="41"/>
      <c r="AN290" s="41"/>
      <c r="AO290" s="41"/>
      <c r="AP290" s="41"/>
      <c r="AQ290" s="41"/>
      <c r="AR290" s="41"/>
      <c r="AS290" s="41"/>
      <c r="AT290" s="41"/>
      <c r="AU290" s="41"/>
      <c r="AV290" s="41"/>
      <c r="AW290" s="41"/>
      <c r="AX290" s="41"/>
      <c r="AY290" s="41"/>
      <c r="AZ290" s="41"/>
      <c r="BA290" s="41"/>
      <c r="BB290" s="41"/>
      <c r="BC290" s="41"/>
      <c r="BD290" s="41"/>
      <c r="BE290" s="41"/>
      <c r="BF290" s="41"/>
      <c r="BG290" s="41"/>
      <c r="BH290" s="41"/>
      <c r="BI290" s="41"/>
      <c r="BJ290" s="41"/>
      <c r="BK290" s="41"/>
      <c r="BL290" s="41"/>
      <c r="BM290" s="41"/>
      <c r="BN290" s="41"/>
      <c r="BO290" s="41"/>
      <c r="BP290" s="41"/>
      <c r="BQ290" s="41"/>
      <c r="BR290" s="41"/>
      <c r="BS290" s="41"/>
      <c r="BT290" s="41"/>
      <c r="BU290" s="41"/>
      <c r="BV290" s="41"/>
      <c r="BW290" s="41"/>
      <c r="BX290" s="41"/>
      <c r="BY290" s="41"/>
      <c r="BZ290" s="41"/>
      <c r="CA290" s="41"/>
      <c r="CB290" s="41"/>
      <c r="CC290" s="41"/>
      <c r="CD290" s="41"/>
      <c r="CE290" s="41"/>
      <c r="CF290" s="41"/>
      <c r="CG290" s="41"/>
      <c r="CH290" s="41"/>
      <c r="CI290" s="41"/>
      <c r="CJ290" s="41"/>
      <c r="CK290" s="41"/>
      <c r="CL290" s="41"/>
      <c r="CM290" s="41"/>
      <c r="CN290" s="41"/>
      <c r="CO290" s="41"/>
      <c r="CP290" s="41"/>
      <c r="CQ290" s="41"/>
      <c r="CR290" s="41"/>
      <c r="CS290" s="41"/>
      <c r="CT290" s="41"/>
      <c r="CU290" s="41"/>
      <c r="CV290" s="41"/>
      <c r="CW290" s="41"/>
      <c r="CX290" s="41"/>
      <c r="CY290" s="41"/>
      <c r="CZ290" s="41"/>
      <c r="DA290" s="41"/>
      <c r="DB290" s="41"/>
      <c r="DC290" s="41"/>
      <c r="DD290" s="41"/>
      <c r="DE290" s="41"/>
      <c r="DF290" s="41"/>
      <c r="DG290" s="41"/>
      <c r="DH290" s="41"/>
      <c r="DI290" s="41"/>
      <c r="DJ290" s="41"/>
      <c r="DK290" s="41"/>
      <c r="DL290" s="41"/>
      <c r="DM290" s="41"/>
      <c r="DN290" s="41"/>
      <c r="DO290" s="41"/>
      <c r="DP290" s="41"/>
      <c r="DQ290" s="41"/>
      <c r="DR290" s="41"/>
      <c r="DS290" s="41"/>
      <c r="FY290" s="44"/>
      <c r="FZ290" s="43"/>
      <c r="GA290" s="43"/>
      <c r="GB290" s="43"/>
      <c r="GC290" s="43"/>
      <c r="GD290" s="43"/>
      <c r="GE290" s="43"/>
      <c r="GF290" s="43"/>
      <c r="GG290" s="43"/>
      <c r="GH290" s="43"/>
      <c r="GI290" s="43"/>
      <c r="GJ290" s="43"/>
      <c r="GK290" s="43"/>
      <c r="GL290" s="43"/>
      <c r="GM290" s="43"/>
      <c r="GN290" s="43"/>
      <c r="GO290" s="43"/>
      <c r="GP290" s="43"/>
      <c r="GQ290" s="43"/>
      <c r="GR290" s="43"/>
      <c r="GS290" s="43"/>
      <c r="GT290" s="43"/>
      <c r="GU290" s="43"/>
      <c r="GV290" s="43"/>
      <c r="GW290" s="43"/>
      <c r="GX290" s="43"/>
      <c r="GY290" s="43"/>
      <c r="GZ290" s="43"/>
      <c r="HA290" s="43"/>
      <c r="HB290" s="43"/>
      <c r="HC290" s="43"/>
      <c r="HD290" s="43"/>
    </row>
    <row r="291" spans="1:212" x14ac:dyDescent="0.25">
      <c r="A291" s="41"/>
      <c r="B291" s="41"/>
      <c r="C291" s="41"/>
      <c r="D291" s="41"/>
      <c r="E291" s="41"/>
      <c r="F291" s="41"/>
      <c r="G291" s="41"/>
      <c r="H291" s="41"/>
      <c r="I291" s="41"/>
      <c r="J291" s="41"/>
      <c r="K291" s="41"/>
      <c r="L291" s="41"/>
      <c r="M291" s="41"/>
      <c r="N291" s="41"/>
      <c r="O291" s="41"/>
      <c r="P291" s="41"/>
      <c r="Q291" s="41"/>
      <c r="R291" s="41"/>
      <c r="S291" s="41"/>
      <c r="T291" s="41"/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F291" s="41"/>
      <c r="AG291" s="41"/>
      <c r="AH291" s="41"/>
      <c r="AI291" s="41"/>
      <c r="AJ291" s="41"/>
      <c r="AK291" s="41"/>
      <c r="AL291" s="41"/>
      <c r="AM291" s="41"/>
      <c r="AN291" s="41"/>
      <c r="AO291" s="41"/>
      <c r="AP291" s="41"/>
      <c r="AQ291" s="41"/>
      <c r="AR291" s="41"/>
      <c r="AS291" s="41"/>
      <c r="AT291" s="41"/>
      <c r="AU291" s="41"/>
      <c r="AV291" s="41"/>
      <c r="AW291" s="41"/>
      <c r="AX291" s="41"/>
      <c r="AY291" s="41"/>
      <c r="AZ291" s="41"/>
      <c r="BA291" s="41"/>
      <c r="BB291" s="41"/>
      <c r="BC291" s="41"/>
      <c r="BD291" s="41"/>
      <c r="BE291" s="41"/>
      <c r="BF291" s="41"/>
      <c r="BG291" s="41"/>
      <c r="BH291" s="41"/>
      <c r="BI291" s="41"/>
      <c r="BJ291" s="41"/>
      <c r="BK291" s="41"/>
      <c r="BL291" s="41"/>
      <c r="BM291" s="41"/>
      <c r="BN291" s="41"/>
      <c r="BO291" s="41"/>
      <c r="BP291" s="41"/>
      <c r="BQ291" s="41"/>
      <c r="BR291" s="41"/>
      <c r="BS291" s="41"/>
      <c r="BT291" s="41"/>
      <c r="BU291" s="41"/>
      <c r="BV291" s="41"/>
      <c r="BW291" s="41"/>
      <c r="BX291" s="41"/>
      <c r="BY291" s="41"/>
      <c r="BZ291" s="41"/>
      <c r="CA291" s="41"/>
      <c r="CB291" s="41"/>
      <c r="CC291" s="41"/>
      <c r="CD291" s="41"/>
      <c r="CE291" s="41"/>
      <c r="CF291" s="41"/>
      <c r="CG291" s="41"/>
      <c r="CH291" s="41"/>
      <c r="CI291" s="41"/>
      <c r="CJ291" s="41"/>
      <c r="CK291" s="41"/>
      <c r="CL291" s="41"/>
      <c r="CM291" s="41"/>
      <c r="CN291" s="41"/>
      <c r="CO291" s="41"/>
      <c r="CP291" s="41"/>
      <c r="CQ291" s="41"/>
      <c r="CR291" s="41"/>
      <c r="CS291" s="41"/>
      <c r="CT291" s="41"/>
      <c r="CU291" s="41"/>
      <c r="CV291" s="41"/>
      <c r="CW291" s="41"/>
      <c r="CX291" s="41"/>
      <c r="CY291" s="41"/>
      <c r="CZ291" s="41"/>
      <c r="DA291" s="41"/>
      <c r="DB291" s="41"/>
      <c r="DC291" s="41"/>
      <c r="DD291" s="41"/>
      <c r="DE291" s="41"/>
      <c r="DF291" s="41"/>
      <c r="DG291" s="41"/>
      <c r="DH291" s="41"/>
      <c r="DI291" s="41"/>
      <c r="DJ291" s="41"/>
      <c r="DK291" s="41"/>
      <c r="DL291" s="41"/>
      <c r="DM291" s="41"/>
      <c r="DN291" s="41"/>
      <c r="DO291" s="41"/>
      <c r="DP291" s="41"/>
      <c r="DQ291" s="41"/>
      <c r="DR291" s="41"/>
      <c r="DS291" s="41"/>
      <c r="FY291" s="44"/>
      <c r="FZ291" s="43"/>
      <c r="GA291" s="43"/>
      <c r="GB291" s="43"/>
      <c r="GC291" s="43"/>
      <c r="GD291" s="43"/>
      <c r="GE291" s="43"/>
      <c r="GF291" s="43"/>
      <c r="GG291" s="43"/>
      <c r="GH291" s="43"/>
      <c r="GI291" s="43"/>
      <c r="GJ291" s="43"/>
      <c r="GK291" s="43"/>
      <c r="GL291" s="43"/>
      <c r="GM291" s="43"/>
      <c r="GN291" s="43"/>
      <c r="GO291" s="43"/>
      <c r="GP291" s="43"/>
      <c r="GQ291" s="43"/>
      <c r="GR291" s="43"/>
      <c r="GS291" s="43"/>
      <c r="GT291" s="43"/>
      <c r="GU291" s="43"/>
      <c r="GV291" s="43"/>
      <c r="GW291" s="43"/>
      <c r="GX291" s="43"/>
      <c r="GY291" s="43"/>
      <c r="GZ291" s="43"/>
      <c r="HA291" s="43"/>
      <c r="HB291" s="43"/>
      <c r="HC291" s="43"/>
      <c r="HD291" s="43"/>
    </row>
    <row r="292" spans="1:212" x14ac:dyDescent="0.25">
      <c r="A292" s="41"/>
      <c r="B292" s="41"/>
      <c r="C292" s="41"/>
      <c r="D292" s="41"/>
      <c r="E292" s="41"/>
      <c r="F292" s="41"/>
      <c r="G292" s="41"/>
      <c r="H292" s="41"/>
      <c r="I292" s="41"/>
      <c r="J292" s="41"/>
      <c r="K292" s="41"/>
      <c r="L292" s="41"/>
      <c r="M292" s="41"/>
      <c r="N292" s="41"/>
      <c r="O292" s="41"/>
      <c r="P292" s="41"/>
      <c r="Q292" s="41"/>
      <c r="R292" s="41"/>
      <c r="S292" s="41"/>
      <c r="T292" s="41"/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F292" s="41"/>
      <c r="AG292" s="41"/>
      <c r="AH292" s="41"/>
      <c r="AI292" s="41"/>
      <c r="AJ292" s="41"/>
      <c r="AK292" s="41"/>
      <c r="AL292" s="41"/>
      <c r="AM292" s="41"/>
      <c r="AN292" s="41"/>
      <c r="AO292" s="41"/>
      <c r="AP292" s="41"/>
      <c r="AQ292" s="41"/>
      <c r="AR292" s="41"/>
      <c r="AS292" s="41"/>
      <c r="AT292" s="41"/>
      <c r="AU292" s="41"/>
      <c r="AV292" s="41"/>
      <c r="AW292" s="41"/>
      <c r="AX292" s="41"/>
      <c r="AY292" s="41"/>
      <c r="AZ292" s="41"/>
      <c r="BA292" s="41"/>
      <c r="BB292" s="41"/>
      <c r="BC292" s="41"/>
      <c r="BD292" s="41"/>
      <c r="BE292" s="41"/>
      <c r="BF292" s="41"/>
      <c r="BG292" s="41"/>
      <c r="BH292" s="41"/>
      <c r="BI292" s="41"/>
      <c r="BJ292" s="41"/>
      <c r="BK292" s="41"/>
      <c r="BL292" s="41"/>
      <c r="BM292" s="41"/>
      <c r="BN292" s="41"/>
      <c r="BO292" s="41"/>
      <c r="BP292" s="41"/>
      <c r="BQ292" s="41"/>
      <c r="BR292" s="41"/>
      <c r="BS292" s="41"/>
      <c r="BT292" s="41"/>
      <c r="BU292" s="41"/>
      <c r="BV292" s="41"/>
      <c r="BW292" s="41"/>
      <c r="BX292" s="41"/>
      <c r="BY292" s="41"/>
      <c r="BZ292" s="41"/>
      <c r="CA292" s="41"/>
      <c r="CB292" s="41"/>
      <c r="CC292" s="41"/>
      <c r="CD292" s="41"/>
      <c r="CE292" s="41"/>
      <c r="CF292" s="41"/>
      <c r="CG292" s="41"/>
      <c r="CH292" s="41"/>
      <c r="CI292" s="41"/>
      <c r="CJ292" s="41"/>
      <c r="CK292" s="41"/>
      <c r="CL292" s="41"/>
      <c r="CM292" s="41"/>
      <c r="CN292" s="41"/>
      <c r="CO292" s="41"/>
      <c r="CP292" s="41"/>
      <c r="CQ292" s="41"/>
      <c r="CR292" s="41"/>
      <c r="CS292" s="41"/>
      <c r="CT292" s="41"/>
      <c r="CU292" s="41"/>
      <c r="CV292" s="41"/>
      <c r="CW292" s="41"/>
      <c r="CX292" s="41"/>
      <c r="CY292" s="41"/>
      <c r="CZ292" s="41"/>
      <c r="DA292" s="41"/>
      <c r="DB292" s="41"/>
      <c r="DC292" s="41"/>
      <c r="DD292" s="41"/>
      <c r="DE292" s="41"/>
      <c r="DF292" s="41"/>
      <c r="DG292" s="41"/>
      <c r="DH292" s="41"/>
      <c r="DI292" s="41"/>
      <c r="DJ292" s="41"/>
      <c r="DK292" s="41"/>
      <c r="DL292" s="41"/>
      <c r="DM292" s="41"/>
      <c r="DN292" s="41"/>
      <c r="DO292" s="41"/>
      <c r="DP292" s="41"/>
      <c r="DQ292" s="41"/>
      <c r="DR292" s="41"/>
      <c r="DS292" s="41"/>
      <c r="FY292" s="44"/>
      <c r="FZ292" s="43"/>
      <c r="GA292" s="43"/>
      <c r="GB292" s="43"/>
      <c r="GC292" s="43"/>
      <c r="GD292" s="43"/>
      <c r="GE292" s="43"/>
      <c r="GF292" s="43"/>
      <c r="GG292" s="43"/>
      <c r="GH292" s="43"/>
      <c r="GI292" s="43"/>
      <c r="GJ292" s="43"/>
      <c r="GK292" s="43"/>
      <c r="GL292" s="43"/>
      <c r="GM292" s="43"/>
      <c r="GN292" s="43"/>
      <c r="GO292" s="43"/>
      <c r="GP292" s="43"/>
      <c r="GQ292" s="43"/>
      <c r="GR292" s="43"/>
      <c r="GS292" s="43"/>
      <c r="GT292" s="43"/>
      <c r="GU292" s="43"/>
      <c r="GV292" s="43"/>
      <c r="GW292" s="43"/>
      <c r="GX292" s="43"/>
      <c r="GY292" s="43"/>
      <c r="GZ292" s="43"/>
      <c r="HA292" s="43"/>
      <c r="HB292" s="43"/>
      <c r="HC292" s="43"/>
      <c r="HD292" s="43"/>
    </row>
    <row r="293" spans="1:212" x14ac:dyDescent="0.25">
      <c r="A293" s="41"/>
      <c r="B293" s="41"/>
      <c r="C293" s="41"/>
      <c r="D293" s="41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41"/>
      <c r="T293" s="41"/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F293" s="41"/>
      <c r="AG293" s="41"/>
      <c r="AH293" s="41"/>
      <c r="AI293" s="41"/>
      <c r="AJ293" s="41"/>
      <c r="AK293" s="41"/>
      <c r="AL293" s="41"/>
      <c r="AM293" s="41"/>
      <c r="AN293" s="41"/>
      <c r="AO293" s="41"/>
      <c r="AP293" s="41"/>
      <c r="AQ293" s="41"/>
      <c r="AR293" s="41"/>
      <c r="AS293" s="41"/>
      <c r="AT293" s="41"/>
      <c r="AU293" s="41"/>
      <c r="AV293" s="41"/>
      <c r="AW293" s="41"/>
      <c r="AX293" s="41"/>
      <c r="AY293" s="41"/>
      <c r="AZ293" s="41"/>
      <c r="BA293" s="41"/>
      <c r="BB293" s="41"/>
      <c r="BC293" s="41"/>
      <c r="BD293" s="41"/>
      <c r="BE293" s="41"/>
      <c r="BF293" s="41"/>
      <c r="BG293" s="41"/>
      <c r="BH293" s="41"/>
      <c r="BI293" s="41"/>
      <c r="BJ293" s="41"/>
      <c r="BK293" s="41"/>
      <c r="BL293" s="41"/>
      <c r="BM293" s="41"/>
      <c r="BN293" s="41"/>
      <c r="BO293" s="41"/>
      <c r="BP293" s="41"/>
      <c r="BQ293" s="41"/>
      <c r="BR293" s="41"/>
      <c r="BS293" s="41"/>
      <c r="BT293" s="41"/>
      <c r="BU293" s="41"/>
      <c r="BV293" s="41"/>
      <c r="BW293" s="41"/>
      <c r="BX293" s="41"/>
      <c r="BY293" s="41"/>
      <c r="BZ293" s="41"/>
      <c r="CA293" s="41"/>
      <c r="CB293" s="41"/>
      <c r="CC293" s="41"/>
      <c r="CD293" s="41"/>
      <c r="CE293" s="41"/>
      <c r="CF293" s="41"/>
      <c r="CG293" s="41"/>
      <c r="CH293" s="41"/>
      <c r="CI293" s="41"/>
      <c r="CJ293" s="41"/>
      <c r="CK293" s="41"/>
      <c r="CL293" s="41"/>
      <c r="CM293" s="41"/>
      <c r="CN293" s="41"/>
      <c r="CO293" s="41"/>
      <c r="CP293" s="41"/>
      <c r="CQ293" s="41"/>
      <c r="CR293" s="41"/>
      <c r="CS293" s="41"/>
      <c r="CT293" s="41"/>
      <c r="CU293" s="41"/>
      <c r="CV293" s="41"/>
      <c r="CW293" s="41"/>
      <c r="CX293" s="41"/>
      <c r="CY293" s="41"/>
      <c r="CZ293" s="41"/>
      <c r="DA293" s="41"/>
      <c r="DB293" s="41"/>
      <c r="DC293" s="41"/>
      <c r="DD293" s="41"/>
      <c r="DE293" s="41"/>
      <c r="DF293" s="41"/>
      <c r="DG293" s="41"/>
      <c r="DH293" s="41"/>
      <c r="DI293" s="41"/>
      <c r="DJ293" s="41"/>
      <c r="DK293" s="41"/>
      <c r="DL293" s="41"/>
      <c r="DM293" s="41"/>
      <c r="DN293" s="41"/>
      <c r="DO293" s="41"/>
      <c r="DP293" s="41"/>
      <c r="DQ293" s="41"/>
      <c r="DR293" s="41"/>
      <c r="DS293" s="41"/>
      <c r="FY293" s="44"/>
      <c r="FZ293" s="43"/>
      <c r="GA293" s="43"/>
      <c r="GB293" s="43"/>
      <c r="GC293" s="43"/>
      <c r="GD293" s="43"/>
      <c r="GE293" s="43"/>
      <c r="GF293" s="43"/>
      <c r="GG293" s="43"/>
      <c r="GH293" s="43"/>
      <c r="GI293" s="43"/>
      <c r="GJ293" s="43"/>
      <c r="GK293" s="43"/>
      <c r="GL293" s="43"/>
      <c r="GM293" s="43"/>
      <c r="GN293" s="43"/>
      <c r="GO293" s="43"/>
      <c r="GP293" s="43"/>
      <c r="GQ293" s="43"/>
      <c r="GR293" s="43"/>
      <c r="GS293" s="43"/>
      <c r="GT293" s="43"/>
      <c r="GU293" s="43"/>
      <c r="GV293" s="43"/>
      <c r="GW293" s="43"/>
      <c r="GX293" s="43"/>
      <c r="GY293" s="43"/>
      <c r="GZ293" s="43"/>
      <c r="HA293" s="43"/>
      <c r="HB293" s="43"/>
      <c r="HC293" s="43"/>
      <c r="HD293" s="43"/>
    </row>
    <row r="294" spans="1:212" x14ac:dyDescent="0.25">
      <c r="A294" s="41"/>
      <c r="B294" s="41"/>
      <c r="C294" s="41"/>
      <c r="D294" s="41"/>
      <c r="E294" s="41"/>
      <c r="F294" s="41"/>
      <c r="G294" s="41"/>
      <c r="H294" s="41"/>
      <c r="I294" s="41"/>
      <c r="J294" s="41"/>
      <c r="K294" s="41"/>
      <c r="L294" s="41"/>
      <c r="M294" s="41"/>
      <c r="N294" s="41"/>
      <c r="O294" s="41"/>
      <c r="P294" s="41"/>
      <c r="Q294" s="41"/>
      <c r="R294" s="41"/>
      <c r="S294" s="41"/>
      <c r="T294" s="41"/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  <c r="AF294" s="41"/>
      <c r="AG294" s="41"/>
      <c r="AH294" s="41"/>
      <c r="AI294" s="41"/>
      <c r="AJ294" s="41"/>
      <c r="AK294" s="41"/>
      <c r="AL294" s="41"/>
      <c r="AM294" s="41"/>
      <c r="AN294" s="41"/>
      <c r="AO294" s="41"/>
      <c r="AP294" s="41"/>
      <c r="AQ294" s="41"/>
      <c r="AR294" s="41"/>
      <c r="AS294" s="41"/>
      <c r="AT294" s="41"/>
      <c r="AU294" s="41"/>
      <c r="AV294" s="41"/>
      <c r="AW294" s="41"/>
      <c r="AX294" s="41"/>
      <c r="AY294" s="41"/>
      <c r="AZ294" s="41"/>
      <c r="BA294" s="41"/>
      <c r="BB294" s="41"/>
      <c r="BC294" s="41"/>
      <c r="BD294" s="41"/>
      <c r="BE294" s="41"/>
      <c r="BF294" s="41"/>
      <c r="BG294" s="41"/>
      <c r="BH294" s="41"/>
      <c r="BI294" s="41"/>
      <c r="BJ294" s="41"/>
      <c r="BK294" s="41"/>
      <c r="BL294" s="41"/>
      <c r="BM294" s="41"/>
      <c r="BN294" s="41"/>
      <c r="BO294" s="41"/>
      <c r="BP294" s="41"/>
      <c r="BQ294" s="41"/>
      <c r="BR294" s="41"/>
      <c r="BS294" s="41"/>
      <c r="BT294" s="41"/>
      <c r="BU294" s="41"/>
      <c r="BV294" s="41"/>
      <c r="BW294" s="41"/>
      <c r="BX294" s="41"/>
      <c r="BY294" s="41"/>
      <c r="BZ294" s="41"/>
      <c r="CA294" s="41"/>
      <c r="CB294" s="41"/>
      <c r="CC294" s="41"/>
      <c r="CD294" s="41"/>
      <c r="CE294" s="41"/>
      <c r="CF294" s="41"/>
      <c r="CG294" s="41"/>
      <c r="CH294" s="41"/>
      <c r="CI294" s="41"/>
      <c r="CJ294" s="41"/>
      <c r="CK294" s="41"/>
      <c r="CL294" s="41"/>
      <c r="CM294" s="41"/>
      <c r="CN294" s="41"/>
      <c r="CO294" s="41"/>
      <c r="CP294" s="41"/>
      <c r="CQ294" s="41"/>
      <c r="CR294" s="41"/>
      <c r="CS294" s="41"/>
      <c r="CT294" s="41"/>
      <c r="CU294" s="41"/>
      <c r="CV294" s="41"/>
      <c r="CW294" s="41"/>
      <c r="CX294" s="41"/>
      <c r="CY294" s="41"/>
      <c r="CZ294" s="41"/>
      <c r="DA294" s="41"/>
      <c r="DB294" s="41"/>
      <c r="DC294" s="41"/>
      <c r="DD294" s="41"/>
      <c r="DE294" s="41"/>
      <c r="DF294" s="41"/>
      <c r="DG294" s="41"/>
      <c r="DH294" s="41"/>
      <c r="DI294" s="41"/>
      <c r="DJ294" s="41"/>
      <c r="DK294" s="41"/>
      <c r="DL294" s="41"/>
      <c r="DM294" s="41"/>
      <c r="DN294" s="41"/>
      <c r="DO294" s="41"/>
      <c r="DP294" s="41"/>
      <c r="DQ294" s="41"/>
      <c r="DR294" s="41"/>
      <c r="DS294" s="41"/>
      <c r="FY294" s="44"/>
      <c r="FZ294" s="43"/>
      <c r="GA294" s="43"/>
      <c r="GB294" s="43"/>
      <c r="GC294" s="43"/>
      <c r="GD294" s="43"/>
      <c r="GE294" s="43"/>
      <c r="GF294" s="43"/>
      <c r="GG294" s="43"/>
      <c r="GH294" s="43"/>
      <c r="GI294" s="43"/>
      <c r="GJ294" s="43"/>
      <c r="GK294" s="43"/>
      <c r="GL294" s="43"/>
      <c r="GM294" s="43"/>
      <c r="GN294" s="43"/>
      <c r="GO294" s="43"/>
      <c r="GP294" s="43"/>
      <c r="GQ294" s="43"/>
      <c r="GR294" s="43"/>
      <c r="GS294" s="43"/>
      <c r="GT294" s="43"/>
      <c r="GU294" s="43"/>
      <c r="GV294" s="43"/>
      <c r="GW294" s="43"/>
      <c r="GX294" s="43"/>
      <c r="GY294" s="43"/>
      <c r="GZ294" s="43"/>
      <c r="HA294" s="43"/>
      <c r="HB294" s="43"/>
      <c r="HC294" s="43"/>
      <c r="HD294" s="43"/>
    </row>
    <row r="295" spans="1:212" x14ac:dyDescent="0.25">
      <c r="A295" s="41"/>
      <c r="B295" s="41"/>
      <c r="C295" s="41"/>
      <c r="D295" s="41"/>
      <c r="E295" s="41"/>
      <c r="F295" s="41"/>
      <c r="G295" s="41"/>
      <c r="H295" s="41"/>
      <c r="I295" s="41"/>
      <c r="J295" s="41"/>
      <c r="K295" s="41"/>
      <c r="L295" s="41"/>
      <c r="M295" s="41"/>
      <c r="N295" s="41"/>
      <c r="O295" s="41"/>
      <c r="P295" s="41"/>
      <c r="Q295" s="41"/>
      <c r="R295" s="41"/>
      <c r="S295" s="41"/>
      <c r="T295" s="41"/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F295" s="41"/>
      <c r="AG295" s="41"/>
      <c r="AH295" s="41"/>
      <c r="AI295" s="41"/>
      <c r="AJ295" s="41"/>
      <c r="AK295" s="41"/>
      <c r="AL295" s="41"/>
      <c r="AM295" s="41"/>
      <c r="AN295" s="41"/>
      <c r="AO295" s="41"/>
      <c r="AP295" s="41"/>
      <c r="AQ295" s="41"/>
      <c r="AR295" s="41"/>
      <c r="AS295" s="41"/>
      <c r="AT295" s="41"/>
      <c r="AU295" s="41"/>
      <c r="AV295" s="41"/>
      <c r="AW295" s="41"/>
      <c r="AX295" s="41"/>
      <c r="AY295" s="41"/>
      <c r="AZ295" s="41"/>
      <c r="BA295" s="41"/>
      <c r="BB295" s="41"/>
      <c r="BC295" s="41"/>
      <c r="BD295" s="41"/>
      <c r="BE295" s="41"/>
      <c r="BF295" s="41"/>
      <c r="BG295" s="41"/>
      <c r="BH295" s="41"/>
      <c r="BI295" s="41"/>
      <c r="BJ295" s="41"/>
      <c r="BK295" s="41"/>
      <c r="BL295" s="41"/>
      <c r="BM295" s="41"/>
      <c r="BN295" s="41"/>
      <c r="BO295" s="41"/>
      <c r="BP295" s="41"/>
      <c r="BQ295" s="41"/>
      <c r="BR295" s="41"/>
      <c r="BS295" s="41"/>
      <c r="BT295" s="41"/>
      <c r="BU295" s="41"/>
      <c r="BV295" s="41"/>
      <c r="BW295" s="41"/>
      <c r="BX295" s="41"/>
      <c r="BY295" s="41"/>
      <c r="BZ295" s="41"/>
      <c r="CA295" s="41"/>
      <c r="CB295" s="41"/>
      <c r="CC295" s="41"/>
      <c r="CD295" s="41"/>
      <c r="CE295" s="41"/>
      <c r="CF295" s="41"/>
      <c r="CG295" s="41"/>
      <c r="CH295" s="41"/>
      <c r="CI295" s="41"/>
      <c r="CJ295" s="41"/>
      <c r="CK295" s="41"/>
      <c r="CL295" s="41"/>
      <c r="CM295" s="41"/>
      <c r="CN295" s="41"/>
      <c r="CO295" s="41"/>
      <c r="CP295" s="41"/>
      <c r="CQ295" s="41"/>
      <c r="CR295" s="41"/>
      <c r="CS295" s="41"/>
      <c r="CT295" s="41"/>
      <c r="CU295" s="41"/>
      <c r="CV295" s="41"/>
      <c r="CW295" s="41"/>
      <c r="CX295" s="41"/>
      <c r="CY295" s="41"/>
      <c r="CZ295" s="41"/>
      <c r="DA295" s="41"/>
      <c r="DB295" s="41"/>
      <c r="DC295" s="41"/>
      <c r="DD295" s="41"/>
      <c r="DE295" s="41"/>
      <c r="DF295" s="41"/>
      <c r="DG295" s="41"/>
      <c r="DH295" s="41"/>
      <c r="DI295" s="41"/>
      <c r="DJ295" s="41"/>
      <c r="DK295" s="41"/>
      <c r="DL295" s="41"/>
      <c r="DM295" s="41"/>
      <c r="DN295" s="41"/>
      <c r="DO295" s="41"/>
      <c r="DP295" s="41"/>
      <c r="DQ295" s="41"/>
      <c r="DR295" s="41"/>
      <c r="DS295" s="41"/>
      <c r="FY295" s="44"/>
      <c r="FZ295" s="43"/>
      <c r="GA295" s="43"/>
      <c r="GB295" s="43"/>
      <c r="GC295" s="43"/>
      <c r="GD295" s="43"/>
      <c r="GE295" s="43"/>
      <c r="GF295" s="43"/>
      <c r="GG295" s="43"/>
      <c r="GH295" s="43"/>
      <c r="GI295" s="43"/>
      <c r="GJ295" s="43"/>
      <c r="GK295" s="43"/>
      <c r="GL295" s="43"/>
      <c r="GM295" s="43"/>
      <c r="GN295" s="43"/>
      <c r="GO295" s="43"/>
      <c r="GP295" s="43"/>
      <c r="GQ295" s="43"/>
      <c r="GR295" s="43"/>
      <c r="GS295" s="43"/>
      <c r="GT295" s="43"/>
      <c r="GU295" s="43"/>
      <c r="GV295" s="43"/>
      <c r="GW295" s="43"/>
      <c r="GX295" s="43"/>
      <c r="GY295" s="43"/>
      <c r="GZ295" s="43"/>
      <c r="HA295" s="43"/>
      <c r="HB295" s="43"/>
      <c r="HC295" s="43"/>
      <c r="HD295" s="43"/>
    </row>
    <row r="296" spans="1:212" x14ac:dyDescent="0.25">
      <c r="A296" s="41"/>
      <c r="B296" s="41"/>
      <c r="C296" s="41"/>
      <c r="D296" s="41"/>
      <c r="E296" s="41"/>
      <c r="F296" s="41"/>
      <c r="G296" s="41"/>
      <c r="H296" s="41"/>
      <c r="I296" s="41"/>
      <c r="J296" s="41"/>
      <c r="K296" s="41"/>
      <c r="L296" s="41"/>
      <c r="M296" s="41"/>
      <c r="N296" s="41"/>
      <c r="O296" s="41"/>
      <c r="P296" s="41"/>
      <c r="Q296" s="41"/>
      <c r="R296" s="41"/>
      <c r="S296" s="41"/>
      <c r="T296" s="41"/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F296" s="41"/>
      <c r="AG296" s="41"/>
      <c r="AH296" s="41"/>
      <c r="AI296" s="41"/>
      <c r="AJ296" s="41"/>
      <c r="AK296" s="41"/>
      <c r="AL296" s="41"/>
      <c r="AM296" s="41"/>
      <c r="AN296" s="41"/>
      <c r="AO296" s="41"/>
      <c r="AP296" s="41"/>
      <c r="AQ296" s="41"/>
      <c r="AR296" s="41"/>
      <c r="AS296" s="41"/>
      <c r="AT296" s="41"/>
      <c r="AU296" s="41"/>
      <c r="AV296" s="41"/>
      <c r="AW296" s="41"/>
      <c r="AX296" s="41"/>
      <c r="AY296" s="41"/>
      <c r="AZ296" s="41"/>
      <c r="BA296" s="41"/>
      <c r="BB296" s="41"/>
      <c r="BC296" s="41"/>
      <c r="BD296" s="41"/>
      <c r="BE296" s="41"/>
      <c r="BF296" s="41"/>
      <c r="BG296" s="41"/>
      <c r="BH296" s="41"/>
      <c r="BI296" s="41"/>
      <c r="BJ296" s="41"/>
      <c r="BK296" s="41"/>
      <c r="BL296" s="41"/>
      <c r="BM296" s="41"/>
      <c r="BN296" s="41"/>
      <c r="BO296" s="41"/>
      <c r="BP296" s="41"/>
      <c r="BQ296" s="41"/>
      <c r="BR296" s="41"/>
      <c r="BS296" s="41"/>
      <c r="BT296" s="41"/>
      <c r="BU296" s="41"/>
      <c r="BV296" s="41"/>
      <c r="BW296" s="41"/>
      <c r="BX296" s="41"/>
      <c r="BY296" s="41"/>
      <c r="BZ296" s="41"/>
      <c r="CA296" s="41"/>
      <c r="CB296" s="41"/>
      <c r="CC296" s="41"/>
      <c r="CD296" s="41"/>
      <c r="CE296" s="41"/>
      <c r="CF296" s="41"/>
      <c r="CG296" s="41"/>
      <c r="CH296" s="41"/>
      <c r="CI296" s="41"/>
      <c r="CJ296" s="41"/>
      <c r="CK296" s="41"/>
      <c r="CL296" s="41"/>
      <c r="CM296" s="41"/>
      <c r="CN296" s="41"/>
      <c r="CO296" s="41"/>
      <c r="CP296" s="41"/>
      <c r="CQ296" s="41"/>
      <c r="CR296" s="41"/>
      <c r="CS296" s="41"/>
      <c r="CT296" s="41"/>
      <c r="CU296" s="41"/>
      <c r="CV296" s="41"/>
      <c r="CW296" s="41"/>
      <c r="CX296" s="41"/>
      <c r="CY296" s="41"/>
      <c r="CZ296" s="41"/>
      <c r="DA296" s="41"/>
      <c r="DB296" s="41"/>
      <c r="DC296" s="41"/>
      <c r="DD296" s="41"/>
      <c r="DE296" s="41"/>
      <c r="DF296" s="41"/>
      <c r="DG296" s="41"/>
      <c r="DH296" s="41"/>
      <c r="DI296" s="41"/>
      <c r="DJ296" s="41"/>
      <c r="DK296" s="41"/>
      <c r="DL296" s="41"/>
      <c r="DM296" s="41"/>
      <c r="DN296" s="41"/>
      <c r="DO296" s="41"/>
      <c r="DP296" s="41"/>
      <c r="DQ296" s="41"/>
      <c r="DR296" s="41"/>
      <c r="DS296" s="41"/>
      <c r="FY296" s="44"/>
      <c r="FZ296" s="43"/>
      <c r="GA296" s="43"/>
      <c r="GB296" s="43"/>
      <c r="GC296" s="43"/>
      <c r="GD296" s="43"/>
      <c r="GE296" s="43"/>
      <c r="GF296" s="43"/>
      <c r="GG296" s="43"/>
      <c r="GH296" s="43"/>
      <c r="GI296" s="43"/>
      <c r="GJ296" s="43"/>
      <c r="GK296" s="43"/>
      <c r="GL296" s="43"/>
      <c r="GM296" s="43"/>
      <c r="GN296" s="43"/>
      <c r="GO296" s="43"/>
      <c r="GP296" s="43"/>
      <c r="GQ296" s="43"/>
      <c r="GR296" s="43"/>
      <c r="GS296" s="43"/>
      <c r="GT296" s="43"/>
      <c r="GU296" s="43"/>
      <c r="GV296" s="43"/>
      <c r="GW296" s="43"/>
      <c r="GX296" s="43"/>
      <c r="GY296" s="43"/>
      <c r="GZ296" s="43"/>
      <c r="HA296" s="43"/>
      <c r="HB296" s="43"/>
      <c r="HC296" s="43"/>
      <c r="HD296" s="43"/>
    </row>
    <row r="297" spans="1:212" x14ac:dyDescent="0.25">
      <c r="A297" s="41"/>
      <c r="B297" s="41"/>
      <c r="C297" s="41"/>
      <c r="D297" s="41"/>
      <c r="E297" s="41"/>
      <c r="F297" s="41"/>
      <c r="G297" s="41"/>
      <c r="H297" s="41"/>
      <c r="I297" s="41"/>
      <c r="J297" s="41"/>
      <c r="K297" s="41"/>
      <c r="L297" s="41"/>
      <c r="M297" s="41"/>
      <c r="N297" s="41"/>
      <c r="O297" s="41"/>
      <c r="P297" s="41"/>
      <c r="Q297" s="41"/>
      <c r="R297" s="41"/>
      <c r="S297" s="41"/>
      <c r="T297" s="41"/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F297" s="41"/>
      <c r="AG297" s="41"/>
      <c r="AH297" s="41"/>
      <c r="AI297" s="41"/>
      <c r="AJ297" s="41"/>
      <c r="AK297" s="41"/>
      <c r="AL297" s="41"/>
      <c r="AM297" s="41"/>
      <c r="AN297" s="41"/>
      <c r="AO297" s="41"/>
      <c r="AP297" s="41"/>
      <c r="AQ297" s="41"/>
      <c r="AR297" s="41"/>
      <c r="AS297" s="41"/>
      <c r="AT297" s="41"/>
      <c r="AU297" s="41"/>
      <c r="AV297" s="41"/>
      <c r="AW297" s="41"/>
      <c r="AX297" s="41"/>
      <c r="AY297" s="41"/>
      <c r="AZ297" s="41"/>
      <c r="BA297" s="41"/>
      <c r="BB297" s="41"/>
      <c r="BC297" s="41"/>
      <c r="BD297" s="41"/>
      <c r="BE297" s="41"/>
      <c r="BF297" s="41"/>
      <c r="BG297" s="41"/>
      <c r="BH297" s="41"/>
      <c r="BI297" s="41"/>
      <c r="BJ297" s="41"/>
      <c r="BK297" s="41"/>
      <c r="BL297" s="41"/>
      <c r="BM297" s="41"/>
      <c r="BN297" s="41"/>
      <c r="BO297" s="41"/>
      <c r="BP297" s="41"/>
      <c r="BQ297" s="41"/>
      <c r="BR297" s="41"/>
      <c r="BS297" s="41"/>
      <c r="BT297" s="41"/>
      <c r="BU297" s="41"/>
      <c r="BV297" s="41"/>
      <c r="BW297" s="41"/>
      <c r="BX297" s="41"/>
      <c r="BY297" s="41"/>
      <c r="BZ297" s="41"/>
      <c r="CA297" s="41"/>
      <c r="CB297" s="41"/>
      <c r="CC297" s="41"/>
      <c r="CD297" s="41"/>
      <c r="CE297" s="41"/>
      <c r="CF297" s="41"/>
      <c r="CG297" s="41"/>
      <c r="CH297" s="41"/>
      <c r="CI297" s="41"/>
      <c r="CJ297" s="41"/>
      <c r="CK297" s="41"/>
      <c r="CL297" s="41"/>
      <c r="CM297" s="41"/>
      <c r="CN297" s="41"/>
      <c r="CO297" s="41"/>
      <c r="CP297" s="41"/>
      <c r="CQ297" s="41"/>
      <c r="CR297" s="41"/>
      <c r="CS297" s="41"/>
      <c r="CT297" s="41"/>
      <c r="CU297" s="41"/>
      <c r="CV297" s="41"/>
      <c r="CW297" s="41"/>
      <c r="CX297" s="41"/>
      <c r="CY297" s="41"/>
      <c r="CZ297" s="41"/>
      <c r="DA297" s="41"/>
      <c r="DB297" s="41"/>
      <c r="DC297" s="41"/>
      <c r="DD297" s="41"/>
      <c r="DE297" s="41"/>
      <c r="DF297" s="41"/>
      <c r="DG297" s="41"/>
      <c r="DH297" s="41"/>
      <c r="DI297" s="41"/>
      <c r="DJ297" s="41"/>
      <c r="DK297" s="41"/>
      <c r="DL297" s="41"/>
      <c r="DM297" s="41"/>
      <c r="DN297" s="41"/>
      <c r="DO297" s="41"/>
      <c r="DP297" s="41"/>
      <c r="DQ297" s="41"/>
      <c r="DR297" s="41"/>
      <c r="DS297" s="41"/>
      <c r="FY297" s="44"/>
      <c r="FZ297" s="43"/>
      <c r="GA297" s="43"/>
      <c r="GB297" s="43"/>
      <c r="GC297" s="43"/>
      <c r="GD297" s="43"/>
      <c r="GE297" s="43"/>
      <c r="GF297" s="43"/>
      <c r="GG297" s="43"/>
      <c r="GH297" s="43"/>
      <c r="GI297" s="43"/>
      <c r="GJ297" s="43"/>
      <c r="GK297" s="43"/>
      <c r="GL297" s="43"/>
      <c r="GM297" s="43"/>
      <c r="GN297" s="43"/>
      <c r="GO297" s="43"/>
      <c r="GP297" s="43"/>
      <c r="GQ297" s="43"/>
      <c r="GR297" s="43"/>
      <c r="GS297" s="43"/>
      <c r="GT297" s="43"/>
      <c r="GU297" s="43"/>
      <c r="GV297" s="43"/>
      <c r="GW297" s="43"/>
      <c r="GX297" s="43"/>
      <c r="GY297" s="43"/>
      <c r="GZ297" s="43"/>
      <c r="HA297" s="43"/>
      <c r="HB297" s="43"/>
      <c r="HC297" s="43"/>
      <c r="HD297" s="43"/>
    </row>
    <row r="298" spans="1:212" x14ac:dyDescent="0.25">
      <c r="A298" s="41"/>
      <c r="B298" s="41"/>
      <c r="C298" s="41"/>
      <c r="D298" s="41"/>
      <c r="E298" s="41"/>
      <c r="F298" s="41"/>
      <c r="G298" s="41"/>
      <c r="H298" s="41"/>
      <c r="I298" s="41"/>
      <c r="J298" s="41"/>
      <c r="K298" s="41"/>
      <c r="L298" s="41"/>
      <c r="M298" s="41"/>
      <c r="N298" s="41"/>
      <c r="O298" s="41"/>
      <c r="P298" s="41"/>
      <c r="Q298" s="41"/>
      <c r="R298" s="41"/>
      <c r="S298" s="41"/>
      <c r="T298" s="41"/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  <c r="AF298" s="41"/>
      <c r="AG298" s="41"/>
      <c r="AH298" s="41"/>
      <c r="AI298" s="41"/>
      <c r="AJ298" s="41"/>
      <c r="AK298" s="41"/>
      <c r="AL298" s="41"/>
      <c r="AM298" s="41"/>
      <c r="AN298" s="41"/>
      <c r="AO298" s="41"/>
      <c r="AP298" s="41"/>
      <c r="AQ298" s="41"/>
      <c r="AR298" s="41"/>
      <c r="AS298" s="41"/>
      <c r="AT298" s="41"/>
      <c r="AU298" s="41"/>
      <c r="AV298" s="41"/>
      <c r="AW298" s="41"/>
      <c r="AX298" s="41"/>
      <c r="AY298" s="41"/>
      <c r="AZ298" s="41"/>
      <c r="BA298" s="41"/>
      <c r="BB298" s="41"/>
      <c r="BC298" s="41"/>
      <c r="BD298" s="41"/>
      <c r="BE298" s="41"/>
      <c r="BF298" s="41"/>
      <c r="BG298" s="41"/>
      <c r="BH298" s="41"/>
      <c r="BI298" s="41"/>
      <c r="BJ298" s="41"/>
      <c r="BK298" s="41"/>
      <c r="BL298" s="41"/>
      <c r="BM298" s="41"/>
      <c r="BN298" s="41"/>
      <c r="BO298" s="41"/>
      <c r="BP298" s="41"/>
      <c r="BQ298" s="41"/>
      <c r="BR298" s="41"/>
      <c r="BS298" s="41"/>
      <c r="BT298" s="41"/>
      <c r="BU298" s="41"/>
      <c r="BV298" s="41"/>
      <c r="BW298" s="41"/>
      <c r="BX298" s="41"/>
      <c r="BY298" s="41"/>
      <c r="BZ298" s="41"/>
      <c r="CA298" s="41"/>
      <c r="CB298" s="41"/>
      <c r="CC298" s="41"/>
      <c r="CD298" s="41"/>
      <c r="CE298" s="41"/>
      <c r="CF298" s="41"/>
      <c r="CG298" s="41"/>
      <c r="CH298" s="41"/>
      <c r="CI298" s="41"/>
      <c r="CJ298" s="41"/>
      <c r="CK298" s="41"/>
      <c r="CL298" s="41"/>
      <c r="CM298" s="41"/>
      <c r="CN298" s="41"/>
      <c r="CO298" s="41"/>
      <c r="CP298" s="41"/>
      <c r="CQ298" s="41"/>
      <c r="CR298" s="41"/>
      <c r="CS298" s="41"/>
      <c r="CT298" s="41"/>
      <c r="CU298" s="41"/>
      <c r="CV298" s="41"/>
      <c r="CW298" s="41"/>
      <c r="CX298" s="41"/>
      <c r="CY298" s="41"/>
      <c r="CZ298" s="41"/>
      <c r="DA298" s="41"/>
      <c r="DB298" s="41"/>
      <c r="DC298" s="41"/>
      <c r="DD298" s="41"/>
      <c r="DE298" s="41"/>
      <c r="DF298" s="41"/>
      <c r="DG298" s="41"/>
      <c r="DH298" s="41"/>
      <c r="DI298" s="41"/>
      <c r="DJ298" s="41"/>
      <c r="DK298" s="41"/>
      <c r="DL298" s="41"/>
      <c r="DM298" s="41"/>
      <c r="DN298" s="41"/>
      <c r="DO298" s="41"/>
      <c r="DP298" s="41"/>
      <c r="DQ298" s="41"/>
      <c r="DR298" s="41"/>
      <c r="DS298" s="41"/>
      <c r="FY298" s="44"/>
      <c r="FZ298" s="43"/>
      <c r="GA298" s="43"/>
      <c r="GB298" s="43"/>
      <c r="GC298" s="43"/>
      <c r="GD298" s="43"/>
      <c r="GE298" s="43"/>
      <c r="GF298" s="43"/>
      <c r="GG298" s="43"/>
      <c r="GH298" s="43"/>
      <c r="GI298" s="43"/>
      <c r="GJ298" s="43"/>
      <c r="GK298" s="43"/>
      <c r="GL298" s="43"/>
      <c r="GM298" s="43"/>
      <c r="GN298" s="43"/>
      <c r="GO298" s="43"/>
      <c r="GP298" s="43"/>
      <c r="GQ298" s="43"/>
      <c r="GR298" s="43"/>
      <c r="GS298" s="43"/>
      <c r="GT298" s="43"/>
      <c r="GU298" s="43"/>
      <c r="GV298" s="43"/>
      <c r="GW298" s="43"/>
      <c r="GX298" s="43"/>
      <c r="GY298" s="43"/>
      <c r="GZ298" s="43"/>
      <c r="HA298" s="43"/>
      <c r="HB298" s="43"/>
      <c r="HC298" s="43"/>
      <c r="HD298" s="43"/>
    </row>
    <row r="299" spans="1:212" x14ac:dyDescent="0.25">
      <c r="A299" s="41"/>
      <c r="B299" s="41"/>
      <c r="C299" s="41"/>
      <c r="D299" s="41"/>
      <c r="E299" s="41"/>
      <c r="F299" s="41"/>
      <c r="G299" s="41"/>
      <c r="H299" s="41"/>
      <c r="I299" s="41"/>
      <c r="J299" s="41"/>
      <c r="K299" s="41"/>
      <c r="L299" s="41"/>
      <c r="M299" s="41"/>
      <c r="N299" s="41"/>
      <c r="O299" s="41"/>
      <c r="P299" s="41"/>
      <c r="Q299" s="41"/>
      <c r="R299" s="41"/>
      <c r="S299" s="41"/>
      <c r="T299" s="41"/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F299" s="41"/>
      <c r="AG299" s="41"/>
      <c r="AH299" s="41"/>
      <c r="AI299" s="41"/>
      <c r="AJ299" s="41"/>
      <c r="AK299" s="41"/>
      <c r="AL299" s="41"/>
      <c r="AM299" s="41"/>
      <c r="AN299" s="41"/>
      <c r="AO299" s="41"/>
      <c r="AP299" s="41"/>
      <c r="AQ299" s="41"/>
      <c r="AR299" s="41"/>
      <c r="AS299" s="41"/>
      <c r="AT299" s="41"/>
      <c r="AU299" s="41"/>
      <c r="AV299" s="41"/>
      <c r="AW299" s="41"/>
      <c r="AX299" s="41"/>
      <c r="AY299" s="41"/>
      <c r="AZ299" s="41"/>
      <c r="BA299" s="41"/>
      <c r="BB299" s="41"/>
      <c r="BC299" s="41"/>
      <c r="BD299" s="41"/>
      <c r="BE299" s="41"/>
      <c r="BF299" s="41"/>
      <c r="BG299" s="41"/>
      <c r="BH299" s="41"/>
      <c r="BI299" s="41"/>
      <c r="BJ299" s="41"/>
      <c r="BK299" s="41"/>
      <c r="BL299" s="41"/>
      <c r="BM299" s="41"/>
      <c r="BN299" s="41"/>
      <c r="BO299" s="41"/>
      <c r="BP299" s="41"/>
      <c r="BQ299" s="41"/>
      <c r="BR299" s="41"/>
      <c r="BS299" s="41"/>
      <c r="BT299" s="41"/>
      <c r="BU299" s="41"/>
      <c r="BV299" s="41"/>
      <c r="BW299" s="41"/>
      <c r="BX299" s="41"/>
      <c r="BY299" s="41"/>
      <c r="BZ299" s="41"/>
      <c r="CA299" s="41"/>
      <c r="CB299" s="41"/>
      <c r="CC299" s="41"/>
      <c r="CD299" s="41"/>
      <c r="CE299" s="41"/>
      <c r="CF299" s="41"/>
      <c r="CG299" s="41"/>
      <c r="CH299" s="41"/>
      <c r="CI299" s="41"/>
      <c r="CJ299" s="41"/>
      <c r="CK299" s="41"/>
      <c r="CL299" s="41"/>
      <c r="CM299" s="41"/>
      <c r="CN299" s="41"/>
      <c r="CO299" s="41"/>
      <c r="CP299" s="41"/>
      <c r="CQ299" s="41"/>
      <c r="CR299" s="41"/>
      <c r="CS299" s="41"/>
      <c r="CT299" s="41"/>
      <c r="CU299" s="41"/>
      <c r="CV299" s="41"/>
      <c r="CW299" s="41"/>
      <c r="CX299" s="41"/>
      <c r="CY299" s="41"/>
      <c r="CZ299" s="41"/>
      <c r="DA299" s="41"/>
      <c r="DB299" s="41"/>
      <c r="DC299" s="41"/>
      <c r="DD299" s="41"/>
      <c r="DE299" s="41"/>
      <c r="DF299" s="41"/>
      <c r="DG299" s="41"/>
      <c r="DH299" s="41"/>
      <c r="DI299" s="41"/>
      <c r="DJ299" s="41"/>
      <c r="DK299" s="41"/>
      <c r="DL299" s="41"/>
      <c r="DM299" s="41"/>
      <c r="DN299" s="41"/>
      <c r="DO299" s="41"/>
      <c r="DP299" s="41"/>
      <c r="DQ299" s="41"/>
      <c r="DR299" s="41"/>
      <c r="DS299" s="41"/>
      <c r="FY299" s="44"/>
      <c r="FZ299" s="43"/>
      <c r="GA299" s="43"/>
      <c r="GB299" s="43"/>
      <c r="GC299" s="43"/>
      <c r="GD299" s="43"/>
      <c r="GE299" s="43"/>
      <c r="GF299" s="43"/>
      <c r="GG299" s="43"/>
      <c r="GH299" s="43"/>
      <c r="GI299" s="43"/>
      <c r="GJ299" s="43"/>
      <c r="GK299" s="43"/>
      <c r="GL299" s="43"/>
      <c r="GM299" s="43"/>
      <c r="GN299" s="43"/>
      <c r="GO299" s="43"/>
      <c r="GP299" s="43"/>
      <c r="GQ299" s="43"/>
      <c r="GR299" s="43"/>
      <c r="GS299" s="43"/>
      <c r="GT299" s="43"/>
      <c r="GU299" s="43"/>
      <c r="GV299" s="43"/>
      <c r="GW299" s="43"/>
      <c r="GX299" s="43"/>
      <c r="GY299" s="43"/>
      <c r="GZ299" s="43"/>
      <c r="HA299" s="43"/>
      <c r="HB299" s="43"/>
      <c r="HC299" s="43"/>
      <c r="HD299" s="43"/>
    </row>
    <row r="300" spans="1:212" x14ac:dyDescent="0.25">
      <c r="A300" s="41"/>
      <c r="B300" s="41"/>
      <c r="C300" s="41"/>
      <c r="D300" s="41"/>
      <c r="E300" s="41"/>
      <c r="F300" s="41"/>
      <c r="G300" s="41"/>
      <c r="H300" s="41"/>
      <c r="I300" s="41"/>
      <c r="J300" s="41"/>
      <c r="K300" s="41"/>
      <c r="L300" s="41"/>
      <c r="M300" s="41"/>
      <c r="N300" s="41"/>
      <c r="O300" s="41"/>
      <c r="P300" s="41"/>
      <c r="Q300" s="41"/>
      <c r="R300" s="41"/>
      <c r="S300" s="41"/>
      <c r="T300" s="41"/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F300" s="41"/>
      <c r="AG300" s="41"/>
      <c r="AH300" s="41"/>
      <c r="AI300" s="41"/>
      <c r="AJ300" s="41"/>
      <c r="AK300" s="41"/>
      <c r="AL300" s="41"/>
      <c r="AM300" s="41"/>
      <c r="AN300" s="41"/>
      <c r="AO300" s="41"/>
      <c r="AP300" s="41"/>
      <c r="AQ300" s="41"/>
      <c r="AR300" s="41"/>
      <c r="AS300" s="41"/>
      <c r="AT300" s="41"/>
      <c r="AU300" s="41"/>
      <c r="AV300" s="41"/>
      <c r="AW300" s="41"/>
      <c r="AX300" s="41"/>
      <c r="AY300" s="41"/>
      <c r="AZ300" s="41"/>
      <c r="BA300" s="41"/>
      <c r="BB300" s="41"/>
      <c r="BC300" s="41"/>
      <c r="BD300" s="41"/>
      <c r="BE300" s="41"/>
      <c r="BF300" s="41"/>
      <c r="BG300" s="41"/>
      <c r="BH300" s="41"/>
      <c r="BI300" s="41"/>
      <c r="BJ300" s="41"/>
      <c r="BK300" s="41"/>
      <c r="BL300" s="41"/>
      <c r="BM300" s="41"/>
      <c r="BN300" s="41"/>
      <c r="BO300" s="41"/>
      <c r="BP300" s="41"/>
      <c r="BQ300" s="41"/>
      <c r="BR300" s="41"/>
      <c r="BS300" s="41"/>
      <c r="BT300" s="41"/>
      <c r="BU300" s="41"/>
      <c r="BV300" s="41"/>
      <c r="BW300" s="41"/>
      <c r="BX300" s="41"/>
      <c r="BY300" s="41"/>
      <c r="BZ300" s="41"/>
      <c r="CA300" s="41"/>
      <c r="CB300" s="41"/>
      <c r="CC300" s="41"/>
      <c r="CD300" s="41"/>
      <c r="CE300" s="41"/>
      <c r="CF300" s="41"/>
      <c r="CG300" s="41"/>
      <c r="CH300" s="41"/>
      <c r="CI300" s="41"/>
      <c r="CJ300" s="41"/>
      <c r="CK300" s="41"/>
      <c r="CL300" s="41"/>
      <c r="CM300" s="41"/>
      <c r="CN300" s="41"/>
      <c r="CO300" s="41"/>
      <c r="CP300" s="41"/>
      <c r="CQ300" s="41"/>
      <c r="CR300" s="41"/>
      <c r="CS300" s="41"/>
      <c r="CT300" s="41"/>
      <c r="CU300" s="41"/>
      <c r="CV300" s="41"/>
      <c r="CW300" s="41"/>
      <c r="CX300" s="41"/>
      <c r="CY300" s="41"/>
      <c r="CZ300" s="41"/>
      <c r="DA300" s="41"/>
      <c r="DB300" s="41"/>
      <c r="DC300" s="41"/>
      <c r="DD300" s="41"/>
      <c r="DE300" s="41"/>
      <c r="DF300" s="41"/>
      <c r="DG300" s="41"/>
      <c r="DH300" s="41"/>
      <c r="DI300" s="41"/>
      <c r="DJ300" s="41"/>
      <c r="DK300" s="41"/>
      <c r="DL300" s="41"/>
      <c r="DM300" s="41"/>
      <c r="DN300" s="41"/>
      <c r="DO300" s="41"/>
      <c r="DP300" s="41"/>
      <c r="DQ300" s="41"/>
      <c r="DR300" s="41"/>
      <c r="DS300" s="41"/>
      <c r="FY300" s="44"/>
      <c r="FZ300" s="43"/>
      <c r="GA300" s="43"/>
      <c r="GB300" s="43"/>
      <c r="GC300" s="43"/>
      <c r="GD300" s="43"/>
      <c r="GE300" s="43"/>
      <c r="GF300" s="43"/>
      <c r="GG300" s="43"/>
      <c r="GH300" s="43"/>
      <c r="GI300" s="43"/>
      <c r="GJ300" s="43"/>
      <c r="GK300" s="43"/>
      <c r="GL300" s="43"/>
      <c r="GM300" s="43"/>
      <c r="GN300" s="43"/>
      <c r="GO300" s="43"/>
      <c r="GP300" s="43"/>
      <c r="GQ300" s="43"/>
      <c r="GR300" s="43"/>
      <c r="GS300" s="43"/>
      <c r="GT300" s="43"/>
      <c r="GU300" s="43"/>
      <c r="GV300" s="43"/>
      <c r="GW300" s="43"/>
      <c r="GX300" s="43"/>
      <c r="GY300" s="43"/>
      <c r="GZ300" s="43"/>
      <c r="HA300" s="43"/>
      <c r="HB300" s="43"/>
      <c r="HC300" s="43"/>
      <c r="HD300" s="43"/>
    </row>
    <row r="301" spans="1:212" x14ac:dyDescent="0.25">
      <c r="A301" s="41"/>
      <c r="B301" s="41"/>
      <c r="C301" s="41"/>
      <c r="D301" s="41"/>
      <c r="E301" s="41"/>
      <c r="F301" s="41"/>
      <c r="G301" s="41"/>
      <c r="H301" s="41"/>
      <c r="I301" s="41"/>
      <c r="J301" s="41"/>
      <c r="K301" s="41"/>
      <c r="L301" s="41"/>
      <c r="M301" s="41"/>
      <c r="N301" s="41"/>
      <c r="O301" s="41"/>
      <c r="P301" s="41"/>
      <c r="Q301" s="41"/>
      <c r="R301" s="41"/>
      <c r="S301" s="41"/>
      <c r="T301" s="41"/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  <c r="AF301" s="41"/>
      <c r="AG301" s="41"/>
      <c r="AH301" s="41"/>
      <c r="AI301" s="41"/>
      <c r="AJ301" s="41"/>
      <c r="AK301" s="41"/>
      <c r="AL301" s="41"/>
      <c r="AM301" s="41"/>
      <c r="AN301" s="41"/>
      <c r="AO301" s="41"/>
      <c r="AP301" s="41"/>
      <c r="AQ301" s="41"/>
      <c r="AR301" s="41"/>
      <c r="AS301" s="41"/>
      <c r="AT301" s="41"/>
      <c r="AU301" s="41"/>
      <c r="AV301" s="41"/>
      <c r="AW301" s="41"/>
      <c r="AX301" s="41"/>
      <c r="AY301" s="41"/>
      <c r="AZ301" s="41"/>
      <c r="BA301" s="41"/>
      <c r="BB301" s="41"/>
      <c r="BC301" s="41"/>
      <c r="BD301" s="41"/>
      <c r="BE301" s="41"/>
      <c r="BF301" s="41"/>
      <c r="BG301" s="41"/>
      <c r="BH301" s="41"/>
      <c r="BI301" s="41"/>
      <c r="BJ301" s="41"/>
      <c r="BK301" s="41"/>
      <c r="BL301" s="41"/>
      <c r="BM301" s="41"/>
      <c r="BN301" s="41"/>
      <c r="BO301" s="41"/>
      <c r="BP301" s="41"/>
      <c r="BQ301" s="41"/>
      <c r="BR301" s="41"/>
      <c r="BS301" s="41"/>
      <c r="BT301" s="41"/>
      <c r="BU301" s="41"/>
      <c r="BV301" s="41"/>
      <c r="BW301" s="41"/>
      <c r="BX301" s="41"/>
      <c r="BY301" s="41"/>
      <c r="BZ301" s="41"/>
      <c r="CA301" s="41"/>
      <c r="CB301" s="41"/>
      <c r="CC301" s="41"/>
      <c r="CD301" s="41"/>
      <c r="CE301" s="41"/>
      <c r="CF301" s="41"/>
      <c r="CG301" s="41"/>
      <c r="CH301" s="41"/>
      <c r="CI301" s="41"/>
      <c r="CJ301" s="41"/>
      <c r="CK301" s="41"/>
      <c r="CL301" s="41"/>
      <c r="CM301" s="41"/>
      <c r="CN301" s="41"/>
      <c r="CO301" s="41"/>
      <c r="CP301" s="41"/>
      <c r="CQ301" s="41"/>
      <c r="CR301" s="41"/>
      <c r="CS301" s="41"/>
      <c r="CT301" s="41"/>
      <c r="CU301" s="41"/>
      <c r="CV301" s="41"/>
      <c r="CW301" s="41"/>
      <c r="CX301" s="41"/>
      <c r="CY301" s="41"/>
      <c r="CZ301" s="41"/>
      <c r="DA301" s="41"/>
      <c r="DB301" s="41"/>
      <c r="DC301" s="41"/>
      <c r="DD301" s="41"/>
      <c r="DE301" s="41"/>
      <c r="DF301" s="41"/>
      <c r="DG301" s="41"/>
      <c r="DH301" s="41"/>
      <c r="DI301" s="41"/>
      <c r="DJ301" s="41"/>
      <c r="DK301" s="41"/>
      <c r="DL301" s="41"/>
      <c r="DM301" s="41"/>
      <c r="DN301" s="41"/>
      <c r="DO301" s="41"/>
      <c r="DP301" s="41"/>
      <c r="DQ301" s="41"/>
      <c r="DR301" s="41"/>
      <c r="DS301" s="41"/>
      <c r="FY301" s="44"/>
      <c r="FZ301" s="43"/>
      <c r="GA301" s="43"/>
      <c r="GB301" s="43"/>
      <c r="GC301" s="43"/>
      <c r="GD301" s="43"/>
      <c r="GE301" s="43"/>
      <c r="GF301" s="43"/>
      <c r="GG301" s="43"/>
      <c r="GH301" s="43"/>
      <c r="GI301" s="43"/>
      <c r="GJ301" s="43"/>
      <c r="GK301" s="43"/>
      <c r="GL301" s="43"/>
      <c r="GM301" s="43"/>
      <c r="GN301" s="43"/>
      <c r="GO301" s="43"/>
      <c r="GP301" s="43"/>
      <c r="GQ301" s="43"/>
      <c r="GR301" s="43"/>
      <c r="GS301" s="43"/>
      <c r="GT301" s="43"/>
      <c r="GU301" s="43"/>
      <c r="GV301" s="43"/>
      <c r="GW301" s="43"/>
      <c r="GX301" s="43"/>
      <c r="GY301" s="43"/>
      <c r="GZ301" s="43"/>
      <c r="HA301" s="43"/>
      <c r="HB301" s="43"/>
      <c r="HC301" s="43"/>
      <c r="HD301" s="43"/>
    </row>
    <row r="302" spans="1:212" x14ac:dyDescent="0.25">
      <c r="A302" s="41"/>
      <c r="B302" s="41"/>
      <c r="C302" s="41"/>
      <c r="D302" s="41"/>
      <c r="E302" s="41"/>
      <c r="F302" s="41"/>
      <c r="G302" s="41"/>
      <c r="H302" s="41"/>
      <c r="I302" s="41"/>
      <c r="J302" s="41"/>
      <c r="K302" s="41"/>
      <c r="L302" s="41"/>
      <c r="M302" s="41"/>
      <c r="N302" s="41"/>
      <c r="O302" s="41"/>
      <c r="P302" s="41"/>
      <c r="Q302" s="41"/>
      <c r="R302" s="41"/>
      <c r="S302" s="41"/>
      <c r="T302" s="41"/>
      <c r="U302" s="41"/>
      <c r="V302" s="41"/>
      <c r="W302" s="41"/>
      <c r="X302" s="41"/>
      <c r="Y302" s="41"/>
      <c r="Z302" s="41"/>
      <c r="AA302" s="41"/>
      <c r="AB302" s="41"/>
      <c r="AC302" s="41"/>
      <c r="AD302" s="41"/>
      <c r="AE302" s="41"/>
      <c r="AF302" s="41"/>
      <c r="AG302" s="41"/>
      <c r="AH302" s="41"/>
      <c r="AI302" s="41"/>
      <c r="AJ302" s="41"/>
      <c r="AK302" s="41"/>
      <c r="AL302" s="41"/>
      <c r="AM302" s="41"/>
      <c r="AN302" s="41"/>
      <c r="AO302" s="41"/>
      <c r="AP302" s="41"/>
      <c r="AQ302" s="41"/>
      <c r="AR302" s="41"/>
      <c r="AS302" s="41"/>
      <c r="AT302" s="41"/>
      <c r="AU302" s="41"/>
      <c r="AV302" s="41"/>
      <c r="AW302" s="41"/>
      <c r="AX302" s="41"/>
      <c r="AY302" s="41"/>
      <c r="AZ302" s="41"/>
      <c r="BA302" s="41"/>
      <c r="BB302" s="41"/>
      <c r="BC302" s="41"/>
      <c r="BD302" s="41"/>
      <c r="BE302" s="41"/>
      <c r="BF302" s="41"/>
      <c r="BG302" s="41"/>
      <c r="BH302" s="41"/>
      <c r="BI302" s="41"/>
      <c r="BJ302" s="41"/>
      <c r="BK302" s="41"/>
      <c r="BL302" s="41"/>
      <c r="BM302" s="41"/>
      <c r="BN302" s="41"/>
      <c r="BO302" s="41"/>
      <c r="BP302" s="41"/>
      <c r="BQ302" s="41"/>
      <c r="BR302" s="41"/>
      <c r="BS302" s="41"/>
      <c r="BT302" s="41"/>
      <c r="BU302" s="41"/>
      <c r="BV302" s="41"/>
      <c r="BW302" s="41"/>
      <c r="BX302" s="41"/>
      <c r="BY302" s="41"/>
      <c r="BZ302" s="41"/>
      <c r="CA302" s="41"/>
      <c r="CB302" s="41"/>
      <c r="CC302" s="41"/>
      <c r="CD302" s="41"/>
      <c r="CE302" s="41"/>
      <c r="CF302" s="41"/>
      <c r="CG302" s="41"/>
      <c r="CH302" s="41"/>
      <c r="CI302" s="41"/>
      <c r="CJ302" s="41"/>
      <c r="CK302" s="41"/>
      <c r="CL302" s="41"/>
      <c r="CM302" s="41"/>
      <c r="CN302" s="41"/>
      <c r="CO302" s="41"/>
      <c r="CP302" s="41"/>
      <c r="CQ302" s="41"/>
      <c r="CR302" s="41"/>
      <c r="CS302" s="41"/>
      <c r="CT302" s="41"/>
      <c r="CU302" s="41"/>
      <c r="CV302" s="41"/>
      <c r="CW302" s="41"/>
      <c r="CX302" s="41"/>
      <c r="CY302" s="41"/>
      <c r="CZ302" s="41"/>
      <c r="DA302" s="41"/>
      <c r="DB302" s="41"/>
      <c r="DC302" s="41"/>
      <c r="DD302" s="41"/>
      <c r="DE302" s="41"/>
      <c r="DF302" s="41"/>
      <c r="DG302" s="41"/>
      <c r="DH302" s="41"/>
      <c r="DI302" s="41"/>
      <c r="DJ302" s="41"/>
      <c r="DK302" s="41"/>
      <c r="DL302" s="41"/>
      <c r="DM302" s="41"/>
      <c r="DN302" s="41"/>
      <c r="DO302" s="41"/>
      <c r="DP302" s="41"/>
      <c r="DQ302" s="41"/>
      <c r="DR302" s="41"/>
      <c r="DS302" s="41"/>
      <c r="FY302" s="44"/>
      <c r="FZ302" s="43"/>
      <c r="GA302" s="43"/>
      <c r="GB302" s="43"/>
      <c r="GC302" s="43"/>
      <c r="GD302" s="43"/>
      <c r="GE302" s="43"/>
      <c r="GF302" s="43"/>
      <c r="GG302" s="43"/>
      <c r="GH302" s="43"/>
      <c r="GI302" s="43"/>
      <c r="GJ302" s="43"/>
      <c r="GK302" s="43"/>
      <c r="GL302" s="43"/>
      <c r="GM302" s="43"/>
      <c r="GN302" s="43"/>
      <c r="GO302" s="43"/>
      <c r="GP302" s="43"/>
      <c r="GQ302" s="43"/>
      <c r="GR302" s="43"/>
      <c r="GS302" s="43"/>
      <c r="GT302" s="43"/>
      <c r="GU302" s="43"/>
      <c r="GV302" s="43"/>
      <c r="GW302" s="43"/>
      <c r="GX302" s="43"/>
      <c r="GY302" s="43"/>
      <c r="GZ302" s="43"/>
      <c r="HA302" s="43"/>
      <c r="HB302" s="43"/>
      <c r="HC302" s="43"/>
      <c r="HD302" s="43"/>
    </row>
    <row r="303" spans="1:212" x14ac:dyDescent="0.25">
      <c r="A303" s="41"/>
      <c r="B303" s="41"/>
      <c r="C303" s="41"/>
      <c r="D303" s="41"/>
      <c r="E303" s="41"/>
      <c r="F303" s="41"/>
      <c r="G303" s="41"/>
      <c r="H303" s="41"/>
      <c r="I303" s="41"/>
      <c r="J303" s="41"/>
      <c r="K303" s="41"/>
      <c r="L303" s="41"/>
      <c r="M303" s="41"/>
      <c r="N303" s="41"/>
      <c r="O303" s="41"/>
      <c r="P303" s="41"/>
      <c r="Q303" s="41"/>
      <c r="R303" s="41"/>
      <c r="S303" s="41"/>
      <c r="T303" s="41"/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  <c r="AF303" s="41"/>
      <c r="AG303" s="41"/>
      <c r="AH303" s="41"/>
      <c r="AI303" s="41"/>
      <c r="AJ303" s="41"/>
      <c r="AK303" s="41"/>
      <c r="AL303" s="41"/>
      <c r="AM303" s="41"/>
      <c r="AN303" s="41"/>
      <c r="AO303" s="41"/>
      <c r="AP303" s="41"/>
      <c r="AQ303" s="41"/>
      <c r="AR303" s="41"/>
      <c r="AS303" s="41"/>
      <c r="AT303" s="41"/>
      <c r="AU303" s="41"/>
      <c r="AV303" s="41"/>
      <c r="AW303" s="41"/>
      <c r="AX303" s="41"/>
      <c r="AY303" s="41"/>
      <c r="AZ303" s="41"/>
      <c r="BA303" s="41"/>
      <c r="BB303" s="41"/>
      <c r="BC303" s="41"/>
      <c r="BD303" s="41"/>
      <c r="BE303" s="41"/>
      <c r="BF303" s="41"/>
      <c r="BG303" s="41"/>
      <c r="BH303" s="41"/>
      <c r="BI303" s="41"/>
      <c r="BJ303" s="41"/>
      <c r="BK303" s="41"/>
      <c r="BL303" s="41"/>
      <c r="BM303" s="41"/>
      <c r="BN303" s="41"/>
      <c r="BO303" s="41"/>
      <c r="BP303" s="41"/>
      <c r="BQ303" s="41"/>
      <c r="BR303" s="41"/>
      <c r="BS303" s="41"/>
      <c r="BT303" s="41"/>
      <c r="BU303" s="41"/>
      <c r="BV303" s="41"/>
      <c r="BW303" s="41"/>
      <c r="BX303" s="41"/>
      <c r="BY303" s="41"/>
      <c r="BZ303" s="41"/>
      <c r="CA303" s="41"/>
      <c r="CB303" s="41"/>
      <c r="CC303" s="41"/>
      <c r="CD303" s="41"/>
      <c r="CE303" s="41"/>
      <c r="CF303" s="41"/>
      <c r="CG303" s="41"/>
      <c r="CH303" s="41"/>
      <c r="CI303" s="41"/>
      <c r="CJ303" s="41"/>
      <c r="CK303" s="41"/>
      <c r="CL303" s="41"/>
      <c r="CM303" s="41"/>
      <c r="CN303" s="41"/>
      <c r="CO303" s="41"/>
      <c r="CP303" s="41"/>
      <c r="CQ303" s="41"/>
      <c r="CR303" s="41"/>
      <c r="CS303" s="41"/>
      <c r="CT303" s="41"/>
      <c r="CU303" s="41"/>
      <c r="CV303" s="41"/>
      <c r="CW303" s="41"/>
      <c r="CX303" s="41"/>
      <c r="CY303" s="41"/>
      <c r="CZ303" s="41"/>
      <c r="DA303" s="41"/>
      <c r="DB303" s="41"/>
      <c r="DC303" s="41"/>
      <c r="DD303" s="41"/>
      <c r="DE303" s="41"/>
      <c r="DF303" s="41"/>
      <c r="DG303" s="41"/>
      <c r="DH303" s="41"/>
      <c r="DI303" s="41"/>
      <c r="DJ303" s="41"/>
      <c r="DK303" s="41"/>
      <c r="DL303" s="41"/>
      <c r="DM303" s="41"/>
      <c r="DN303" s="41"/>
      <c r="DO303" s="41"/>
      <c r="DP303" s="41"/>
      <c r="DQ303" s="41"/>
      <c r="DR303" s="41"/>
      <c r="DS303" s="41"/>
      <c r="FY303" s="44"/>
      <c r="FZ303" s="43"/>
      <c r="GA303" s="43"/>
      <c r="GB303" s="43"/>
      <c r="GC303" s="43"/>
      <c r="GD303" s="43"/>
      <c r="GE303" s="43"/>
      <c r="GF303" s="43"/>
      <c r="GG303" s="43"/>
      <c r="GH303" s="43"/>
      <c r="GI303" s="43"/>
      <c r="GJ303" s="43"/>
      <c r="GK303" s="43"/>
      <c r="GL303" s="43"/>
      <c r="GM303" s="43"/>
      <c r="GN303" s="43"/>
      <c r="GO303" s="43"/>
      <c r="GP303" s="43"/>
      <c r="GQ303" s="43"/>
      <c r="GR303" s="43"/>
      <c r="GS303" s="43"/>
      <c r="GT303" s="43"/>
      <c r="GU303" s="43"/>
      <c r="GV303" s="43"/>
      <c r="GW303" s="43"/>
      <c r="GX303" s="43"/>
      <c r="GY303" s="43"/>
      <c r="GZ303" s="43"/>
      <c r="HA303" s="43"/>
      <c r="HB303" s="43"/>
      <c r="HC303" s="43"/>
      <c r="HD303" s="43"/>
    </row>
    <row r="304" spans="1:212" x14ac:dyDescent="0.25">
      <c r="A304" s="41"/>
      <c r="B304" s="41"/>
      <c r="C304" s="41"/>
      <c r="D304" s="41"/>
      <c r="E304" s="41"/>
      <c r="F304" s="41"/>
      <c r="G304" s="41"/>
      <c r="H304" s="41"/>
      <c r="I304" s="41"/>
      <c r="J304" s="41"/>
      <c r="K304" s="41"/>
      <c r="L304" s="41"/>
      <c r="M304" s="41"/>
      <c r="N304" s="41"/>
      <c r="O304" s="41"/>
      <c r="P304" s="41"/>
      <c r="Q304" s="41"/>
      <c r="R304" s="41"/>
      <c r="S304" s="41"/>
      <c r="T304" s="41"/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F304" s="41"/>
      <c r="AG304" s="41"/>
      <c r="AH304" s="41"/>
      <c r="AI304" s="41"/>
      <c r="AJ304" s="41"/>
      <c r="AK304" s="41"/>
      <c r="AL304" s="41"/>
      <c r="AM304" s="41"/>
      <c r="AN304" s="41"/>
      <c r="AO304" s="41"/>
      <c r="AP304" s="41"/>
      <c r="AQ304" s="41"/>
      <c r="AR304" s="41"/>
      <c r="AS304" s="41"/>
      <c r="AT304" s="41"/>
      <c r="AU304" s="41"/>
      <c r="AV304" s="41"/>
      <c r="AW304" s="41"/>
      <c r="AX304" s="41"/>
      <c r="AY304" s="41"/>
      <c r="AZ304" s="41"/>
      <c r="BA304" s="41"/>
      <c r="BB304" s="41"/>
      <c r="BC304" s="41"/>
      <c r="BD304" s="41"/>
      <c r="BE304" s="41"/>
      <c r="BF304" s="41"/>
      <c r="BG304" s="41"/>
      <c r="BH304" s="41"/>
      <c r="BI304" s="41"/>
      <c r="BJ304" s="41"/>
      <c r="BK304" s="41"/>
      <c r="BL304" s="41"/>
      <c r="BM304" s="41"/>
      <c r="BN304" s="41"/>
      <c r="BO304" s="41"/>
      <c r="BP304" s="41"/>
      <c r="BQ304" s="41"/>
      <c r="BR304" s="41"/>
      <c r="BS304" s="41"/>
      <c r="BT304" s="41"/>
      <c r="BU304" s="41"/>
      <c r="BV304" s="41"/>
      <c r="BW304" s="41"/>
      <c r="BX304" s="41"/>
      <c r="BY304" s="41"/>
      <c r="BZ304" s="41"/>
      <c r="CA304" s="41"/>
      <c r="CB304" s="41"/>
      <c r="CC304" s="41"/>
      <c r="CD304" s="41"/>
      <c r="CE304" s="41"/>
      <c r="CF304" s="41"/>
      <c r="CG304" s="41"/>
      <c r="CH304" s="41"/>
      <c r="CI304" s="41"/>
      <c r="CJ304" s="41"/>
      <c r="CK304" s="41"/>
      <c r="CL304" s="41"/>
      <c r="CM304" s="41"/>
      <c r="CN304" s="41"/>
      <c r="CO304" s="41"/>
      <c r="CP304" s="41"/>
      <c r="CQ304" s="41"/>
      <c r="CR304" s="41"/>
      <c r="CS304" s="41"/>
      <c r="CT304" s="41"/>
      <c r="CU304" s="41"/>
      <c r="CV304" s="41"/>
      <c r="CW304" s="41"/>
      <c r="CX304" s="41"/>
      <c r="CY304" s="41"/>
      <c r="CZ304" s="41"/>
      <c r="DA304" s="41"/>
      <c r="DB304" s="41"/>
      <c r="DC304" s="41"/>
      <c r="DD304" s="41"/>
      <c r="DE304" s="41"/>
      <c r="DF304" s="41"/>
      <c r="DG304" s="41"/>
      <c r="DH304" s="41"/>
      <c r="DI304" s="41"/>
      <c r="DJ304" s="41"/>
      <c r="DK304" s="41"/>
      <c r="DL304" s="41"/>
      <c r="DM304" s="41"/>
      <c r="DN304" s="41"/>
      <c r="DO304" s="41"/>
      <c r="DP304" s="41"/>
      <c r="DQ304" s="41"/>
      <c r="DR304" s="41"/>
      <c r="DS304" s="41"/>
      <c r="FY304" s="44"/>
      <c r="FZ304" s="43"/>
      <c r="GA304" s="43"/>
      <c r="GB304" s="43"/>
      <c r="GC304" s="43"/>
      <c r="GD304" s="43"/>
      <c r="GE304" s="43"/>
      <c r="GF304" s="43"/>
      <c r="GG304" s="43"/>
      <c r="GH304" s="43"/>
      <c r="GI304" s="43"/>
      <c r="GJ304" s="43"/>
      <c r="GK304" s="43"/>
      <c r="GL304" s="43"/>
      <c r="GM304" s="43"/>
      <c r="GN304" s="43"/>
      <c r="GO304" s="43"/>
      <c r="GP304" s="43"/>
      <c r="GQ304" s="43"/>
      <c r="GR304" s="43"/>
      <c r="GS304" s="43"/>
      <c r="GT304" s="43"/>
      <c r="GU304" s="43"/>
      <c r="GV304" s="43"/>
      <c r="GW304" s="43"/>
      <c r="GX304" s="43"/>
      <c r="GY304" s="43"/>
      <c r="GZ304" s="43"/>
      <c r="HA304" s="43"/>
      <c r="HB304" s="43"/>
      <c r="HC304" s="43"/>
      <c r="HD304" s="43"/>
    </row>
    <row r="305" spans="1:212" x14ac:dyDescent="0.25">
      <c r="A305" s="41"/>
      <c r="B305" s="41"/>
      <c r="C305" s="41"/>
      <c r="D305" s="41"/>
      <c r="E305" s="41"/>
      <c r="F305" s="41"/>
      <c r="G305" s="41"/>
      <c r="H305" s="41"/>
      <c r="I305" s="41"/>
      <c r="J305" s="41"/>
      <c r="K305" s="41"/>
      <c r="L305" s="41"/>
      <c r="M305" s="41"/>
      <c r="N305" s="41"/>
      <c r="O305" s="41"/>
      <c r="P305" s="41"/>
      <c r="Q305" s="41"/>
      <c r="R305" s="41"/>
      <c r="S305" s="41"/>
      <c r="T305" s="41"/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F305" s="41"/>
      <c r="AG305" s="41"/>
      <c r="AH305" s="41"/>
      <c r="AI305" s="41"/>
      <c r="AJ305" s="41"/>
      <c r="AK305" s="41"/>
      <c r="AL305" s="41"/>
      <c r="AM305" s="41"/>
      <c r="AN305" s="41"/>
      <c r="AO305" s="41"/>
      <c r="AP305" s="41"/>
      <c r="AQ305" s="41"/>
      <c r="AR305" s="41"/>
      <c r="AS305" s="41"/>
      <c r="AT305" s="41"/>
      <c r="AU305" s="41"/>
      <c r="AV305" s="41"/>
      <c r="AW305" s="41"/>
      <c r="AX305" s="41"/>
      <c r="AY305" s="41"/>
      <c r="AZ305" s="41"/>
      <c r="BA305" s="41"/>
      <c r="BB305" s="41"/>
      <c r="BC305" s="41"/>
      <c r="BD305" s="41"/>
      <c r="BE305" s="41"/>
      <c r="BF305" s="41"/>
      <c r="BG305" s="41"/>
      <c r="BH305" s="41"/>
      <c r="BI305" s="41"/>
      <c r="BJ305" s="41"/>
      <c r="BK305" s="41"/>
      <c r="BL305" s="41"/>
      <c r="BM305" s="41"/>
      <c r="BN305" s="41"/>
      <c r="BO305" s="41"/>
      <c r="BP305" s="41"/>
      <c r="BQ305" s="41"/>
      <c r="BR305" s="41"/>
      <c r="BS305" s="41"/>
      <c r="BT305" s="41"/>
      <c r="BU305" s="41"/>
      <c r="BV305" s="41"/>
      <c r="BW305" s="41"/>
      <c r="BX305" s="41"/>
      <c r="BY305" s="41"/>
      <c r="BZ305" s="41"/>
      <c r="CA305" s="41"/>
      <c r="CB305" s="41"/>
      <c r="CC305" s="41"/>
      <c r="CD305" s="41"/>
      <c r="CE305" s="41"/>
      <c r="CF305" s="41"/>
      <c r="CG305" s="41"/>
      <c r="CH305" s="41"/>
      <c r="CI305" s="41"/>
      <c r="CJ305" s="41"/>
      <c r="CK305" s="41"/>
      <c r="CL305" s="41"/>
      <c r="CM305" s="41"/>
      <c r="CN305" s="41"/>
      <c r="CO305" s="41"/>
      <c r="CP305" s="41"/>
      <c r="CQ305" s="41"/>
      <c r="CR305" s="41"/>
      <c r="CS305" s="41"/>
      <c r="CT305" s="41"/>
      <c r="CU305" s="41"/>
      <c r="CV305" s="41"/>
      <c r="CW305" s="41"/>
      <c r="CX305" s="41"/>
      <c r="CY305" s="41"/>
      <c r="CZ305" s="41"/>
      <c r="DA305" s="41"/>
      <c r="DB305" s="41"/>
      <c r="DC305" s="41"/>
      <c r="DD305" s="41"/>
      <c r="DE305" s="41"/>
      <c r="DF305" s="41"/>
      <c r="DG305" s="41"/>
      <c r="DH305" s="41"/>
      <c r="DI305" s="41"/>
      <c r="DJ305" s="41"/>
      <c r="DK305" s="41"/>
      <c r="DL305" s="41"/>
      <c r="DM305" s="41"/>
      <c r="DN305" s="41"/>
      <c r="DO305" s="41"/>
      <c r="DP305" s="41"/>
      <c r="DQ305" s="41"/>
      <c r="DR305" s="41"/>
      <c r="DS305" s="41"/>
      <c r="FY305" s="44"/>
      <c r="FZ305" s="43"/>
      <c r="GA305" s="43"/>
      <c r="GB305" s="43"/>
      <c r="GC305" s="43"/>
      <c r="GD305" s="43"/>
      <c r="GE305" s="43"/>
      <c r="GF305" s="43"/>
      <c r="GG305" s="43"/>
      <c r="GH305" s="43"/>
      <c r="GI305" s="43"/>
      <c r="GJ305" s="43"/>
      <c r="GK305" s="43"/>
      <c r="GL305" s="43"/>
      <c r="GM305" s="43"/>
      <c r="GN305" s="43"/>
      <c r="GO305" s="43"/>
      <c r="GP305" s="43"/>
      <c r="GQ305" s="43"/>
      <c r="GR305" s="43"/>
      <c r="GS305" s="43"/>
      <c r="GT305" s="43"/>
      <c r="GU305" s="43"/>
      <c r="GV305" s="43"/>
      <c r="GW305" s="43"/>
      <c r="GX305" s="43"/>
      <c r="GY305" s="43"/>
      <c r="GZ305" s="43"/>
      <c r="HA305" s="43"/>
      <c r="HB305" s="43"/>
      <c r="HC305" s="43"/>
      <c r="HD305" s="43"/>
    </row>
    <row r="306" spans="1:212" x14ac:dyDescent="0.25">
      <c r="A306" s="41"/>
      <c r="B306" s="41"/>
      <c r="C306" s="41"/>
      <c r="D306" s="41"/>
      <c r="E306" s="41"/>
      <c r="F306" s="41"/>
      <c r="G306" s="41"/>
      <c r="H306" s="41"/>
      <c r="I306" s="41"/>
      <c r="J306" s="41"/>
      <c r="K306" s="41"/>
      <c r="L306" s="41"/>
      <c r="M306" s="41"/>
      <c r="N306" s="41"/>
      <c r="O306" s="41"/>
      <c r="P306" s="41"/>
      <c r="Q306" s="41"/>
      <c r="R306" s="41"/>
      <c r="S306" s="41"/>
      <c r="T306" s="41"/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  <c r="AF306" s="41"/>
      <c r="AG306" s="41"/>
      <c r="AH306" s="41"/>
      <c r="AI306" s="41"/>
      <c r="AJ306" s="41"/>
      <c r="AK306" s="41"/>
      <c r="AL306" s="41"/>
      <c r="AM306" s="41"/>
      <c r="AN306" s="41"/>
      <c r="AO306" s="41"/>
      <c r="AP306" s="41"/>
      <c r="AQ306" s="41"/>
      <c r="AR306" s="41"/>
      <c r="AS306" s="41"/>
      <c r="AT306" s="41"/>
      <c r="AU306" s="41"/>
      <c r="AV306" s="41"/>
      <c r="AW306" s="41"/>
      <c r="AX306" s="41"/>
      <c r="AY306" s="41"/>
      <c r="AZ306" s="41"/>
      <c r="BA306" s="41"/>
      <c r="BB306" s="41"/>
      <c r="BC306" s="41"/>
      <c r="BD306" s="41"/>
      <c r="BE306" s="41"/>
      <c r="BF306" s="41"/>
      <c r="BG306" s="41"/>
      <c r="BH306" s="41"/>
      <c r="BI306" s="41"/>
      <c r="BJ306" s="41"/>
      <c r="BK306" s="41"/>
      <c r="BL306" s="41"/>
      <c r="BM306" s="41"/>
      <c r="BN306" s="41"/>
      <c r="BO306" s="41"/>
      <c r="BP306" s="41"/>
      <c r="BQ306" s="41"/>
      <c r="BR306" s="41"/>
      <c r="BS306" s="41"/>
      <c r="BT306" s="41"/>
      <c r="BU306" s="41"/>
      <c r="BV306" s="41"/>
      <c r="BW306" s="41"/>
      <c r="BX306" s="41"/>
      <c r="BY306" s="41"/>
      <c r="BZ306" s="41"/>
      <c r="CA306" s="41"/>
      <c r="CB306" s="41"/>
      <c r="CC306" s="41"/>
      <c r="CD306" s="41"/>
      <c r="CE306" s="41"/>
      <c r="CF306" s="41"/>
      <c r="CG306" s="41"/>
      <c r="CH306" s="41"/>
      <c r="CI306" s="41"/>
      <c r="CJ306" s="41"/>
      <c r="CK306" s="41"/>
      <c r="CL306" s="41"/>
      <c r="CM306" s="41"/>
      <c r="CN306" s="41"/>
      <c r="CO306" s="41"/>
      <c r="CP306" s="41"/>
      <c r="CQ306" s="41"/>
      <c r="CR306" s="41"/>
      <c r="CS306" s="41"/>
      <c r="CT306" s="41"/>
      <c r="CU306" s="41"/>
      <c r="CV306" s="41"/>
      <c r="CW306" s="41"/>
      <c r="CX306" s="41"/>
      <c r="CY306" s="41"/>
      <c r="CZ306" s="41"/>
      <c r="DA306" s="41"/>
      <c r="DB306" s="41"/>
      <c r="DC306" s="41"/>
      <c r="DD306" s="41"/>
      <c r="DE306" s="41"/>
      <c r="DF306" s="41"/>
      <c r="DG306" s="41"/>
      <c r="DH306" s="41"/>
      <c r="DI306" s="41"/>
      <c r="DJ306" s="41"/>
      <c r="DK306" s="41"/>
      <c r="DL306" s="41"/>
      <c r="DM306" s="41"/>
      <c r="DN306" s="41"/>
      <c r="DO306" s="41"/>
      <c r="DP306" s="41"/>
      <c r="DQ306" s="41"/>
      <c r="DR306" s="41"/>
      <c r="DS306" s="41"/>
      <c r="FY306" s="44"/>
      <c r="FZ306" s="43"/>
      <c r="GA306" s="43"/>
      <c r="GB306" s="43"/>
      <c r="GC306" s="43"/>
      <c r="GD306" s="43"/>
      <c r="GE306" s="43"/>
      <c r="GF306" s="43"/>
      <c r="GG306" s="43"/>
      <c r="GH306" s="43"/>
      <c r="GI306" s="43"/>
      <c r="GJ306" s="43"/>
      <c r="GK306" s="43"/>
      <c r="GL306" s="43"/>
      <c r="GM306" s="43"/>
      <c r="GN306" s="43"/>
      <c r="GO306" s="43"/>
      <c r="GP306" s="43"/>
      <c r="GQ306" s="43"/>
      <c r="GR306" s="43"/>
      <c r="GS306" s="43"/>
      <c r="GT306" s="43"/>
      <c r="GU306" s="43"/>
      <c r="GV306" s="43"/>
      <c r="GW306" s="43"/>
      <c r="GX306" s="43"/>
      <c r="GY306" s="43"/>
      <c r="GZ306" s="43"/>
      <c r="HA306" s="43"/>
      <c r="HB306" s="43"/>
      <c r="HC306" s="43"/>
      <c r="HD306" s="43"/>
    </row>
    <row r="307" spans="1:212" x14ac:dyDescent="0.25">
      <c r="A307" s="41"/>
      <c r="B307" s="41"/>
      <c r="C307" s="41"/>
      <c r="D307" s="41"/>
      <c r="E307" s="41"/>
      <c r="F307" s="41"/>
      <c r="G307" s="41"/>
      <c r="H307" s="41"/>
      <c r="I307" s="41"/>
      <c r="J307" s="41"/>
      <c r="K307" s="41"/>
      <c r="L307" s="41"/>
      <c r="M307" s="41"/>
      <c r="N307" s="41"/>
      <c r="O307" s="41"/>
      <c r="P307" s="41"/>
      <c r="Q307" s="41"/>
      <c r="R307" s="41"/>
      <c r="S307" s="41"/>
      <c r="T307" s="41"/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  <c r="AF307" s="41"/>
      <c r="AG307" s="41"/>
      <c r="AH307" s="41"/>
      <c r="AI307" s="41"/>
      <c r="AJ307" s="41"/>
      <c r="AK307" s="41"/>
      <c r="AL307" s="41"/>
      <c r="AM307" s="41"/>
      <c r="AN307" s="41"/>
      <c r="AO307" s="41"/>
      <c r="AP307" s="41"/>
      <c r="AQ307" s="41"/>
      <c r="AR307" s="41"/>
      <c r="AS307" s="41"/>
      <c r="AT307" s="41"/>
      <c r="AU307" s="41"/>
      <c r="AV307" s="41"/>
      <c r="AW307" s="41"/>
      <c r="AX307" s="41"/>
      <c r="AY307" s="41"/>
      <c r="AZ307" s="41"/>
      <c r="BA307" s="41"/>
      <c r="BB307" s="41"/>
      <c r="BC307" s="41"/>
      <c r="BD307" s="41"/>
      <c r="BE307" s="41"/>
      <c r="BF307" s="41"/>
      <c r="BG307" s="41"/>
      <c r="BH307" s="41"/>
      <c r="BI307" s="41"/>
      <c r="BJ307" s="41"/>
      <c r="BK307" s="41"/>
      <c r="BL307" s="41"/>
      <c r="BM307" s="41"/>
      <c r="BN307" s="41"/>
      <c r="BO307" s="41"/>
      <c r="BP307" s="41"/>
      <c r="BQ307" s="41"/>
      <c r="BR307" s="41"/>
      <c r="BS307" s="41"/>
      <c r="BT307" s="41"/>
      <c r="BU307" s="41"/>
      <c r="BV307" s="41"/>
      <c r="BW307" s="41"/>
      <c r="BX307" s="41"/>
      <c r="BY307" s="41"/>
      <c r="BZ307" s="41"/>
      <c r="CA307" s="41"/>
      <c r="CB307" s="41"/>
      <c r="CC307" s="41"/>
      <c r="CD307" s="41"/>
      <c r="CE307" s="41"/>
      <c r="CF307" s="41"/>
      <c r="CG307" s="41"/>
      <c r="CH307" s="41"/>
      <c r="CI307" s="41"/>
      <c r="CJ307" s="41"/>
      <c r="CK307" s="41"/>
      <c r="CL307" s="41"/>
      <c r="CM307" s="41"/>
      <c r="CN307" s="41"/>
      <c r="CO307" s="41"/>
      <c r="CP307" s="41"/>
      <c r="CQ307" s="41"/>
      <c r="CR307" s="41"/>
      <c r="CS307" s="41"/>
      <c r="CT307" s="41"/>
      <c r="CU307" s="41"/>
      <c r="CV307" s="41"/>
      <c r="CW307" s="41"/>
      <c r="CX307" s="41"/>
      <c r="CY307" s="41"/>
      <c r="CZ307" s="41"/>
      <c r="DA307" s="41"/>
      <c r="DB307" s="41"/>
      <c r="DC307" s="41"/>
      <c r="DD307" s="41"/>
      <c r="DE307" s="41"/>
      <c r="DF307" s="41"/>
      <c r="DG307" s="41"/>
      <c r="DH307" s="41"/>
      <c r="DI307" s="41"/>
      <c r="DJ307" s="41"/>
      <c r="DK307" s="41"/>
      <c r="DL307" s="41"/>
      <c r="DM307" s="41"/>
      <c r="DN307" s="41"/>
      <c r="DO307" s="41"/>
      <c r="DP307" s="41"/>
      <c r="DQ307" s="41"/>
      <c r="DR307" s="41"/>
      <c r="DS307" s="41"/>
      <c r="FY307" s="44"/>
      <c r="FZ307" s="43"/>
      <c r="GA307" s="43"/>
      <c r="GB307" s="43"/>
      <c r="GC307" s="43"/>
      <c r="GD307" s="43"/>
      <c r="GE307" s="43"/>
      <c r="GF307" s="43"/>
      <c r="GG307" s="43"/>
      <c r="GH307" s="43"/>
      <c r="GI307" s="43"/>
      <c r="GJ307" s="43"/>
      <c r="GK307" s="43"/>
      <c r="GL307" s="43"/>
      <c r="GM307" s="43"/>
      <c r="GN307" s="43"/>
      <c r="GO307" s="43"/>
      <c r="GP307" s="43"/>
      <c r="GQ307" s="43"/>
      <c r="GR307" s="43"/>
      <c r="GS307" s="43"/>
      <c r="GT307" s="43"/>
      <c r="GU307" s="43"/>
      <c r="GV307" s="43"/>
      <c r="GW307" s="43"/>
      <c r="GX307" s="43"/>
      <c r="GY307" s="43"/>
      <c r="GZ307" s="43"/>
      <c r="HA307" s="43"/>
      <c r="HB307" s="43"/>
      <c r="HC307" s="43"/>
      <c r="HD307" s="43"/>
    </row>
    <row r="308" spans="1:212" x14ac:dyDescent="0.25">
      <c r="A308" s="41"/>
      <c r="B308" s="41"/>
      <c r="C308" s="41"/>
      <c r="D308" s="41"/>
      <c r="E308" s="41"/>
      <c r="F308" s="41"/>
      <c r="G308" s="41"/>
      <c r="H308" s="41"/>
      <c r="I308" s="41"/>
      <c r="J308" s="41"/>
      <c r="K308" s="41"/>
      <c r="L308" s="41"/>
      <c r="M308" s="41"/>
      <c r="N308" s="41"/>
      <c r="O308" s="41"/>
      <c r="P308" s="41"/>
      <c r="Q308" s="41"/>
      <c r="R308" s="41"/>
      <c r="S308" s="41"/>
      <c r="T308" s="41"/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  <c r="AF308" s="41"/>
      <c r="AG308" s="41"/>
      <c r="AH308" s="41"/>
      <c r="AI308" s="41"/>
      <c r="AJ308" s="41"/>
      <c r="AK308" s="41"/>
      <c r="AL308" s="41"/>
      <c r="AM308" s="41"/>
      <c r="AN308" s="41"/>
      <c r="AO308" s="41"/>
      <c r="AP308" s="41"/>
      <c r="AQ308" s="41"/>
      <c r="AR308" s="41"/>
      <c r="AS308" s="41"/>
      <c r="AT308" s="41"/>
      <c r="AU308" s="41"/>
      <c r="AV308" s="41"/>
      <c r="AW308" s="41"/>
      <c r="AX308" s="41"/>
      <c r="AY308" s="41"/>
      <c r="AZ308" s="41"/>
      <c r="BA308" s="41"/>
      <c r="BB308" s="41"/>
      <c r="BC308" s="41"/>
      <c r="BD308" s="41"/>
      <c r="BE308" s="41"/>
      <c r="BF308" s="41"/>
      <c r="BG308" s="41"/>
      <c r="BH308" s="41"/>
      <c r="BI308" s="41"/>
      <c r="BJ308" s="41"/>
      <c r="BK308" s="41"/>
      <c r="BL308" s="41"/>
      <c r="BM308" s="41"/>
      <c r="BN308" s="41"/>
      <c r="BO308" s="41"/>
      <c r="BP308" s="41"/>
      <c r="BQ308" s="41"/>
      <c r="BR308" s="41"/>
      <c r="BS308" s="41"/>
      <c r="BT308" s="41"/>
      <c r="BU308" s="41"/>
      <c r="BV308" s="41"/>
      <c r="BW308" s="41"/>
      <c r="BX308" s="41"/>
      <c r="BY308" s="41"/>
      <c r="BZ308" s="41"/>
      <c r="CA308" s="41"/>
      <c r="CB308" s="41"/>
      <c r="CC308" s="41"/>
      <c r="CD308" s="41"/>
      <c r="CE308" s="41"/>
      <c r="CF308" s="41"/>
      <c r="CG308" s="41"/>
      <c r="CH308" s="41"/>
      <c r="CI308" s="41"/>
      <c r="CJ308" s="41"/>
      <c r="CK308" s="41"/>
      <c r="CL308" s="41"/>
      <c r="CM308" s="41"/>
      <c r="CN308" s="41"/>
      <c r="CO308" s="41"/>
      <c r="CP308" s="41"/>
      <c r="CQ308" s="41"/>
      <c r="CR308" s="41"/>
      <c r="CS308" s="41"/>
      <c r="CT308" s="41"/>
      <c r="CU308" s="41"/>
      <c r="CV308" s="41"/>
      <c r="CW308" s="41"/>
      <c r="CX308" s="41"/>
      <c r="CY308" s="41"/>
      <c r="CZ308" s="41"/>
      <c r="DA308" s="41"/>
      <c r="DB308" s="41"/>
      <c r="DC308" s="41"/>
      <c r="DD308" s="41"/>
      <c r="DE308" s="41"/>
      <c r="DF308" s="41"/>
      <c r="DG308" s="41"/>
      <c r="DH308" s="41"/>
      <c r="DI308" s="41"/>
      <c r="DJ308" s="41"/>
      <c r="DK308" s="41"/>
      <c r="DL308" s="41"/>
      <c r="DM308" s="41"/>
      <c r="DN308" s="41"/>
      <c r="DO308" s="41"/>
      <c r="DP308" s="41"/>
      <c r="DQ308" s="41"/>
      <c r="DR308" s="41"/>
      <c r="DS308" s="41"/>
      <c r="FY308" s="44"/>
      <c r="FZ308" s="43"/>
      <c r="GA308" s="43"/>
      <c r="GB308" s="43"/>
      <c r="GC308" s="43"/>
      <c r="GD308" s="43"/>
      <c r="GE308" s="43"/>
      <c r="GF308" s="43"/>
      <c r="GG308" s="43"/>
      <c r="GH308" s="43"/>
      <c r="GI308" s="43"/>
      <c r="GJ308" s="43"/>
      <c r="GK308" s="43"/>
      <c r="GL308" s="43"/>
      <c r="GM308" s="43"/>
      <c r="GN308" s="43"/>
      <c r="GO308" s="43"/>
      <c r="GP308" s="43"/>
      <c r="GQ308" s="43"/>
      <c r="GR308" s="43"/>
      <c r="GS308" s="43"/>
      <c r="GT308" s="43"/>
      <c r="GU308" s="43"/>
      <c r="GV308" s="43"/>
      <c r="GW308" s="43"/>
      <c r="GX308" s="43"/>
      <c r="GY308" s="43"/>
      <c r="GZ308" s="43"/>
      <c r="HA308" s="43"/>
      <c r="HB308" s="43"/>
      <c r="HC308" s="43"/>
      <c r="HD308" s="43"/>
    </row>
    <row r="309" spans="1:212" x14ac:dyDescent="0.25">
      <c r="A309" s="41"/>
      <c r="B309" s="41"/>
      <c r="C309" s="41"/>
      <c r="D309" s="41"/>
      <c r="E309" s="41"/>
      <c r="F309" s="41"/>
      <c r="G309" s="41"/>
      <c r="H309" s="41"/>
      <c r="I309" s="41"/>
      <c r="J309" s="41"/>
      <c r="K309" s="41"/>
      <c r="L309" s="41"/>
      <c r="M309" s="41"/>
      <c r="N309" s="41"/>
      <c r="O309" s="41"/>
      <c r="P309" s="41"/>
      <c r="Q309" s="41"/>
      <c r="R309" s="41"/>
      <c r="S309" s="41"/>
      <c r="T309" s="41"/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  <c r="AF309" s="41"/>
      <c r="AG309" s="41"/>
      <c r="AH309" s="41"/>
      <c r="AI309" s="41"/>
      <c r="AJ309" s="41"/>
      <c r="AK309" s="41"/>
      <c r="AL309" s="41"/>
      <c r="AM309" s="41"/>
      <c r="AN309" s="41"/>
      <c r="AO309" s="41"/>
      <c r="AP309" s="41"/>
      <c r="AQ309" s="41"/>
      <c r="AR309" s="41"/>
      <c r="AS309" s="41"/>
      <c r="AT309" s="41"/>
      <c r="AU309" s="41"/>
      <c r="AV309" s="41"/>
      <c r="AW309" s="41"/>
      <c r="AX309" s="41"/>
      <c r="AY309" s="41"/>
      <c r="AZ309" s="41"/>
      <c r="BA309" s="41"/>
      <c r="BB309" s="41"/>
      <c r="BC309" s="41"/>
      <c r="BD309" s="41"/>
      <c r="BE309" s="41"/>
      <c r="BF309" s="41"/>
      <c r="BG309" s="41"/>
      <c r="BH309" s="41"/>
      <c r="BI309" s="41"/>
      <c r="BJ309" s="41"/>
      <c r="BK309" s="41"/>
      <c r="BL309" s="41"/>
      <c r="BM309" s="41"/>
      <c r="BN309" s="41"/>
      <c r="BO309" s="41"/>
      <c r="BP309" s="41"/>
      <c r="BQ309" s="41"/>
      <c r="BR309" s="41"/>
      <c r="BS309" s="41"/>
      <c r="BT309" s="41"/>
      <c r="BU309" s="41"/>
      <c r="BV309" s="41"/>
      <c r="BW309" s="41"/>
      <c r="BX309" s="41"/>
      <c r="BY309" s="41"/>
      <c r="BZ309" s="41"/>
      <c r="CA309" s="41"/>
      <c r="CB309" s="41"/>
      <c r="CC309" s="41"/>
      <c r="CD309" s="41"/>
      <c r="CE309" s="41"/>
      <c r="CF309" s="41"/>
      <c r="CG309" s="41"/>
      <c r="CH309" s="41"/>
      <c r="CI309" s="41"/>
      <c r="CJ309" s="41"/>
      <c r="CK309" s="41"/>
      <c r="CL309" s="41"/>
      <c r="CM309" s="41"/>
      <c r="CN309" s="41"/>
      <c r="CO309" s="41"/>
      <c r="CP309" s="41"/>
      <c r="CQ309" s="41"/>
      <c r="CR309" s="41"/>
      <c r="CS309" s="41"/>
      <c r="CT309" s="41"/>
      <c r="CU309" s="41"/>
      <c r="CV309" s="41"/>
      <c r="CW309" s="41"/>
      <c r="CX309" s="41"/>
      <c r="CY309" s="41"/>
      <c r="CZ309" s="41"/>
      <c r="DA309" s="41"/>
      <c r="DB309" s="41"/>
      <c r="DC309" s="41"/>
      <c r="DD309" s="41"/>
      <c r="DE309" s="41"/>
      <c r="DF309" s="41"/>
      <c r="DG309" s="41"/>
      <c r="DH309" s="41"/>
      <c r="DI309" s="41"/>
      <c r="DJ309" s="41"/>
      <c r="DK309" s="41"/>
      <c r="DL309" s="41"/>
      <c r="DM309" s="41"/>
      <c r="DN309" s="41"/>
      <c r="DO309" s="41"/>
      <c r="DP309" s="41"/>
      <c r="DQ309" s="41"/>
      <c r="DR309" s="41"/>
      <c r="DS309" s="41"/>
      <c r="FY309" s="44"/>
      <c r="FZ309" s="43"/>
      <c r="GA309" s="43"/>
      <c r="GB309" s="43"/>
      <c r="GC309" s="43"/>
      <c r="GD309" s="43"/>
      <c r="GE309" s="43"/>
      <c r="GF309" s="43"/>
      <c r="GG309" s="43"/>
      <c r="GH309" s="43"/>
      <c r="GI309" s="43"/>
      <c r="GJ309" s="43"/>
      <c r="GK309" s="43"/>
      <c r="GL309" s="43"/>
      <c r="GM309" s="43"/>
      <c r="GN309" s="43"/>
      <c r="GO309" s="43"/>
      <c r="GP309" s="43"/>
      <c r="GQ309" s="43"/>
      <c r="GR309" s="43"/>
      <c r="GS309" s="43"/>
      <c r="GT309" s="43"/>
      <c r="GU309" s="43"/>
      <c r="GV309" s="43"/>
      <c r="GW309" s="43"/>
      <c r="GX309" s="43"/>
      <c r="GY309" s="43"/>
      <c r="GZ309" s="43"/>
      <c r="HA309" s="43"/>
      <c r="HB309" s="43"/>
      <c r="HC309" s="43"/>
      <c r="HD309" s="43"/>
    </row>
    <row r="310" spans="1:212" x14ac:dyDescent="0.25">
      <c r="A310" s="41"/>
      <c r="B310" s="41"/>
      <c r="C310" s="41"/>
      <c r="D310" s="41"/>
      <c r="E310" s="41"/>
      <c r="F310" s="41"/>
      <c r="G310" s="41"/>
      <c r="H310" s="41"/>
      <c r="I310" s="41"/>
      <c r="J310" s="41"/>
      <c r="K310" s="41"/>
      <c r="L310" s="41"/>
      <c r="M310" s="41"/>
      <c r="N310" s="41"/>
      <c r="O310" s="41"/>
      <c r="P310" s="41"/>
      <c r="Q310" s="41"/>
      <c r="R310" s="41"/>
      <c r="S310" s="41"/>
      <c r="T310" s="41"/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  <c r="AF310" s="41"/>
      <c r="AG310" s="41"/>
      <c r="AH310" s="41"/>
      <c r="AI310" s="41"/>
      <c r="AJ310" s="41"/>
      <c r="AK310" s="41"/>
      <c r="AL310" s="41"/>
      <c r="AM310" s="41"/>
      <c r="AN310" s="41"/>
      <c r="AO310" s="41"/>
      <c r="AP310" s="41"/>
      <c r="AQ310" s="41"/>
      <c r="AR310" s="41"/>
      <c r="AS310" s="41"/>
      <c r="AT310" s="41"/>
      <c r="AU310" s="41"/>
      <c r="AV310" s="41"/>
      <c r="AW310" s="41"/>
      <c r="AX310" s="41"/>
      <c r="AY310" s="41"/>
      <c r="AZ310" s="41"/>
      <c r="BA310" s="41"/>
      <c r="BB310" s="41"/>
      <c r="BC310" s="41"/>
      <c r="BD310" s="41"/>
      <c r="BE310" s="41"/>
      <c r="BF310" s="41"/>
      <c r="BG310" s="41"/>
      <c r="BH310" s="41"/>
      <c r="BI310" s="41"/>
      <c r="BJ310" s="41"/>
      <c r="BK310" s="41"/>
      <c r="BL310" s="41"/>
      <c r="BM310" s="41"/>
      <c r="BN310" s="41"/>
      <c r="BO310" s="41"/>
      <c r="BP310" s="41"/>
      <c r="BQ310" s="41"/>
      <c r="BR310" s="41"/>
      <c r="BS310" s="41"/>
      <c r="BT310" s="41"/>
      <c r="BU310" s="41"/>
      <c r="BV310" s="41"/>
      <c r="BW310" s="41"/>
      <c r="BX310" s="41"/>
      <c r="BY310" s="41"/>
      <c r="BZ310" s="41"/>
      <c r="CA310" s="41"/>
      <c r="CB310" s="41"/>
      <c r="CC310" s="41"/>
      <c r="CD310" s="41"/>
      <c r="CE310" s="41"/>
      <c r="CF310" s="41"/>
      <c r="CG310" s="41"/>
      <c r="CH310" s="41"/>
      <c r="CI310" s="41"/>
      <c r="CJ310" s="41"/>
      <c r="CK310" s="41"/>
      <c r="CL310" s="41"/>
      <c r="CM310" s="41"/>
      <c r="CN310" s="41"/>
      <c r="CO310" s="41"/>
      <c r="CP310" s="41"/>
      <c r="CQ310" s="41"/>
      <c r="CR310" s="41"/>
      <c r="CS310" s="41"/>
      <c r="CT310" s="41"/>
      <c r="CU310" s="41"/>
      <c r="CV310" s="41"/>
      <c r="CW310" s="41"/>
      <c r="CX310" s="41"/>
      <c r="CY310" s="41"/>
      <c r="CZ310" s="41"/>
      <c r="DA310" s="41"/>
      <c r="DB310" s="41"/>
      <c r="DC310" s="41"/>
      <c r="DD310" s="41"/>
      <c r="DE310" s="41"/>
      <c r="DF310" s="41"/>
      <c r="DG310" s="41"/>
      <c r="DH310" s="41"/>
      <c r="DI310" s="41"/>
      <c r="DJ310" s="41"/>
      <c r="DK310" s="41"/>
      <c r="DL310" s="41"/>
      <c r="DM310" s="41"/>
      <c r="DN310" s="41"/>
      <c r="DO310" s="41"/>
      <c r="DP310" s="41"/>
      <c r="DQ310" s="41"/>
      <c r="DR310" s="41"/>
      <c r="DS310" s="41"/>
      <c r="FY310" s="44"/>
      <c r="FZ310" s="43"/>
      <c r="GA310" s="43"/>
      <c r="GB310" s="43"/>
      <c r="GC310" s="43"/>
      <c r="GD310" s="43"/>
      <c r="GE310" s="43"/>
      <c r="GF310" s="43"/>
      <c r="GG310" s="43"/>
      <c r="GH310" s="43"/>
      <c r="GI310" s="43"/>
      <c r="GJ310" s="43"/>
      <c r="GK310" s="43"/>
      <c r="GL310" s="43"/>
      <c r="GM310" s="43"/>
      <c r="GN310" s="43"/>
      <c r="GO310" s="43"/>
      <c r="GP310" s="43"/>
      <c r="GQ310" s="43"/>
      <c r="GR310" s="43"/>
      <c r="GS310" s="43"/>
      <c r="GT310" s="43"/>
      <c r="GU310" s="43"/>
      <c r="GV310" s="43"/>
      <c r="GW310" s="43"/>
      <c r="GX310" s="43"/>
      <c r="GY310" s="43"/>
      <c r="GZ310" s="43"/>
      <c r="HA310" s="43"/>
      <c r="HB310" s="43"/>
      <c r="HC310" s="43"/>
      <c r="HD310" s="43"/>
    </row>
    <row r="311" spans="1:212" x14ac:dyDescent="0.25">
      <c r="A311" s="41"/>
      <c r="B311" s="41"/>
      <c r="C311" s="41"/>
      <c r="D311" s="41"/>
      <c r="E311" s="41"/>
      <c r="F311" s="41"/>
      <c r="G311" s="41"/>
      <c r="H311" s="41"/>
      <c r="I311" s="41"/>
      <c r="J311" s="41"/>
      <c r="K311" s="41"/>
      <c r="L311" s="41"/>
      <c r="M311" s="41"/>
      <c r="N311" s="41"/>
      <c r="O311" s="41"/>
      <c r="P311" s="41"/>
      <c r="Q311" s="41"/>
      <c r="R311" s="41"/>
      <c r="S311" s="41"/>
      <c r="T311" s="41"/>
      <c r="U311" s="41"/>
      <c r="V311" s="41"/>
      <c r="W311" s="41"/>
      <c r="X311" s="41"/>
      <c r="Y311" s="41"/>
      <c r="Z311" s="41"/>
      <c r="AA311" s="41"/>
      <c r="AB311" s="41"/>
      <c r="AC311" s="41"/>
      <c r="AD311" s="41"/>
      <c r="AE311" s="41"/>
      <c r="AF311" s="41"/>
      <c r="AG311" s="41"/>
      <c r="AH311" s="41"/>
      <c r="AI311" s="41"/>
      <c r="AJ311" s="41"/>
      <c r="AK311" s="41"/>
      <c r="AL311" s="41"/>
      <c r="AM311" s="41"/>
      <c r="AN311" s="41"/>
      <c r="AO311" s="41"/>
      <c r="AP311" s="41"/>
      <c r="AQ311" s="41"/>
      <c r="AR311" s="41"/>
      <c r="AS311" s="41"/>
      <c r="AT311" s="41"/>
      <c r="AU311" s="41"/>
      <c r="AV311" s="41"/>
      <c r="AW311" s="41"/>
      <c r="AX311" s="41"/>
      <c r="AY311" s="41"/>
      <c r="AZ311" s="41"/>
      <c r="BA311" s="41"/>
      <c r="BB311" s="41"/>
      <c r="BC311" s="41"/>
      <c r="BD311" s="41"/>
      <c r="BE311" s="41"/>
      <c r="BF311" s="41"/>
      <c r="BG311" s="41"/>
      <c r="BH311" s="41"/>
      <c r="BI311" s="41"/>
      <c r="BJ311" s="41"/>
      <c r="BK311" s="41"/>
      <c r="BL311" s="41"/>
      <c r="BM311" s="41"/>
      <c r="BN311" s="41"/>
      <c r="BO311" s="41"/>
      <c r="BP311" s="41"/>
      <c r="BQ311" s="41"/>
      <c r="BR311" s="41"/>
      <c r="BS311" s="41"/>
      <c r="BT311" s="41"/>
      <c r="BU311" s="41"/>
      <c r="BV311" s="41"/>
      <c r="BW311" s="41"/>
      <c r="BX311" s="41"/>
      <c r="BY311" s="41"/>
      <c r="BZ311" s="41"/>
      <c r="CA311" s="41"/>
      <c r="CB311" s="41"/>
      <c r="CC311" s="41"/>
      <c r="CD311" s="41"/>
      <c r="CE311" s="41"/>
      <c r="CF311" s="41"/>
      <c r="CG311" s="41"/>
      <c r="CH311" s="41"/>
      <c r="CI311" s="41"/>
      <c r="CJ311" s="41"/>
      <c r="CK311" s="41"/>
      <c r="CL311" s="41"/>
      <c r="CM311" s="41"/>
      <c r="CN311" s="41"/>
      <c r="CO311" s="41"/>
      <c r="CP311" s="41"/>
      <c r="CQ311" s="41"/>
      <c r="CR311" s="41"/>
      <c r="CS311" s="41"/>
      <c r="CT311" s="41"/>
      <c r="CU311" s="41"/>
      <c r="CV311" s="41"/>
      <c r="CW311" s="41"/>
      <c r="CX311" s="41"/>
      <c r="CY311" s="41"/>
      <c r="CZ311" s="41"/>
      <c r="DA311" s="41"/>
      <c r="DB311" s="41"/>
      <c r="DC311" s="41"/>
      <c r="DD311" s="41"/>
      <c r="DE311" s="41"/>
      <c r="DF311" s="41"/>
      <c r="DG311" s="41"/>
      <c r="DH311" s="41"/>
      <c r="DI311" s="41"/>
      <c r="DJ311" s="41"/>
      <c r="DK311" s="41"/>
      <c r="DL311" s="41"/>
      <c r="DM311" s="41"/>
      <c r="DN311" s="41"/>
      <c r="DO311" s="41"/>
      <c r="DP311" s="41"/>
      <c r="DQ311" s="41"/>
      <c r="DR311" s="41"/>
      <c r="DS311" s="41"/>
      <c r="FY311" s="44"/>
      <c r="FZ311" s="43"/>
      <c r="GA311" s="43"/>
      <c r="GB311" s="43"/>
      <c r="GC311" s="43"/>
      <c r="GD311" s="43"/>
      <c r="GE311" s="43"/>
      <c r="GF311" s="43"/>
      <c r="GG311" s="43"/>
      <c r="GH311" s="43"/>
      <c r="GI311" s="43"/>
      <c r="GJ311" s="43"/>
      <c r="GK311" s="43"/>
      <c r="GL311" s="43"/>
      <c r="GM311" s="43"/>
      <c r="GN311" s="43"/>
      <c r="GO311" s="43"/>
      <c r="GP311" s="43"/>
      <c r="GQ311" s="43"/>
      <c r="GR311" s="43"/>
      <c r="GS311" s="43"/>
      <c r="GT311" s="43"/>
      <c r="GU311" s="43"/>
      <c r="GV311" s="43"/>
      <c r="GW311" s="43"/>
      <c r="GX311" s="43"/>
      <c r="GY311" s="43"/>
      <c r="GZ311" s="43"/>
      <c r="HA311" s="43"/>
      <c r="HB311" s="43"/>
      <c r="HC311" s="43"/>
      <c r="HD311" s="43"/>
    </row>
    <row r="312" spans="1:212" x14ac:dyDescent="0.25">
      <c r="A312" s="41"/>
      <c r="B312" s="41"/>
      <c r="C312" s="41"/>
      <c r="D312" s="41"/>
      <c r="E312" s="41"/>
      <c r="F312" s="41"/>
      <c r="G312" s="41"/>
      <c r="H312" s="41"/>
      <c r="I312" s="41"/>
      <c r="J312" s="41"/>
      <c r="K312" s="41"/>
      <c r="L312" s="41"/>
      <c r="M312" s="41"/>
      <c r="N312" s="41"/>
      <c r="O312" s="41"/>
      <c r="P312" s="41"/>
      <c r="Q312" s="41"/>
      <c r="R312" s="41"/>
      <c r="S312" s="41"/>
      <c r="T312" s="41"/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  <c r="AE312" s="41"/>
      <c r="AF312" s="41"/>
      <c r="AG312" s="41"/>
      <c r="AH312" s="41"/>
      <c r="AI312" s="41"/>
      <c r="AJ312" s="41"/>
      <c r="AK312" s="41"/>
      <c r="AL312" s="41"/>
      <c r="AM312" s="41"/>
      <c r="AN312" s="41"/>
      <c r="AO312" s="41"/>
      <c r="AP312" s="41"/>
      <c r="AQ312" s="41"/>
      <c r="AR312" s="41"/>
      <c r="AS312" s="41"/>
      <c r="AT312" s="41"/>
      <c r="AU312" s="41"/>
      <c r="AV312" s="41"/>
      <c r="AW312" s="41"/>
      <c r="AX312" s="41"/>
      <c r="AY312" s="41"/>
      <c r="AZ312" s="41"/>
      <c r="BA312" s="41"/>
      <c r="BB312" s="41"/>
      <c r="BC312" s="41"/>
      <c r="BD312" s="41"/>
      <c r="BE312" s="41"/>
      <c r="BF312" s="41"/>
      <c r="BG312" s="41"/>
      <c r="BH312" s="41"/>
      <c r="BI312" s="41"/>
      <c r="BJ312" s="41"/>
      <c r="BK312" s="41"/>
      <c r="BL312" s="41"/>
      <c r="BM312" s="41"/>
      <c r="BN312" s="41"/>
      <c r="BO312" s="41"/>
      <c r="BP312" s="41"/>
      <c r="BQ312" s="41"/>
      <c r="BR312" s="41"/>
      <c r="BS312" s="41"/>
      <c r="BT312" s="41"/>
      <c r="BU312" s="41"/>
      <c r="BV312" s="41"/>
      <c r="BW312" s="41"/>
      <c r="BX312" s="41"/>
      <c r="BY312" s="41"/>
      <c r="BZ312" s="41"/>
      <c r="CA312" s="41"/>
      <c r="CB312" s="41"/>
      <c r="CC312" s="41"/>
      <c r="CD312" s="41"/>
      <c r="CE312" s="41"/>
      <c r="CF312" s="41"/>
      <c r="CG312" s="41"/>
      <c r="CH312" s="41"/>
      <c r="CI312" s="41"/>
      <c r="CJ312" s="41"/>
      <c r="CK312" s="41"/>
      <c r="CL312" s="41"/>
      <c r="CM312" s="41"/>
      <c r="CN312" s="41"/>
      <c r="CO312" s="41"/>
      <c r="CP312" s="41"/>
      <c r="CQ312" s="41"/>
      <c r="CR312" s="41"/>
      <c r="CS312" s="41"/>
      <c r="CT312" s="41"/>
      <c r="CU312" s="41"/>
      <c r="CV312" s="41"/>
      <c r="CW312" s="41"/>
      <c r="CX312" s="41"/>
      <c r="CY312" s="41"/>
      <c r="CZ312" s="41"/>
      <c r="DA312" s="41"/>
      <c r="DB312" s="41"/>
      <c r="DC312" s="41"/>
      <c r="DD312" s="41"/>
      <c r="DE312" s="41"/>
      <c r="DF312" s="41"/>
      <c r="DG312" s="41"/>
      <c r="DH312" s="41"/>
      <c r="DI312" s="41"/>
      <c r="DJ312" s="41"/>
      <c r="DK312" s="41"/>
      <c r="DL312" s="41"/>
      <c r="DM312" s="41"/>
      <c r="DN312" s="41"/>
      <c r="DO312" s="41"/>
      <c r="DP312" s="41"/>
      <c r="DQ312" s="41"/>
      <c r="DR312" s="41"/>
      <c r="DS312" s="41"/>
      <c r="FY312" s="44"/>
      <c r="FZ312" s="43"/>
      <c r="GA312" s="43"/>
      <c r="GB312" s="43"/>
      <c r="GC312" s="43"/>
      <c r="GD312" s="43"/>
      <c r="GE312" s="43"/>
      <c r="GF312" s="43"/>
      <c r="GG312" s="43"/>
      <c r="GH312" s="43"/>
      <c r="GI312" s="43"/>
      <c r="GJ312" s="43"/>
      <c r="GK312" s="43"/>
      <c r="GL312" s="43"/>
      <c r="GM312" s="43"/>
      <c r="GN312" s="43"/>
      <c r="GO312" s="43"/>
      <c r="GP312" s="43"/>
      <c r="GQ312" s="43"/>
      <c r="GR312" s="43"/>
      <c r="GS312" s="43"/>
      <c r="GT312" s="43"/>
      <c r="GU312" s="43"/>
      <c r="GV312" s="43"/>
      <c r="GW312" s="43"/>
      <c r="GX312" s="43"/>
      <c r="GY312" s="43"/>
      <c r="GZ312" s="43"/>
      <c r="HA312" s="43"/>
      <c r="HB312" s="43"/>
      <c r="HC312" s="43"/>
      <c r="HD312" s="43"/>
    </row>
    <row r="313" spans="1:212" x14ac:dyDescent="0.25">
      <c r="A313" s="41"/>
      <c r="B313" s="41"/>
      <c r="C313" s="41"/>
      <c r="D313" s="41"/>
      <c r="E313" s="41"/>
      <c r="F313" s="41"/>
      <c r="G313" s="41"/>
      <c r="H313" s="41"/>
      <c r="I313" s="41"/>
      <c r="J313" s="41"/>
      <c r="K313" s="41"/>
      <c r="L313" s="41"/>
      <c r="M313" s="41"/>
      <c r="N313" s="41"/>
      <c r="O313" s="41"/>
      <c r="P313" s="41"/>
      <c r="Q313" s="41"/>
      <c r="R313" s="41"/>
      <c r="S313" s="41"/>
      <c r="T313" s="41"/>
      <c r="U313" s="41"/>
      <c r="V313" s="41"/>
      <c r="W313" s="41"/>
      <c r="X313" s="41"/>
      <c r="Y313" s="41"/>
      <c r="Z313" s="41"/>
      <c r="AA313" s="41"/>
      <c r="AB313" s="41"/>
      <c r="AC313" s="41"/>
      <c r="AD313" s="41"/>
      <c r="AE313" s="41"/>
      <c r="AF313" s="41"/>
      <c r="AG313" s="41"/>
      <c r="AH313" s="41"/>
      <c r="AI313" s="41"/>
      <c r="AJ313" s="41"/>
      <c r="AK313" s="41"/>
      <c r="AL313" s="41"/>
      <c r="AM313" s="41"/>
      <c r="AN313" s="41"/>
      <c r="AO313" s="41"/>
      <c r="AP313" s="41"/>
      <c r="AQ313" s="41"/>
      <c r="AR313" s="41"/>
      <c r="AS313" s="41"/>
      <c r="AT313" s="41"/>
      <c r="AU313" s="41"/>
      <c r="AV313" s="41"/>
      <c r="AW313" s="41"/>
      <c r="AX313" s="41"/>
      <c r="AY313" s="41"/>
      <c r="AZ313" s="41"/>
      <c r="BA313" s="41"/>
      <c r="BB313" s="41"/>
      <c r="BC313" s="41"/>
      <c r="BD313" s="41"/>
      <c r="BE313" s="41"/>
      <c r="BF313" s="41"/>
      <c r="BG313" s="41"/>
      <c r="BH313" s="41"/>
      <c r="BI313" s="41"/>
      <c r="BJ313" s="41"/>
      <c r="BK313" s="41"/>
      <c r="BL313" s="41"/>
      <c r="BM313" s="41"/>
      <c r="BN313" s="41"/>
      <c r="BO313" s="41"/>
      <c r="BP313" s="41"/>
      <c r="BQ313" s="41"/>
      <c r="BR313" s="41"/>
      <c r="BS313" s="41"/>
      <c r="BT313" s="41"/>
      <c r="BU313" s="41"/>
      <c r="BV313" s="41"/>
      <c r="BW313" s="41"/>
      <c r="BX313" s="41"/>
      <c r="BY313" s="41"/>
      <c r="BZ313" s="41"/>
      <c r="CA313" s="41"/>
      <c r="CB313" s="41"/>
      <c r="CC313" s="41"/>
      <c r="CD313" s="41"/>
      <c r="CE313" s="41"/>
      <c r="CF313" s="41"/>
      <c r="CG313" s="41"/>
      <c r="CH313" s="41"/>
      <c r="CI313" s="41"/>
      <c r="CJ313" s="41"/>
      <c r="CK313" s="41"/>
      <c r="CL313" s="41"/>
      <c r="CM313" s="41"/>
      <c r="CN313" s="41"/>
      <c r="CO313" s="41"/>
      <c r="CP313" s="41"/>
      <c r="CQ313" s="41"/>
      <c r="CR313" s="41"/>
      <c r="CS313" s="41"/>
      <c r="CT313" s="41"/>
      <c r="CU313" s="41"/>
      <c r="CV313" s="41"/>
      <c r="CW313" s="41"/>
      <c r="CX313" s="41"/>
      <c r="CY313" s="41"/>
      <c r="CZ313" s="41"/>
      <c r="DA313" s="41"/>
      <c r="DB313" s="41"/>
      <c r="DC313" s="41"/>
      <c r="DD313" s="41"/>
      <c r="DE313" s="41"/>
      <c r="DF313" s="41"/>
      <c r="DG313" s="41"/>
      <c r="DH313" s="41"/>
      <c r="DI313" s="41"/>
      <c r="DJ313" s="41"/>
      <c r="DK313" s="41"/>
      <c r="DL313" s="41"/>
      <c r="DM313" s="41"/>
      <c r="DN313" s="41"/>
      <c r="DO313" s="41"/>
      <c r="DP313" s="41"/>
      <c r="DQ313" s="41"/>
      <c r="DR313" s="41"/>
      <c r="DS313" s="41"/>
      <c r="FY313" s="44"/>
      <c r="FZ313" s="43"/>
      <c r="GA313" s="43"/>
      <c r="GB313" s="43"/>
      <c r="GC313" s="43"/>
      <c r="GD313" s="43"/>
      <c r="GE313" s="43"/>
      <c r="GF313" s="43"/>
      <c r="GG313" s="43"/>
      <c r="GH313" s="43"/>
      <c r="GI313" s="43"/>
      <c r="GJ313" s="43"/>
      <c r="GK313" s="43"/>
      <c r="GL313" s="43"/>
      <c r="GM313" s="43"/>
      <c r="GN313" s="43"/>
      <c r="GO313" s="43"/>
      <c r="GP313" s="43"/>
      <c r="GQ313" s="43"/>
      <c r="GR313" s="43"/>
      <c r="GS313" s="43"/>
      <c r="GT313" s="43"/>
      <c r="GU313" s="43"/>
      <c r="GV313" s="43"/>
      <c r="GW313" s="43"/>
      <c r="GX313" s="43"/>
      <c r="GY313" s="43"/>
      <c r="GZ313" s="43"/>
      <c r="HA313" s="43"/>
      <c r="HB313" s="43"/>
      <c r="HC313" s="43"/>
      <c r="HD313" s="43"/>
    </row>
    <row r="314" spans="1:212" x14ac:dyDescent="0.25">
      <c r="A314" s="41"/>
      <c r="B314" s="41"/>
      <c r="C314" s="41"/>
      <c r="D314" s="41"/>
      <c r="E314" s="41"/>
      <c r="F314" s="41"/>
      <c r="G314" s="41"/>
      <c r="H314" s="41"/>
      <c r="I314" s="41"/>
      <c r="J314" s="41"/>
      <c r="K314" s="41"/>
      <c r="L314" s="41"/>
      <c r="M314" s="41"/>
      <c r="N314" s="41"/>
      <c r="O314" s="41"/>
      <c r="P314" s="41"/>
      <c r="Q314" s="41"/>
      <c r="R314" s="41"/>
      <c r="S314" s="41"/>
      <c r="T314" s="41"/>
      <c r="U314" s="41"/>
      <c r="V314" s="41"/>
      <c r="W314" s="41"/>
      <c r="X314" s="41"/>
      <c r="Y314" s="41"/>
      <c r="Z314" s="41"/>
      <c r="AA314" s="41"/>
      <c r="AB314" s="41"/>
      <c r="AC314" s="41"/>
      <c r="AD314" s="41"/>
      <c r="AE314" s="41"/>
      <c r="AF314" s="41"/>
      <c r="AG314" s="41"/>
      <c r="AH314" s="41"/>
      <c r="AI314" s="41"/>
      <c r="AJ314" s="41"/>
      <c r="AK314" s="41"/>
      <c r="AL314" s="41"/>
      <c r="AM314" s="41"/>
      <c r="AN314" s="41"/>
      <c r="AO314" s="41"/>
      <c r="AP314" s="41"/>
      <c r="AQ314" s="41"/>
      <c r="AR314" s="41"/>
      <c r="AS314" s="41"/>
      <c r="AT314" s="41"/>
      <c r="AU314" s="41"/>
      <c r="AV314" s="41"/>
      <c r="AW314" s="41"/>
      <c r="AX314" s="41"/>
      <c r="AY314" s="41"/>
      <c r="AZ314" s="41"/>
      <c r="BA314" s="41"/>
      <c r="BB314" s="41"/>
      <c r="BC314" s="41"/>
      <c r="BD314" s="41"/>
      <c r="BE314" s="41"/>
      <c r="BF314" s="41"/>
      <c r="BG314" s="41"/>
      <c r="BH314" s="41"/>
      <c r="BI314" s="41"/>
      <c r="BJ314" s="41"/>
      <c r="BK314" s="41"/>
      <c r="BL314" s="41"/>
      <c r="BM314" s="41"/>
      <c r="BN314" s="41"/>
      <c r="BO314" s="41"/>
      <c r="BP314" s="41"/>
      <c r="BQ314" s="41"/>
      <c r="BR314" s="41"/>
      <c r="BS314" s="41"/>
      <c r="BT314" s="41"/>
      <c r="BU314" s="41"/>
      <c r="BV314" s="41"/>
      <c r="BW314" s="41"/>
      <c r="BX314" s="41"/>
      <c r="BY314" s="41"/>
      <c r="BZ314" s="41"/>
      <c r="CA314" s="41"/>
      <c r="CB314" s="41"/>
      <c r="CC314" s="41"/>
      <c r="CD314" s="41"/>
      <c r="CE314" s="41"/>
      <c r="CF314" s="41"/>
      <c r="CG314" s="41"/>
      <c r="CH314" s="41"/>
      <c r="CI314" s="41"/>
      <c r="CJ314" s="41"/>
      <c r="CK314" s="41"/>
      <c r="CL314" s="41"/>
      <c r="CM314" s="41"/>
      <c r="CN314" s="41"/>
      <c r="CO314" s="41"/>
      <c r="CP314" s="41"/>
      <c r="CQ314" s="41"/>
      <c r="CR314" s="41"/>
      <c r="CS314" s="41"/>
      <c r="CT314" s="41"/>
      <c r="CU314" s="41"/>
      <c r="CV314" s="41"/>
      <c r="CW314" s="41"/>
      <c r="CX314" s="41"/>
      <c r="CY314" s="41"/>
      <c r="CZ314" s="41"/>
      <c r="DA314" s="41"/>
      <c r="DB314" s="41"/>
      <c r="DC314" s="41"/>
      <c r="DD314" s="41"/>
      <c r="DE314" s="41"/>
      <c r="DF314" s="41"/>
      <c r="DG314" s="41"/>
      <c r="DH314" s="41"/>
      <c r="DI314" s="41"/>
      <c r="DJ314" s="41"/>
      <c r="DK314" s="41"/>
      <c r="DL314" s="41"/>
      <c r="DM314" s="41"/>
      <c r="DN314" s="41"/>
      <c r="DO314" s="41"/>
      <c r="DP314" s="41"/>
      <c r="DQ314" s="41"/>
      <c r="DR314" s="41"/>
      <c r="DS314" s="41"/>
      <c r="FY314" s="44"/>
      <c r="FZ314" s="43"/>
      <c r="GA314" s="43"/>
      <c r="GB314" s="43"/>
      <c r="GC314" s="43"/>
      <c r="GD314" s="43"/>
      <c r="GE314" s="43"/>
      <c r="GF314" s="43"/>
      <c r="GG314" s="43"/>
      <c r="GH314" s="43"/>
      <c r="GI314" s="43"/>
      <c r="GJ314" s="43"/>
      <c r="GK314" s="43"/>
      <c r="GL314" s="43"/>
      <c r="GM314" s="43"/>
      <c r="GN314" s="43"/>
      <c r="GO314" s="43"/>
      <c r="GP314" s="43"/>
      <c r="GQ314" s="43"/>
      <c r="GR314" s="43"/>
      <c r="GS314" s="43"/>
      <c r="GT314" s="43"/>
      <c r="GU314" s="43"/>
      <c r="GV314" s="43"/>
      <c r="GW314" s="43"/>
      <c r="GX314" s="43"/>
      <c r="GY314" s="43"/>
      <c r="GZ314" s="43"/>
      <c r="HA314" s="43"/>
      <c r="HB314" s="43"/>
      <c r="HC314" s="43"/>
      <c r="HD314" s="43"/>
    </row>
    <row r="315" spans="1:212" x14ac:dyDescent="0.25">
      <c r="A315" s="41"/>
      <c r="B315" s="41"/>
      <c r="C315" s="41"/>
      <c r="D315" s="41"/>
      <c r="E315" s="41"/>
      <c r="F315" s="41"/>
      <c r="G315" s="41"/>
      <c r="H315" s="41"/>
      <c r="I315" s="41"/>
      <c r="J315" s="41"/>
      <c r="K315" s="41"/>
      <c r="L315" s="41"/>
      <c r="M315" s="41"/>
      <c r="N315" s="41"/>
      <c r="O315" s="41"/>
      <c r="P315" s="41"/>
      <c r="Q315" s="41"/>
      <c r="R315" s="41"/>
      <c r="S315" s="41"/>
      <c r="T315" s="41"/>
      <c r="U315" s="41"/>
      <c r="V315" s="41"/>
      <c r="W315" s="41"/>
      <c r="X315" s="41"/>
      <c r="Y315" s="41"/>
      <c r="Z315" s="41"/>
      <c r="AA315" s="41"/>
      <c r="AB315" s="41"/>
      <c r="AC315" s="41"/>
      <c r="AD315" s="41"/>
      <c r="AE315" s="41"/>
      <c r="AF315" s="41"/>
      <c r="AG315" s="41"/>
      <c r="AH315" s="41"/>
      <c r="AI315" s="41"/>
      <c r="AJ315" s="41"/>
      <c r="AK315" s="41"/>
      <c r="AL315" s="41"/>
      <c r="AM315" s="41"/>
      <c r="AN315" s="41"/>
      <c r="AO315" s="41"/>
      <c r="AP315" s="41"/>
      <c r="AQ315" s="41"/>
      <c r="AR315" s="41"/>
      <c r="AS315" s="41"/>
      <c r="AT315" s="41"/>
      <c r="AU315" s="41"/>
      <c r="AV315" s="41"/>
      <c r="AW315" s="41"/>
      <c r="AX315" s="41"/>
      <c r="AY315" s="41"/>
      <c r="AZ315" s="41"/>
      <c r="BA315" s="41"/>
      <c r="BB315" s="41"/>
      <c r="BC315" s="41"/>
      <c r="BD315" s="41"/>
      <c r="BE315" s="41"/>
      <c r="BF315" s="41"/>
      <c r="BG315" s="41"/>
      <c r="BH315" s="41"/>
      <c r="BI315" s="41"/>
      <c r="BJ315" s="41"/>
      <c r="BK315" s="41"/>
      <c r="BL315" s="41"/>
      <c r="BM315" s="41"/>
      <c r="BN315" s="41"/>
      <c r="BO315" s="41"/>
      <c r="BP315" s="41"/>
      <c r="BQ315" s="41"/>
      <c r="BR315" s="41"/>
      <c r="BS315" s="41"/>
      <c r="BT315" s="41"/>
      <c r="BU315" s="41"/>
      <c r="BV315" s="41"/>
      <c r="BW315" s="41"/>
      <c r="BX315" s="41"/>
      <c r="BY315" s="41"/>
      <c r="BZ315" s="41"/>
      <c r="CA315" s="41"/>
      <c r="CB315" s="41"/>
      <c r="CC315" s="41"/>
      <c r="CD315" s="41"/>
      <c r="CE315" s="41"/>
      <c r="CF315" s="41"/>
      <c r="CG315" s="41"/>
      <c r="CH315" s="41"/>
      <c r="CI315" s="41"/>
      <c r="CJ315" s="41"/>
      <c r="CK315" s="41"/>
      <c r="CL315" s="41"/>
      <c r="CM315" s="41"/>
      <c r="CN315" s="41"/>
      <c r="CO315" s="41"/>
      <c r="CP315" s="41"/>
      <c r="CQ315" s="41"/>
      <c r="CR315" s="41"/>
      <c r="CS315" s="41"/>
      <c r="CT315" s="41"/>
      <c r="CU315" s="41"/>
      <c r="CV315" s="41"/>
      <c r="CW315" s="41"/>
      <c r="CX315" s="41"/>
      <c r="CY315" s="41"/>
      <c r="CZ315" s="41"/>
      <c r="DA315" s="41"/>
      <c r="DB315" s="41"/>
      <c r="DC315" s="41"/>
      <c r="DD315" s="41"/>
      <c r="DE315" s="41"/>
      <c r="DF315" s="41"/>
      <c r="DG315" s="41"/>
      <c r="DH315" s="41"/>
      <c r="DI315" s="41"/>
      <c r="DJ315" s="41"/>
      <c r="DK315" s="41"/>
      <c r="DL315" s="41"/>
      <c r="DM315" s="41"/>
      <c r="DN315" s="41"/>
      <c r="DO315" s="41"/>
      <c r="DP315" s="41"/>
      <c r="DQ315" s="41"/>
      <c r="DR315" s="41"/>
      <c r="DS315" s="41"/>
      <c r="FY315" s="44"/>
      <c r="FZ315" s="43"/>
      <c r="GA315" s="43"/>
      <c r="GB315" s="43"/>
      <c r="GC315" s="43"/>
      <c r="GD315" s="43"/>
      <c r="GE315" s="43"/>
      <c r="GF315" s="43"/>
      <c r="GG315" s="43"/>
      <c r="GH315" s="43"/>
      <c r="GI315" s="43"/>
      <c r="GJ315" s="43"/>
      <c r="GK315" s="43"/>
      <c r="GL315" s="43"/>
      <c r="GM315" s="43"/>
      <c r="GN315" s="43"/>
      <c r="GO315" s="43"/>
      <c r="GP315" s="43"/>
      <c r="GQ315" s="43"/>
      <c r="GR315" s="43"/>
      <c r="GS315" s="43"/>
      <c r="GT315" s="43"/>
      <c r="GU315" s="43"/>
      <c r="GV315" s="43"/>
      <c r="GW315" s="43"/>
      <c r="GX315" s="43"/>
      <c r="GY315" s="43"/>
      <c r="GZ315" s="43"/>
      <c r="HA315" s="43"/>
      <c r="HB315" s="43"/>
      <c r="HC315" s="43"/>
      <c r="HD315" s="43"/>
    </row>
    <row r="316" spans="1:212" x14ac:dyDescent="0.25">
      <c r="A316" s="41"/>
      <c r="B316" s="41"/>
      <c r="C316" s="41"/>
      <c r="D316" s="41"/>
      <c r="E316" s="41"/>
      <c r="F316" s="41"/>
      <c r="G316" s="41"/>
      <c r="H316" s="41"/>
      <c r="I316" s="41"/>
      <c r="J316" s="41"/>
      <c r="K316" s="41"/>
      <c r="L316" s="41"/>
      <c r="M316" s="41"/>
      <c r="N316" s="41"/>
      <c r="O316" s="41"/>
      <c r="P316" s="41"/>
      <c r="Q316" s="41"/>
      <c r="R316" s="41"/>
      <c r="S316" s="41"/>
      <c r="T316" s="41"/>
      <c r="U316" s="41"/>
      <c r="V316" s="41"/>
      <c r="W316" s="41"/>
      <c r="X316" s="41"/>
      <c r="Y316" s="41"/>
      <c r="Z316" s="41"/>
      <c r="AA316" s="41"/>
      <c r="AB316" s="41"/>
      <c r="AC316" s="41"/>
      <c r="AD316" s="41"/>
      <c r="AE316" s="41"/>
      <c r="AF316" s="41"/>
      <c r="AG316" s="41"/>
      <c r="AH316" s="41"/>
      <c r="AI316" s="41"/>
      <c r="AJ316" s="41"/>
      <c r="AK316" s="41"/>
      <c r="AL316" s="41"/>
      <c r="AM316" s="41"/>
      <c r="AN316" s="41"/>
      <c r="AO316" s="41"/>
      <c r="AP316" s="41"/>
      <c r="AQ316" s="41"/>
      <c r="AR316" s="41"/>
      <c r="AS316" s="41"/>
      <c r="AT316" s="41"/>
      <c r="AU316" s="41"/>
      <c r="AV316" s="41"/>
      <c r="AW316" s="41"/>
      <c r="AX316" s="41"/>
      <c r="AY316" s="41"/>
      <c r="AZ316" s="41"/>
      <c r="BA316" s="41"/>
      <c r="BB316" s="41"/>
      <c r="BC316" s="41"/>
      <c r="BD316" s="41"/>
      <c r="BE316" s="41"/>
      <c r="BF316" s="41"/>
      <c r="BG316" s="41"/>
      <c r="BH316" s="41"/>
      <c r="BI316" s="41"/>
      <c r="BJ316" s="41"/>
      <c r="BK316" s="41"/>
      <c r="BL316" s="41"/>
      <c r="BM316" s="41"/>
      <c r="BN316" s="41"/>
      <c r="BO316" s="41"/>
      <c r="BP316" s="41"/>
      <c r="BQ316" s="41"/>
      <c r="BR316" s="41"/>
      <c r="BS316" s="41"/>
      <c r="BT316" s="41"/>
      <c r="BU316" s="41"/>
      <c r="BV316" s="41"/>
      <c r="BW316" s="41"/>
      <c r="BX316" s="41"/>
      <c r="BY316" s="41"/>
      <c r="BZ316" s="41"/>
      <c r="CA316" s="41"/>
      <c r="CB316" s="41"/>
      <c r="CC316" s="41"/>
      <c r="CD316" s="41"/>
      <c r="CE316" s="41"/>
      <c r="CF316" s="41"/>
      <c r="CG316" s="41"/>
      <c r="CH316" s="41"/>
      <c r="CI316" s="41"/>
      <c r="CJ316" s="41"/>
      <c r="CK316" s="41"/>
      <c r="CL316" s="41"/>
      <c r="CM316" s="41"/>
      <c r="CN316" s="41"/>
      <c r="CO316" s="41"/>
      <c r="CP316" s="41"/>
      <c r="CQ316" s="41"/>
      <c r="CR316" s="41"/>
      <c r="CS316" s="41"/>
      <c r="CT316" s="41"/>
      <c r="CU316" s="41"/>
      <c r="CV316" s="41"/>
      <c r="CW316" s="41"/>
      <c r="CX316" s="41"/>
      <c r="CY316" s="41"/>
      <c r="CZ316" s="41"/>
      <c r="DA316" s="41"/>
      <c r="DB316" s="41"/>
      <c r="DC316" s="41"/>
      <c r="DD316" s="41"/>
      <c r="DE316" s="41"/>
      <c r="DF316" s="41"/>
      <c r="DG316" s="41"/>
      <c r="DH316" s="41"/>
      <c r="DI316" s="41"/>
      <c r="DJ316" s="41"/>
      <c r="DK316" s="41"/>
      <c r="DL316" s="41"/>
      <c r="DM316" s="41"/>
      <c r="DN316" s="41"/>
      <c r="DO316" s="41"/>
      <c r="DP316" s="41"/>
      <c r="DQ316" s="41"/>
      <c r="DR316" s="41"/>
      <c r="DS316" s="41"/>
      <c r="FY316" s="44"/>
      <c r="FZ316" s="43"/>
      <c r="GA316" s="43"/>
      <c r="GB316" s="43"/>
      <c r="GC316" s="43"/>
      <c r="GD316" s="43"/>
      <c r="GE316" s="43"/>
      <c r="GF316" s="43"/>
      <c r="GG316" s="43"/>
      <c r="GH316" s="43"/>
      <c r="GI316" s="43"/>
      <c r="GJ316" s="43"/>
      <c r="GK316" s="43"/>
      <c r="GL316" s="43"/>
      <c r="GM316" s="43"/>
      <c r="GN316" s="43"/>
      <c r="GO316" s="43"/>
      <c r="GP316" s="43"/>
      <c r="GQ316" s="43"/>
      <c r="GR316" s="43"/>
      <c r="GS316" s="43"/>
      <c r="GT316" s="43"/>
      <c r="GU316" s="43"/>
      <c r="GV316" s="43"/>
      <c r="GW316" s="43"/>
      <c r="GX316" s="43"/>
      <c r="GY316" s="43"/>
      <c r="GZ316" s="43"/>
      <c r="HA316" s="43"/>
      <c r="HB316" s="43"/>
      <c r="HC316" s="43"/>
      <c r="HD316" s="43"/>
    </row>
    <row r="317" spans="1:212" x14ac:dyDescent="0.25">
      <c r="A317" s="41"/>
      <c r="B317" s="41"/>
      <c r="C317" s="41"/>
      <c r="D317" s="41"/>
      <c r="E317" s="41"/>
      <c r="F317" s="41"/>
      <c r="G317" s="41"/>
      <c r="H317" s="41"/>
      <c r="I317" s="41"/>
      <c r="J317" s="41"/>
      <c r="K317" s="41"/>
      <c r="L317" s="41"/>
      <c r="M317" s="41"/>
      <c r="N317" s="41"/>
      <c r="O317" s="41"/>
      <c r="P317" s="41"/>
      <c r="Q317" s="41"/>
      <c r="R317" s="41"/>
      <c r="S317" s="41"/>
      <c r="T317" s="41"/>
      <c r="U317" s="41"/>
      <c r="V317" s="41"/>
      <c r="W317" s="41"/>
      <c r="X317" s="41"/>
      <c r="Y317" s="41"/>
      <c r="Z317" s="41"/>
      <c r="AA317" s="41"/>
      <c r="AB317" s="41"/>
      <c r="AC317" s="41"/>
      <c r="AD317" s="41"/>
      <c r="AE317" s="41"/>
      <c r="AF317" s="41"/>
      <c r="AG317" s="41"/>
      <c r="AH317" s="41"/>
      <c r="AI317" s="41"/>
      <c r="AJ317" s="41"/>
      <c r="AK317" s="41"/>
      <c r="AL317" s="41"/>
      <c r="AM317" s="41"/>
      <c r="AN317" s="41"/>
      <c r="AO317" s="41"/>
      <c r="AP317" s="41"/>
      <c r="AQ317" s="41"/>
      <c r="AR317" s="41"/>
      <c r="AS317" s="41"/>
      <c r="AT317" s="41"/>
      <c r="AU317" s="41"/>
      <c r="AV317" s="41"/>
      <c r="AW317" s="41"/>
      <c r="AX317" s="41"/>
      <c r="AY317" s="41"/>
      <c r="AZ317" s="41"/>
      <c r="BA317" s="41"/>
      <c r="BB317" s="41"/>
      <c r="BC317" s="41"/>
      <c r="BD317" s="41"/>
      <c r="BE317" s="41"/>
      <c r="BF317" s="41"/>
      <c r="BG317" s="41"/>
      <c r="BH317" s="41"/>
      <c r="BI317" s="41"/>
      <c r="BJ317" s="41"/>
      <c r="BK317" s="41"/>
      <c r="BL317" s="41"/>
      <c r="BM317" s="41"/>
      <c r="BN317" s="41"/>
      <c r="BO317" s="41"/>
      <c r="BP317" s="41"/>
      <c r="BQ317" s="41"/>
      <c r="BR317" s="41"/>
      <c r="BS317" s="41"/>
      <c r="BT317" s="41"/>
      <c r="BU317" s="41"/>
      <c r="BV317" s="41"/>
      <c r="BW317" s="41"/>
      <c r="BX317" s="41"/>
      <c r="BY317" s="41"/>
      <c r="BZ317" s="41"/>
      <c r="CA317" s="41"/>
      <c r="CB317" s="41"/>
      <c r="CC317" s="41"/>
      <c r="CD317" s="41"/>
      <c r="CE317" s="41"/>
      <c r="CF317" s="41"/>
      <c r="CG317" s="41"/>
      <c r="CH317" s="41"/>
      <c r="CI317" s="41"/>
      <c r="CJ317" s="41"/>
      <c r="CK317" s="41"/>
      <c r="CL317" s="41"/>
      <c r="CM317" s="41"/>
      <c r="CN317" s="41"/>
      <c r="CO317" s="41"/>
      <c r="CP317" s="41"/>
      <c r="CQ317" s="41"/>
      <c r="CR317" s="41"/>
      <c r="CS317" s="41"/>
      <c r="CT317" s="41"/>
      <c r="CU317" s="41"/>
      <c r="CV317" s="41"/>
      <c r="CW317" s="41"/>
      <c r="CX317" s="41"/>
      <c r="CY317" s="41"/>
      <c r="CZ317" s="41"/>
      <c r="DA317" s="41"/>
      <c r="DB317" s="41"/>
      <c r="DC317" s="41"/>
      <c r="DD317" s="41"/>
      <c r="DE317" s="41"/>
      <c r="DF317" s="41"/>
      <c r="DG317" s="41"/>
      <c r="DH317" s="41"/>
      <c r="DI317" s="41"/>
      <c r="DJ317" s="41"/>
      <c r="DK317" s="41"/>
      <c r="DL317" s="41"/>
      <c r="DM317" s="41"/>
      <c r="DN317" s="41"/>
      <c r="DO317" s="41"/>
      <c r="DP317" s="41"/>
      <c r="DQ317" s="41"/>
      <c r="DR317" s="41"/>
      <c r="DS317" s="41"/>
      <c r="FY317" s="44"/>
      <c r="FZ317" s="43"/>
      <c r="GA317" s="43"/>
      <c r="GB317" s="43"/>
      <c r="GC317" s="43"/>
      <c r="GD317" s="43"/>
      <c r="GE317" s="43"/>
      <c r="GF317" s="43"/>
      <c r="GG317" s="43"/>
      <c r="GH317" s="43"/>
      <c r="GI317" s="43"/>
      <c r="GJ317" s="43"/>
      <c r="GK317" s="43"/>
      <c r="GL317" s="43"/>
      <c r="GM317" s="43"/>
      <c r="GN317" s="43"/>
      <c r="GO317" s="43"/>
      <c r="GP317" s="43"/>
      <c r="GQ317" s="43"/>
      <c r="GR317" s="43"/>
      <c r="GS317" s="43"/>
      <c r="GT317" s="43"/>
      <c r="GU317" s="43"/>
      <c r="GV317" s="43"/>
      <c r="GW317" s="43"/>
      <c r="GX317" s="43"/>
      <c r="GY317" s="43"/>
      <c r="GZ317" s="43"/>
      <c r="HA317" s="43"/>
      <c r="HB317" s="43"/>
      <c r="HC317" s="43"/>
      <c r="HD317" s="43"/>
    </row>
    <row r="318" spans="1:212" x14ac:dyDescent="0.25">
      <c r="A318" s="41"/>
      <c r="B318" s="41"/>
      <c r="C318" s="41"/>
      <c r="D318" s="41"/>
      <c r="E318" s="41"/>
      <c r="F318" s="41"/>
      <c r="G318" s="41"/>
      <c r="H318" s="41"/>
      <c r="I318" s="41"/>
      <c r="J318" s="41"/>
      <c r="K318" s="41"/>
      <c r="L318" s="41"/>
      <c r="M318" s="41"/>
      <c r="N318" s="41"/>
      <c r="O318" s="41"/>
      <c r="P318" s="41"/>
      <c r="Q318" s="41"/>
      <c r="R318" s="41"/>
      <c r="S318" s="41"/>
      <c r="T318" s="41"/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  <c r="AF318" s="41"/>
      <c r="AG318" s="41"/>
      <c r="AH318" s="41"/>
      <c r="AI318" s="41"/>
      <c r="AJ318" s="41"/>
      <c r="AK318" s="41"/>
      <c r="AL318" s="41"/>
      <c r="AM318" s="41"/>
      <c r="AN318" s="41"/>
      <c r="AO318" s="41"/>
      <c r="AP318" s="41"/>
      <c r="AQ318" s="41"/>
      <c r="AR318" s="41"/>
      <c r="AS318" s="41"/>
      <c r="AT318" s="41"/>
      <c r="AU318" s="41"/>
      <c r="AV318" s="41"/>
      <c r="AW318" s="41"/>
      <c r="AX318" s="41"/>
      <c r="AY318" s="41"/>
      <c r="AZ318" s="41"/>
      <c r="BA318" s="41"/>
      <c r="BB318" s="41"/>
      <c r="BC318" s="41"/>
      <c r="BD318" s="41"/>
      <c r="BE318" s="41"/>
      <c r="BF318" s="41"/>
      <c r="BG318" s="41"/>
      <c r="BH318" s="41"/>
      <c r="BI318" s="41"/>
      <c r="BJ318" s="41"/>
      <c r="BK318" s="41"/>
      <c r="BL318" s="41"/>
      <c r="BM318" s="41"/>
      <c r="BN318" s="41"/>
      <c r="BO318" s="41"/>
      <c r="BP318" s="41"/>
      <c r="BQ318" s="41"/>
      <c r="BR318" s="41"/>
      <c r="BS318" s="41"/>
      <c r="BT318" s="41"/>
      <c r="BU318" s="41"/>
      <c r="BV318" s="41"/>
      <c r="BW318" s="41"/>
      <c r="BX318" s="41"/>
      <c r="BY318" s="41"/>
      <c r="BZ318" s="41"/>
      <c r="CA318" s="41"/>
      <c r="CB318" s="41"/>
      <c r="CC318" s="41"/>
      <c r="CD318" s="41"/>
      <c r="CE318" s="41"/>
      <c r="CF318" s="41"/>
      <c r="CG318" s="41"/>
      <c r="CH318" s="41"/>
      <c r="CI318" s="41"/>
      <c r="CJ318" s="41"/>
      <c r="CK318" s="41"/>
      <c r="CL318" s="41"/>
      <c r="CM318" s="41"/>
      <c r="CN318" s="41"/>
      <c r="CO318" s="41"/>
      <c r="CP318" s="41"/>
      <c r="CQ318" s="41"/>
      <c r="CR318" s="41"/>
      <c r="CS318" s="41"/>
      <c r="CT318" s="41"/>
      <c r="CU318" s="41"/>
      <c r="CV318" s="41"/>
      <c r="CW318" s="41"/>
      <c r="CX318" s="41"/>
      <c r="CY318" s="41"/>
      <c r="CZ318" s="41"/>
      <c r="DA318" s="41"/>
      <c r="DB318" s="41"/>
      <c r="DC318" s="41"/>
      <c r="DD318" s="41"/>
      <c r="DE318" s="41"/>
      <c r="DF318" s="41"/>
      <c r="DG318" s="41"/>
      <c r="DH318" s="41"/>
      <c r="DI318" s="41"/>
      <c r="DJ318" s="41"/>
      <c r="DK318" s="41"/>
      <c r="DL318" s="41"/>
      <c r="DM318" s="41"/>
      <c r="DN318" s="41"/>
      <c r="DO318" s="41"/>
      <c r="DP318" s="41"/>
      <c r="DQ318" s="41"/>
      <c r="DR318" s="41"/>
      <c r="DS318" s="41"/>
      <c r="FY318" s="44"/>
      <c r="FZ318" s="43"/>
      <c r="GA318" s="43"/>
      <c r="GB318" s="43"/>
      <c r="GC318" s="43"/>
      <c r="GD318" s="43"/>
      <c r="GE318" s="43"/>
      <c r="GF318" s="43"/>
      <c r="GG318" s="43"/>
      <c r="GH318" s="43"/>
      <c r="GI318" s="43"/>
      <c r="GJ318" s="43"/>
      <c r="GK318" s="43"/>
      <c r="GL318" s="43"/>
      <c r="GM318" s="43"/>
      <c r="GN318" s="43"/>
      <c r="GO318" s="43"/>
      <c r="GP318" s="43"/>
      <c r="GQ318" s="43"/>
      <c r="GR318" s="43"/>
      <c r="GS318" s="43"/>
      <c r="GT318" s="43"/>
      <c r="GU318" s="43"/>
      <c r="GV318" s="43"/>
      <c r="GW318" s="43"/>
      <c r="GX318" s="43"/>
      <c r="GY318" s="43"/>
      <c r="GZ318" s="43"/>
      <c r="HA318" s="43"/>
      <c r="HB318" s="43"/>
      <c r="HC318" s="43"/>
      <c r="HD318" s="43"/>
    </row>
    <row r="319" spans="1:212" x14ac:dyDescent="0.25">
      <c r="A319" s="41"/>
      <c r="B319" s="41"/>
      <c r="C319" s="41"/>
      <c r="D319" s="41"/>
      <c r="E319" s="41"/>
      <c r="F319" s="41"/>
      <c r="G319" s="41"/>
      <c r="H319" s="41"/>
      <c r="I319" s="41"/>
      <c r="J319" s="41"/>
      <c r="K319" s="41"/>
      <c r="L319" s="41"/>
      <c r="M319" s="41"/>
      <c r="N319" s="41"/>
      <c r="O319" s="41"/>
      <c r="P319" s="41"/>
      <c r="Q319" s="41"/>
      <c r="R319" s="41"/>
      <c r="S319" s="41"/>
      <c r="T319" s="41"/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  <c r="AF319" s="41"/>
      <c r="AG319" s="41"/>
      <c r="AH319" s="41"/>
      <c r="AI319" s="41"/>
      <c r="AJ319" s="41"/>
      <c r="AK319" s="41"/>
      <c r="AL319" s="41"/>
      <c r="AM319" s="41"/>
      <c r="AN319" s="41"/>
      <c r="AO319" s="41"/>
      <c r="AP319" s="41"/>
      <c r="AQ319" s="41"/>
      <c r="AR319" s="41"/>
      <c r="AS319" s="41"/>
      <c r="AT319" s="41"/>
      <c r="AU319" s="41"/>
      <c r="AV319" s="41"/>
      <c r="AW319" s="41"/>
      <c r="AX319" s="41"/>
      <c r="AY319" s="41"/>
      <c r="AZ319" s="41"/>
      <c r="BA319" s="41"/>
      <c r="BB319" s="41"/>
      <c r="BC319" s="41"/>
      <c r="BD319" s="41"/>
      <c r="BE319" s="41"/>
      <c r="BF319" s="41"/>
      <c r="BG319" s="41"/>
      <c r="BH319" s="41"/>
      <c r="BI319" s="41"/>
      <c r="BJ319" s="41"/>
      <c r="BK319" s="41"/>
      <c r="BL319" s="41"/>
      <c r="BM319" s="41"/>
      <c r="BN319" s="41"/>
      <c r="BO319" s="41"/>
      <c r="BP319" s="41"/>
      <c r="BQ319" s="41"/>
      <c r="BR319" s="41"/>
      <c r="BS319" s="41"/>
      <c r="BT319" s="41"/>
      <c r="BU319" s="41"/>
      <c r="BV319" s="41"/>
      <c r="BW319" s="41"/>
      <c r="BX319" s="41"/>
      <c r="BY319" s="41"/>
      <c r="BZ319" s="41"/>
      <c r="CA319" s="41"/>
      <c r="CB319" s="41"/>
      <c r="CC319" s="41"/>
      <c r="CD319" s="41"/>
      <c r="CE319" s="41"/>
      <c r="CF319" s="41"/>
      <c r="CG319" s="41"/>
      <c r="CH319" s="41"/>
      <c r="CI319" s="41"/>
      <c r="CJ319" s="41"/>
      <c r="CK319" s="41"/>
      <c r="CL319" s="41"/>
      <c r="CM319" s="41"/>
      <c r="CN319" s="41"/>
      <c r="CO319" s="41"/>
      <c r="CP319" s="41"/>
      <c r="CQ319" s="41"/>
      <c r="CR319" s="41"/>
      <c r="CS319" s="41"/>
      <c r="CT319" s="41"/>
      <c r="CU319" s="41"/>
      <c r="CV319" s="41"/>
      <c r="CW319" s="41"/>
      <c r="CX319" s="41"/>
      <c r="CY319" s="41"/>
      <c r="CZ319" s="41"/>
      <c r="DA319" s="41"/>
      <c r="DB319" s="41"/>
      <c r="DC319" s="41"/>
      <c r="DD319" s="41"/>
      <c r="DE319" s="41"/>
      <c r="DF319" s="41"/>
      <c r="DG319" s="41"/>
      <c r="DH319" s="41"/>
      <c r="DI319" s="41"/>
      <c r="DJ319" s="41"/>
      <c r="DK319" s="41"/>
      <c r="DL319" s="41"/>
      <c r="DM319" s="41"/>
      <c r="DN319" s="41"/>
      <c r="DO319" s="41"/>
      <c r="DP319" s="41"/>
      <c r="DQ319" s="41"/>
      <c r="DR319" s="41"/>
      <c r="DS319" s="41"/>
      <c r="FY319" s="44"/>
      <c r="FZ319" s="43"/>
      <c r="GA319" s="43"/>
      <c r="GB319" s="43"/>
      <c r="GC319" s="43"/>
      <c r="GD319" s="43"/>
      <c r="GE319" s="43"/>
      <c r="GF319" s="43"/>
      <c r="GG319" s="43"/>
      <c r="GH319" s="43"/>
      <c r="GI319" s="43"/>
      <c r="GJ319" s="43"/>
      <c r="GK319" s="43"/>
      <c r="GL319" s="43"/>
      <c r="GM319" s="43"/>
      <c r="GN319" s="43"/>
      <c r="GO319" s="43"/>
      <c r="GP319" s="43"/>
      <c r="GQ319" s="43"/>
      <c r="GR319" s="43"/>
      <c r="GS319" s="43"/>
      <c r="GT319" s="43"/>
      <c r="GU319" s="43"/>
      <c r="GV319" s="43"/>
      <c r="GW319" s="43"/>
      <c r="GX319" s="43"/>
      <c r="GY319" s="43"/>
      <c r="GZ319" s="43"/>
      <c r="HA319" s="43"/>
      <c r="HB319" s="43"/>
      <c r="HC319" s="43"/>
      <c r="HD319" s="43"/>
    </row>
    <row r="320" spans="1:212" x14ac:dyDescent="0.25">
      <c r="A320" s="41"/>
      <c r="B320" s="41"/>
      <c r="C320" s="41"/>
      <c r="D320" s="41"/>
      <c r="E320" s="41"/>
      <c r="F320" s="41"/>
      <c r="G320" s="41"/>
      <c r="H320" s="41"/>
      <c r="I320" s="41"/>
      <c r="J320" s="41"/>
      <c r="K320" s="41"/>
      <c r="L320" s="41"/>
      <c r="M320" s="41"/>
      <c r="N320" s="41"/>
      <c r="O320" s="41"/>
      <c r="P320" s="41"/>
      <c r="Q320" s="41"/>
      <c r="R320" s="41"/>
      <c r="S320" s="41"/>
      <c r="T320" s="41"/>
      <c r="U320" s="41"/>
      <c r="V320" s="41"/>
      <c r="W320" s="41"/>
      <c r="X320" s="41"/>
      <c r="Y320" s="41"/>
      <c r="Z320" s="41"/>
      <c r="AA320" s="41"/>
      <c r="AB320" s="41"/>
      <c r="AC320" s="41"/>
      <c r="AD320" s="41"/>
      <c r="AE320" s="41"/>
      <c r="AF320" s="41"/>
      <c r="AG320" s="41"/>
      <c r="AH320" s="41"/>
      <c r="AI320" s="41"/>
      <c r="AJ320" s="41"/>
      <c r="AK320" s="41"/>
      <c r="AL320" s="41"/>
      <c r="AM320" s="41"/>
      <c r="AN320" s="41"/>
      <c r="AO320" s="41"/>
      <c r="AP320" s="41"/>
      <c r="AQ320" s="41"/>
      <c r="AR320" s="41"/>
      <c r="AS320" s="41"/>
      <c r="AT320" s="41"/>
      <c r="AU320" s="41"/>
      <c r="AV320" s="41"/>
      <c r="AW320" s="41"/>
      <c r="AX320" s="41"/>
      <c r="AY320" s="41"/>
      <c r="AZ320" s="41"/>
      <c r="BA320" s="41"/>
      <c r="BB320" s="41"/>
      <c r="BC320" s="41"/>
      <c r="BD320" s="41"/>
      <c r="BE320" s="41"/>
      <c r="BF320" s="41"/>
      <c r="BG320" s="41"/>
      <c r="BH320" s="41"/>
      <c r="BI320" s="41"/>
      <c r="BJ320" s="41"/>
      <c r="BK320" s="41"/>
      <c r="BL320" s="41"/>
      <c r="BM320" s="41"/>
      <c r="BN320" s="41"/>
      <c r="BO320" s="41"/>
      <c r="BP320" s="41"/>
      <c r="BQ320" s="41"/>
      <c r="BR320" s="41"/>
      <c r="BS320" s="41"/>
      <c r="BT320" s="41"/>
      <c r="BU320" s="41"/>
      <c r="BV320" s="41"/>
      <c r="BW320" s="41"/>
      <c r="BX320" s="41"/>
      <c r="BY320" s="41"/>
      <c r="BZ320" s="41"/>
      <c r="CA320" s="41"/>
      <c r="CB320" s="41"/>
      <c r="CC320" s="41"/>
      <c r="CD320" s="41"/>
      <c r="CE320" s="41"/>
      <c r="CF320" s="41"/>
      <c r="CG320" s="41"/>
      <c r="CH320" s="41"/>
      <c r="CI320" s="41"/>
      <c r="CJ320" s="41"/>
      <c r="CK320" s="41"/>
      <c r="CL320" s="41"/>
      <c r="CM320" s="41"/>
      <c r="CN320" s="41"/>
      <c r="CO320" s="41"/>
      <c r="CP320" s="41"/>
      <c r="CQ320" s="41"/>
      <c r="CR320" s="41"/>
      <c r="CS320" s="41"/>
      <c r="CT320" s="41"/>
      <c r="CU320" s="41"/>
      <c r="CV320" s="41"/>
      <c r="CW320" s="41"/>
      <c r="CX320" s="41"/>
      <c r="CY320" s="41"/>
      <c r="CZ320" s="41"/>
      <c r="DA320" s="41"/>
      <c r="DB320" s="41"/>
      <c r="DC320" s="41"/>
      <c r="DD320" s="41"/>
      <c r="DE320" s="41"/>
      <c r="DF320" s="41"/>
      <c r="DG320" s="41"/>
      <c r="DH320" s="41"/>
      <c r="DI320" s="41"/>
      <c r="DJ320" s="41"/>
      <c r="DK320" s="41"/>
      <c r="DL320" s="41"/>
      <c r="DM320" s="41"/>
      <c r="DN320" s="41"/>
      <c r="DO320" s="41"/>
      <c r="DP320" s="41"/>
      <c r="DQ320" s="41"/>
      <c r="DR320" s="41"/>
      <c r="DS320" s="41"/>
      <c r="FY320" s="44"/>
      <c r="FZ320" s="43"/>
      <c r="GA320" s="43"/>
      <c r="GB320" s="43"/>
      <c r="GC320" s="43"/>
      <c r="GD320" s="43"/>
      <c r="GE320" s="43"/>
      <c r="GF320" s="43"/>
      <c r="GG320" s="43"/>
      <c r="GH320" s="43"/>
      <c r="GI320" s="43"/>
      <c r="GJ320" s="43"/>
      <c r="GK320" s="43"/>
      <c r="GL320" s="43"/>
      <c r="GM320" s="43"/>
      <c r="GN320" s="43"/>
      <c r="GO320" s="43"/>
      <c r="GP320" s="43"/>
      <c r="GQ320" s="43"/>
      <c r="GR320" s="43"/>
      <c r="GS320" s="43"/>
      <c r="GT320" s="43"/>
      <c r="GU320" s="43"/>
      <c r="GV320" s="43"/>
      <c r="GW320" s="43"/>
      <c r="GX320" s="43"/>
      <c r="GY320" s="43"/>
      <c r="GZ320" s="43"/>
      <c r="HA320" s="43"/>
      <c r="HB320" s="43"/>
      <c r="HC320" s="43"/>
      <c r="HD320" s="43"/>
    </row>
    <row r="321" spans="1:212" x14ac:dyDescent="0.25">
      <c r="A321" s="41"/>
      <c r="B321" s="41"/>
      <c r="C321" s="41"/>
      <c r="D321" s="41"/>
      <c r="E321" s="41"/>
      <c r="F321" s="41"/>
      <c r="G321" s="41"/>
      <c r="H321" s="41"/>
      <c r="I321" s="41"/>
      <c r="J321" s="41"/>
      <c r="K321" s="41"/>
      <c r="L321" s="41"/>
      <c r="M321" s="41"/>
      <c r="N321" s="41"/>
      <c r="O321" s="41"/>
      <c r="P321" s="41"/>
      <c r="Q321" s="41"/>
      <c r="R321" s="41"/>
      <c r="S321" s="41"/>
      <c r="T321" s="41"/>
      <c r="U321" s="41"/>
      <c r="V321" s="41"/>
      <c r="W321" s="41"/>
      <c r="X321" s="41"/>
      <c r="Y321" s="41"/>
      <c r="Z321" s="41"/>
      <c r="AA321" s="41"/>
      <c r="AB321" s="41"/>
      <c r="AC321" s="41"/>
      <c r="AD321" s="41"/>
      <c r="AE321" s="41"/>
      <c r="AF321" s="41"/>
      <c r="AG321" s="41"/>
      <c r="AH321" s="41"/>
      <c r="AI321" s="41"/>
      <c r="AJ321" s="41"/>
      <c r="AK321" s="41"/>
      <c r="AL321" s="41"/>
      <c r="AM321" s="41"/>
      <c r="AN321" s="41"/>
      <c r="AO321" s="41"/>
      <c r="AP321" s="41"/>
      <c r="AQ321" s="41"/>
      <c r="AR321" s="41"/>
      <c r="AS321" s="41"/>
      <c r="AT321" s="41"/>
      <c r="AU321" s="41"/>
      <c r="AV321" s="41"/>
      <c r="AW321" s="41"/>
      <c r="AX321" s="41"/>
      <c r="AY321" s="41"/>
      <c r="AZ321" s="41"/>
      <c r="BA321" s="41"/>
      <c r="BB321" s="41"/>
      <c r="BC321" s="41"/>
      <c r="BD321" s="41"/>
      <c r="BE321" s="41"/>
      <c r="BF321" s="41"/>
      <c r="BG321" s="41"/>
      <c r="BH321" s="41"/>
      <c r="BI321" s="41"/>
      <c r="BJ321" s="41"/>
      <c r="BK321" s="41"/>
      <c r="BL321" s="41"/>
      <c r="BM321" s="41"/>
      <c r="BN321" s="41"/>
      <c r="BO321" s="41"/>
      <c r="BP321" s="41"/>
      <c r="BQ321" s="41"/>
      <c r="BR321" s="41"/>
      <c r="BS321" s="41"/>
      <c r="BT321" s="41"/>
      <c r="BU321" s="41"/>
      <c r="BV321" s="41"/>
      <c r="BW321" s="41"/>
      <c r="BX321" s="41"/>
      <c r="BY321" s="41"/>
      <c r="BZ321" s="41"/>
      <c r="CA321" s="41"/>
      <c r="CB321" s="41"/>
      <c r="CC321" s="41"/>
      <c r="CD321" s="41"/>
      <c r="CE321" s="41"/>
      <c r="CF321" s="41"/>
      <c r="CG321" s="41"/>
      <c r="CH321" s="41"/>
      <c r="CI321" s="41"/>
      <c r="CJ321" s="41"/>
      <c r="CK321" s="41"/>
      <c r="CL321" s="41"/>
      <c r="CM321" s="41"/>
      <c r="CN321" s="41"/>
      <c r="CO321" s="41"/>
      <c r="CP321" s="41"/>
      <c r="CQ321" s="41"/>
      <c r="CR321" s="41"/>
      <c r="CS321" s="41"/>
      <c r="CT321" s="41"/>
      <c r="CU321" s="41"/>
      <c r="CV321" s="41"/>
      <c r="CW321" s="41"/>
      <c r="CX321" s="41"/>
      <c r="CY321" s="41"/>
      <c r="CZ321" s="41"/>
      <c r="DA321" s="41"/>
      <c r="DB321" s="41"/>
      <c r="DC321" s="41"/>
      <c r="DD321" s="41"/>
      <c r="DE321" s="41"/>
      <c r="DF321" s="41"/>
      <c r="DG321" s="41"/>
      <c r="DH321" s="41"/>
      <c r="DI321" s="41"/>
      <c r="DJ321" s="41"/>
      <c r="DK321" s="41"/>
      <c r="DL321" s="41"/>
      <c r="DM321" s="41"/>
      <c r="DN321" s="41"/>
      <c r="DO321" s="41"/>
      <c r="DP321" s="41"/>
      <c r="DQ321" s="41"/>
      <c r="DR321" s="41"/>
      <c r="DS321" s="41"/>
      <c r="FY321" s="44"/>
      <c r="FZ321" s="43"/>
      <c r="GA321" s="43"/>
      <c r="GB321" s="43"/>
      <c r="GC321" s="43"/>
      <c r="GD321" s="43"/>
      <c r="GE321" s="43"/>
      <c r="GF321" s="43"/>
      <c r="GG321" s="43"/>
      <c r="GH321" s="43"/>
      <c r="GI321" s="43"/>
      <c r="GJ321" s="43"/>
      <c r="GK321" s="43"/>
      <c r="GL321" s="43"/>
      <c r="GM321" s="43"/>
      <c r="GN321" s="43"/>
      <c r="GO321" s="43"/>
      <c r="GP321" s="43"/>
      <c r="GQ321" s="43"/>
      <c r="GR321" s="43"/>
      <c r="GS321" s="43"/>
      <c r="GT321" s="43"/>
      <c r="GU321" s="43"/>
      <c r="GV321" s="43"/>
      <c r="GW321" s="43"/>
      <c r="GX321" s="43"/>
      <c r="GY321" s="43"/>
      <c r="GZ321" s="43"/>
      <c r="HA321" s="43"/>
      <c r="HB321" s="43"/>
      <c r="HC321" s="43"/>
      <c r="HD321" s="43"/>
    </row>
    <row r="322" spans="1:212" x14ac:dyDescent="0.25">
      <c r="A322" s="41"/>
      <c r="B322" s="41"/>
      <c r="C322" s="41"/>
      <c r="D322" s="41"/>
      <c r="E322" s="41"/>
      <c r="F322" s="41"/>
      <c r="G322" s="41"/>
      <c r="H322" s="41"/>
      <c r="I322" s="41"/>
      <c r="J322" s="41"/>
      <c r="K322" s="41"/>
      <c r="L322" s="41"/>
      <c r="M322" s="41"/>
      <c r="N322" s="41"/>
      <c r="O322" s="41"/>
      <c r="P322" s="41"/>
      <c r="Q322" s="41"/>
      <c r="R322" s="41"/>
      <c r="S322" s="41"/>
      <c r="T322" s="41"/>
      <c r="U322" s="41"/>
      <c r="V322" s="41"/>
      <c r="W322" s="41"/>
      <c r="X322" s="41"/>
      <c r="Y322" s="41"/>
      <c r="Z322" s="41"/>
      <c r="AA322" s="41"/>
      <c r="AB322" s="41"/>
      <c r="AC322" s="41"/>
      <c r="AD322" s="41"/>
      <c r="AE322" s="41"/>
      <c r="AF322" s="41"/>
      <c r="AG322" s="41"/>
      <c r="AH322" s="41"/>
      <c r="AI322" s="41"/>
      <c r="AJ322" s="41"/>
      <c r="AK322" s="41"/>
      <c r="AL322" s="41"/>
      <c r="AM322" s="41"/>
      <c r="AN322" s="41"/>
      <c r="AO322" s="41"/>
      <c r="AP322" s="41"/>
      <c r="AQ322" s="41"/>
      <c r="AR322" s="41"/>
      <c r="AS322" s="41"/>
      <c r="AT322" s="41"/>
      <c r="AU322" s="41"/>
      <c r="AV322" s="41"/>
      <c r="AW322" s="41"/>
      <c r="AX322" s="41"/>
      <c r="AY322" s="41"/>
      <c r="AZ322" s="41"/>
      <c r="BA322" s="41"/>
      <c r="BB322" s="41"/>
      <c r="BC322" s="41"/>
      <c r="BD322" s="41"/>
      <c r="BE322" s="41"/>
      <c r="BF322" s="41"/>
      <c r="BG322" s="41"/>
      <c r="BH322" s="41"/>
      <c r="BI322" s="41"/>
      <c r="BJ322" s="41"/>
      <c r="BK322" s="41"/>
      <c r="BL322" s="41"/>
      <c r="BM322" s="41"/>
      <c r="BN322" s="41"/>
      <c r="BO322" s="41"/>
      <c r="BP322" s="41"/>
      <c r="BQ322" s="41"/>
      <c r="BR322" s="41"/>
      <c r="BS322" s="41"/>
      <c r="BT322" s="41"/>
      <c r="BU322" s="41"/>
      <c r="BV322" s="41"/>
      <c r="BW322" s="41"/>
      <c r="BX322" s="41"/>
      <c r="BY322" s="41"/>
      <c r="BZ322" s="41"/>
      <c r="CA322" s="41"/>
      <c r="CB322" s="41"/>
      <c r="CC322" s="41"/>
      <c r="CD322" s="41"/>
      <c r="CE322" s="41"/>
      <c r="CF322" s="41"/>
      <c r="CG322" s="41"/>
      <c r="CH322" s="41"/>
      <c r="CI322" s="41"/>
      <c r="CJ322" s="41"/>
      <c r="CK322" s="41"/>
      <c r="CL322" s="41"/>
      <c r="CM322" s="41"/>
      <c r="CN322" s="41"/>
      <c r="CO322" s="41"/>
      <c r="CP322" s="41"/>
      <c r="CQ322" s="41"/>
      <c r="CR322" s="41"/>
      <c r="CS322" s="41"/>
      <c r="CT322" s="41"/>
      <c r="CU322" s="41"/>
      <c r="CV322" s="41"/>
      <c r="CW322" s="41"/>
      <c r="CX322" s="41"/>
      <c r="CY322" s="41"/>
      <c r="CZ322" s="41"/>
      <c r="DA322" s="41"/>
      <c r="DB322" s="41"/>
      <c r="DC322" s="41"/>
      <c r="DD322" s="41"/>
      <c r="DE322" s="41"/>
      <c r="DF322" s="41"/>
      <c r="DG322" s="41"/>
      <c r="DH322" s="41"/>
      <c r="DI322" s="41"/>
      <c r="DJ322" s="41"/>
      <c r="DK322" s="41"/>
      <c r="DL322" s="41"/>
      <c r="DM322" s="41"/>
      <c r="DN322" s="41"/>
      <c r="DO322" s="41"/>
      <c r="DP322" s="41"/>
      <c r="DQ322" s="41"/>
      <c r="DR322" s="41"/>
      <c r="DS322" s="41"/>
      <c r="FY322" s="44"/>
      <c r="FZ322" s="43"/>
      <c r="GA322" s="43"/>
      <c r="GB322" s="43"/>
      <c r="GC322" s="43"/>
      <c r="GD322" s="43"/>
      <c r="GE322" s="43"/>
      <c r="GF322" s="43"/>
      <c r="GG322" s="43"/>
      <c r="GH322" s="43"/>
      <c r="GI322" s="43"/>
      <c r="GJ322" s="43"/>
      <c r="GK322" s="43"/>
      <c r="GL322" s="43"/>
      <c r="GM322" s="43"/>
      <c r="GN322" s="43"/>
      <c r="GO322" s="43"/>
      <c r="GP322" s="43"/>
      <c r="GQ322" s="43"/>
      <c r="GR322" s="43"/>
      <c r="GS322" s="43"/>
      <c r="GT322" s="43"/>
      <c r="GU322" s="43"/>
      <c r="GV322" s="43"/>
      <c r="GW322" s="43"/>
      <c r="GX322" s="43"/>
      <c r="GY322" s="43"/>
      <c r="GZ322" s="43"/>
      <c r="HA322" s="43"/>
      <c r="HB322" s="43"/>
      <c r="HC322" s="43"/>
      <c r="HD322" s="43"/>
    </row>
    <row r="323" spans="1:212" x14ac:dyDescent="0.25">
      <c r="A323" s="41"/>
      <c r="B323" s="41"/>
      <c r="C323" s="41"/>
      <c r="D323" s="41"/>
      <c r="E323" s="41"/>
      <c r="F323" s="41"/>
      <c r="G323" s="41"/>
      <c r="H323" s="41"/>
      <c r="I323" s="41"/>
      <c r="J323" s="41"/>
      <c r="K323" s="41"/>
      <c r="L323" s="41"/>
      <c r="M323" s="41"/>
      <c r="N323" s="41"/>
      <c r="O323" s="41"/>
      <c r="P323" s="41"/>
      <c r="Q323" s="41"/>
      <c r="R323" s="41"/>
      <c r="S323" s="41"/>
      <c r="T323" s="41"/>
      <c r="U323" s="41"/>
      <c r="V323" s="41"/>
      <c r="W323" s="41"/>
      <c r="X323" s="41"/>
      <c r="Y323" s="41"/>
      <c r="Z323" s="41"/>
      <c r="AA323" s="41"/>
      <c r="AB323" s="41"/>
      <c r="AC323" s="41"/>
      <c r="AD323" s="41"/>
      <c r="AE323" s="41"/>
      <c r="AF323" s="41"/>
      <c r="AG323" s="41"/>
      <c r="AH323" s="41"/>
      <c r="AI323" s="41"/>
      <c r="AJ323" s="41"/>
      <c r="AK323" s="41"/>
      <c r="AL323" s="41"/>
      <c r="AM323" s="41"/>
      <c r="AN323" s="41"/>
      <c r="AO323" s="41"/>
      <c r="AP323" s="41"/>
      <c r="AQ323" s="41"/>
      <c r="AR323" s="41"/>
      <c r="AS323" s="41"/>
      <c r="AT323" s="41"/>
      <c r="AU323" s="41"/>
      <c r="AV323" s="41"/>
      <c r="AW323" s="41"/>
      <c r="AX323" s="41"/>
      <c r="AY323" s="41"/>
      <c r="AZ323" s="41"/>
      <c r="BA323" s="41"/>
      <c r="BB323" s="41"/>
      <c r="BC323" s="41"/>
      <c r="BD323" s="41"/>
      <c r="BE323" s="41"/>
      <c r="BF323" s="41"/>
      <c r="BG323" s="41"/>
      <c r="BH323" s="41"/>
      <c r="BI323" s="41"/>
      <c r="BJ323" s="41"/>
      <c r="BK323" s="41"/>
      <c r="BL323" s="41"/>
      <c r="BM323" s="41"/>
      <c r="BN323" s="41"/>
      <c r="BO323" s="41"/>
      <c r="BP323" s="41"/>
      <c r="BQ323" s="41"/>
      <c r="BR323" s="41"/>
      <c r="BS323" s="41"/>
      <c r="BT323" s="41"/>
      <c r="BU323" s="41"/>
      <c r="BV323" s="41"/>
      <c r="BW323" s="41"/>
      <c r="BX323" s="41"/>
      <c r="BY323" s="41"/>
      <c r="BZ323" s="41"/>
      <c r="CA323" s="41"/>
      <c r="CB323" s="41"/>
      <c r="CC323" s="41"/>
      <c r="CD323" s="41"/>
      <c r="CE323" s="41"/>
      <c r="CF323" s="41"/>
      <c r="CG323" s="41"/>
      <c r="CH323" s="41"/>
      <c r="CI323" s="41"/>
      <c r="CJ323" s="41"/>
      <c r="CK323" s="41"/>
      <c r="CL323" s="41"/>
      <c r="CM323" s="41"/>
      <c r="CN323" s="41"/>
      <c r="CO323" s="41"/>
      <c r="CP323" s="41"/>
      <c r="CQ323" s="41"/>
      <c r="CR323" s="41"/>
      <c r="CS323" s="41"/>
      <c r="CT323" s="41"/>
      <c r="CU323" s="41"/>
      <c r="CV323" s="41"/>
      <c r="CW323" s="41"/>
      <c r="CX323" s="41"/>
      <c r="CY323" s="41"/>
      <c r="CZ323" s="41"/>
      <c r="DA323" s="41"/>
      <c r="DB323" s="41"/>
      <c r="DC323" s="41"/>
      <c r="DD323" s="41"/>
      <c r="DE323" s="41"/>
      <c r="DF323" s="41"/>
      <c r="DG323" s="41"/>
      <c r="DH323" s="41"/>
      <c r="DI323" s="41"/>
      <c r="DJ323" s="41"/>
      <c r="DK323" s="41"/>
      <c r="DL323" s="41"/>
      <c r="DM323" s="41"/>
      <c r="DN323" s="41"/>
      <c r="DO323" s="41"/>
      <c r="DP323" s="41"/>
      <c r="DQ323" s="41"/>
      <c r="DR323" s="41"/>
      <c r="DS323" s="41"/>
      <c r="FY323" s="44"/>
      <c r="FZ323" s="43"/>
      <c r="GA323" s="43"/>
      <c r="GB323" s="43"/>
      <c r="GC323" s="43"/>
      <c r="GD323" s="43"/>
      <c r="GE323" s="43"/>
      <c r="GF323" s="43"/>
      <c r="GG323" s="43"/>
      <c r="GH323" s="43"/>
      <c r="GI323" s="43"/>
      <c r="GJ323" s="43"/>
      <c r="GK323" s="43"/>
      <c r="GL323" s="43"/>
      <c r="GM323" s="43"/>
      <c r="GN323" s="43"/>
      <c r="GO323" s="43"/>
      <c r="GP323" s="43"/>
      <c r="GQ323" s="43"/>
      <c r="GR323" s="43"/>
      <c r="GS323" s="43"/>
      <c r="GT323" s="43"/>
      <c r="GU323" s="43"/>
      <c r="GV323" s="43"/>
      <c r="GW323" s="43"/>
      <c r="GX323" s="43"/>
      <c r="GY323" s="43"/>
      <c r="GZ323" s="43"/>
      <c r="HA323" s="43"/>
      <c r="HB323" s="43"/>
      <c r="HC323" s="43"/>
      <c r="HD323" s="43"/>
    </row>
    <row r="324" spans="1:212" x14ac:dyDescent="0.25">
      <c r="A324" s="41"/>
      <c r="B324" s="41"/>
      <c r="C324" s="41"/>
      <c r="D324" s="41"/>
      <c r="E324" s="41"/>
      <c r="F324" s="41"/>
      <c r="G324" s="41"/>
      <c r="H324" s="41"/>
      <c r="I324" s="41"/>
      <c r="J324" s="41"/>
      <c r="K324" s="41"/>
      <c r="L324" s="41"/>
      <c r="M324" s="41"/>
      <c r="N324" s="41"/>
      <c r="O324" s="41"/>
      <c r="P324" s="41"/>
      <c r="Q324" s="41"/>
      <c r="R324" s="41"/>
      <c r="S324" s="41"/>
      <c r="T324" s="41"/>
      <c r="U324" s="41"/>
      <c r="V324" s="41"/>
      <c r="W324" s="41"/>
      <c r="X324" s="41"/>
      <c r="Y324" s="41"/>
      <c r="Z324" s="41"/>
      <c r="AA324" s="41"/>
      <c r="AB324" s="41"/>
      <c r="AC324" s="41"/>
      <c r="AD324" s="41"/>
      <c r="AE324" s="41"/>
      <c r="AF324" s="41"/>
      <c r="AG324" s="41"/>
      <c r="AH324" s="41"/>
      <c r="AI324" s="41"/>
      <c r="AJ324" s="41"/>
      <c r="AK324" s="41"/>
      <c r="AL324" s="41"/>
      <c r="AM324" s="41"/>
      <c r="AN324" s="41"/>
      <c r="AO324" s="41"/>
      <c r="AP324" s="41"/>
      <c r="AQ324" s="41"/>
      <c r="AR324" s="41"/>
      <c r="AS324" s="41"/>
      <c r="AT324" s="41"/>
      <c r="AU324" s="41"/>
      <c r="AV324" s="41"/>
      <c r="AW324" s="41"/>
      <c r="AX324" s="41"/>
      <c r="AY324" s="41"/>
      <c r="AZ324" s="41"/>
      <c r="BA324" s="41"/>
      <c r="BB324" s="41"/>
      <c r="BC324" s="41"/>
      <c r="BD324" s="41"/>
      <c r="BE324" s="41"/>
      <c r="BF324" s="41"/>
      <c r="BG324" s="41"/>
      <c r="BH324" s="41"/>
      <c r="BI324" s="41"/>
      <c r="BJ324" s="41"/>
      <c r="BK324" s="41"/>
      <c r="BL324" s="41"/>
      <c r="BM324" s="41"/>
      <c r="BN324" s="41"/>
      <c r="BO324" s="41"/>
      <c r="BP324" s="41"/>
      <c r="BQ324" s="41"/>
      <c r="BR324" s="41"/>
      <c r="BS324" s="41"/>
      <c r="BT324" s="41"/>
      <c r="BU324" s="41"/>
      <c r="BV324" s="41"/>
      <c r="BW324" s="41"/>
      <c r="BX324" s="41"/>
      <c r="BY324" s="41"/>
      <c r="BZ324" s="41"/>
      <c r="CA324" s="41"/>
      <c r="CB324" s="41"/>
      <c r="CC324" s="41"/>
      <c r="CD324" s="41"/>
      <c r="CE324" s="41"/>
      <c r="CF324" s="41"/>
      <c r="CG324" s="41"/>
      <c r="CH324" s="41"/>
      <c r="CI324" s="41"/>
      <c r="CJ324" s="41"/>
      <c r="CK324" s="41"/>
      <c r="CL324" s="41"/>
      <c r="CM324" s="41"/>
      <c r="CN324" s="41"/>
      <c r="CO324" s="41"/>
      <c r="CP324" s="41"/>
      <c r="CQ324" s="41"/>
      <c r="CR324" s="41"/>
      <c r="CS324" s="41"/>
      <c r="CT324" s="41"/>
      <c r="CU324" s="41"/>
      <c r="CV324" s="41"/>
      <c r="CW324" s="41"/>
      <c r="CX324" s="41"/>
      <c r="CY324" s="41"/>
      <c r="CZ324" s="41"/>
      <c r="DA324" s="41"/>
      <c r="DB324" s="41"/>
      <c r="DC324" s="41"/>
      <c r="DD324" s="41"/>
      <c r="DE324" s="41"/>
      <c r="DF324" s="41"/>
      <c r="DG324" s="41"/>
      <c r="DH324" s="41"/>
      <c r="DI324" s="41"/>
      <c r="DJ324" s="41"/>
      <c r="DK324" s="41"/>
      <c r="DL324" s="41"/>
      <c r="DM324" s="41"/>
      <c r="DN324" s="41"/>
      <c r="DO324" s="41"/>
      <c r="DP324" s="41"/>
      <c r="DQ324" s="41"/>
      <c r="DR324" s="41"/>
      <c r="DS324" s="41"/>
      <c r="FY324" s="44"/>
      <c r="FZ324" s="43"/>
      <c r="GA324" s="43"/>
      <c r="GB324" s="43"/>
      <c r="GC324" s="43"/>
      <c r="GD324" s="43"/>
      <c r="GE324" s="43"/>
      <c r="GF324" s="43"/>
      <c r="GG324" s="43"/>
      <c r="GH324" s="43"/>
      <c r="GI324" s="43"/>
      <c r="GJ324" s="43"/>
      <c r="GK324" s="43"/>
      <c r="GL324" s="43"/>
      <c r="GM324" s="43"/>
      <c r="GN324" s="43"/>
      <c r="GO324" s="43"/>
      <c r="GP324" s="43"/>
      <c r="GQ324" s="43"/>
      <c r="GR324" s="43"/>
      <c r="GS324" s="43"/>
      <c r="GT324" s="43"/>
      <c r="GU324" s="43"/>
      <c r="GV324" s="43"/>
      <c r="GW324" s="43"/>
      <c r="GX324" s="43"/>
      <c r="GY324" s="43"/>
      <c r="GZ324" s="43"/>
      <c r="HA324" s="43"/>
      <c r="HB324" s="43"/>
      <c r="HC324" s="43"/>
      <c r="HD324" s="43"/>
    </row>
    <row r="325" spans="1:212" x14ac:dyDescent="0.25">
      <c r="A325" s="41"/>
      <c r="B325" s="41"/>
      <c r="C325" s="41"/>
      <c r="D325" s="41"/>
      <c r="E325" s="41"/>
      <c r="F325" s="41"/>
      <c r="G325" s="41"/>
      <c r="H325" s="41"/>
      <c r="I325" s="41"/>
      <c r="J325" s="41"/>
      <c r="K325" s="41"/>
      <c r="L325" s="41"/>
      <c r="M325" s="41"/>
      <c r="N325" s="41"/>
      <c r="O325" s="41"/>
      <c r="P325" s="41"/>
      <c r="Q325" s="41"/>
      <c r="R325" s="41"/>
      <c r="S325" s="41"/>
      <c r="T325" s="41"/>
      <c r="U325" s="41"/>
      <c r="V325" s="41"/>
      <c r="W325" s="41"/>
      <c r="X325" s="41"/>
      <c r="Y325" s="41"/>
      <c r="Z325" s="41"/>
      <c r="AA325" s="41"/>
      <c r="AB325" s="41"/>
      <c r="AC325" s="41"/>
      <c r="AD325" s="41"/>
      <c r="AE325" s="41"/>
      <c r="AF325" s="41"/>
      <c r="AG325" s="41"/>
      <c r="AH325" s="41"/>
      <c r="AI325" s="41"/>
      <c r="AJ325" s="41"/>
      <c r="AK325" s="41"/>
      <c r="AL325" s="41"/>
      <c r="AM325" s="41"/>
      <c r="AN325" s="41"/>
      <c r="AO325" s="41"/>
      <c r="AP325" s="41"/>
      <c r="AQ325" s="41"/>
      <c r="AR325" s="41"/>
      <c r="AS325" s="41"/>
      <c r="AT325" s="41"/>
      <c r="AU325" s="41"/>
      <c r="AV325" s="41"/>
      <c r="AW325" s="41"/>
      <c r="AX325" s="41"/>
      <c r="AY325" s="41"/>
      <c r="AZ325" s="41"/>
      <c r="BA325" s="41"/>
      <c r="BB325" s="41"/>
      <c r="BC325" s="41"/>
      <c r="BD325" s="41"/>
      <c r="BE325" s="41"/>
      <c r="BF325" s="41"/>
      <c r="BG325" s="41"/>
      <c r="BH325" s="41"/>
      <c r="BI325" s="41"/>
      <c r="BJ325" s="41"/>
      <c r="BK325" s="41"/>
      <c r="BL325" s="41"/>
      <c r="BM325" s="41"/>
      <c r="BN325" s="41"/>
      <c r="BO325" s="41"/>
      <c r="BP325" s="41"/>
      <c r="BQ325" s="41"/>
      <c r="BR325" s="41"/>
      <c r="BS325" s="41"/>
      <c r="BT325" s="41"/>
      <c r="BU325" s="41"/>
      <c r="BV325" s="41"/>
      <c r="BW325" s="41"/>
      <c r="BX325" s="41"/>
      <c r="BY325" s="41"/>
      <c r="BZ325" s="41"/>
      <c r="CA325" s="41"/>
      <c r="CB325" s="41"/>
      <c r="CC325" s="41"/>
      <c r="CD325" s="41"/>
      <c r="CE325" s="41"/>
      <c r="CF325" s="41"/>
      <c r="CG325" s="41"/>
      <c r="CH325" s="41"/>
      <c r="CI325" s="41"/>
      <c r="CJ325" s="41"/>
      <c r="CK325" s="41"/>
      <c r="CL325" s="41"/>
      <c r="CM325" s="41"/>
      <c r="CN325" s="41"/>
      <c r="CO325" s="41"/>
      <c r="CP325" s="41"/>
      <c r="CQ325" s="41"/>
      <c r="CR325" s="41"/>
      <c r="CS325" s="41"/>
      <c r="CT325" s="41"/>
      <c r="CU325" s="41"/>
      <c r="CV325" s="41"/>
      <c r="CW325" s="41"/>
      <c r="CX325" s="41"/>
      <c r="CY325" s="41"/>
      <c r="CZ325" s="41"/>
      <c r="DA325" s="41"/>
      <c r="DB325" s="41"/>
      <c r="DC325" s="41"/>
      <c r="DD325" s="41"/>
      <c r="DE325" s="41"/>
      <c r="DF325" s="41"/>
      <c r="DG325" s="41"/>
      <c r="DH325" s="41"/>
      <c r="DI325" s="41"/>
      <c r="DJ325" s="41"/>
      <c r="DK325" s="41"/>
      <c r="DL325" s="41"/>
      <c r="DM325" s="41"/>
      <c r="DN325" s="41"/>
      <c r="DO325" s="41"/>
      <c r="DP325" s="41"/>
      <c r="DQ325" s="41"/>
      <c r="DR325" s="41"/>
      <c r="DS325" s="41"/>
      <c r="FY325" s="44"/>
      <c r="FZ325" s="43"/>
      <c r="GA325" s="43"/>
      <c r="GB325" s="43"/>
      <c r="GC325" s="43"/>
      <c r="GD325" s="43"/>
      <c r="GE325" s="43"/>
      <c r="GF325" s="43"/>
      <c r="GG325" s="43"/>
      <c r="GH325" s="43"/>
      <c r="GI325" s="43"/>
      <c r="GJ325" s="43"/>
      <c r="GK325" s="43"/>
      <c r="GL325" s="43"/>
      <c r="GM325" s="43"/>
      <c r="GN325" s="43"/>
      <c r="GO325" s="43"/>
      <c r="GP325" s="43"/>
      <c r="GQ325" s="43"/>
      <c r="GR325" s="43"/>
      <c r="GS325" s="43"/>
      <c r="GT325" s="43"/>
      <c r="GU325" s="43"/>
      <c r="GV325" s="43"/>
      <c r="GW325" s="43"/>
      <c r="GX325" s="43"/>
      <c r="GY325" s="43"/>
      <c r="GZ325" s="43"/>
      <c r="HA325" s="43"/>
      <c r="HB325" s="43"/>
      <c r="HC325" s="43"/>
      <c r="HD325" s="43"/>
    </row>
    <row r="326" spans="1:212" x14ac:dyDescent="0.25">
      <c r="A326" s="41"/>
      <c r="B326" s="41"/>
      <c r="C326" s="41"/>
      <c r="D326" s="41"/>
      <c r="E326" s="41"/>
      <c r="F326" s="41"/>
      <c r="G326" s="41"/>
      <c r="H326" s="41"/>
      <c r="I326" s="41"/>
      <c r="J326" s="41"/>
      <c r="K326" s="41"/>
      <c r="L326" s="41"/>
      <c r="M326" s="41"/>
      <c r="N326" s="41"/>
      <c r="O326" s="41"/>
      <c r="P326" s="41"/>
      <c r="Q326" s="41"/>
      <c r="R326" s="41"/>
      <c r="S326" s="41"/>
      <c r="T326" s="41"/>
      <c r="U326" s="41"/>
      <c r="V326" s="41"/>
      <c r="W326" s="41"/>
      <c r="X326" s="41"/>
      <c r="Y326" s="41"/>
      <c r="Z326" s="41"/>
      <c r="AA326" s="41"/>
      <c r="AB326" s="41"/>
      <c r="AC326" s="41"/>
      <c r="AD326" s="41"/>
      <c r="AE326" s="41"/>
      <c r="AF326" s="41"/>
      <c r="AG326" s="41"/>
      <c r="AH326" s="41"/>
      <c r="AI326" s="41"/>
      <c r="AJ326" s="41"/>
      <c r="AK326" s="41"/>
      <c r="AL326" s="41"/>
      <c r="AM326" s="41"/>
      <c r="AN326" s="41"/>
      <c r="AO326" s="41"/>
      <c r="AP326" s="41"/>
      <c r="AQ326" s="41"/>
      <c r="AR326" s="41"/>
      <c r="AS326" s="41"/>
      <c r="AT326" s="41"/>
      <c r="AU326" s="41"/>
      <c r="AV326" s="41"/>
      <c r="AW326" s="41"/>
      <c r="AX326" s="41"/>
      <c r="AY326" s="41"/>
      <c r="AZ326" s="41"/>
      <c r="BA326" s="41"/>
      <c r="BB326" s="41"/>
      <c r="BC326" s="41"/>
      <c r="BD326" s="41"/>
      <c r="BE326" s="41"/>
      <c r="BF326" s="41"/>
      <c r="BG326" s="41"/>
      <c r="BH326" s="41"/>
      <c r="BI326" s="41"/>
      <c r="BJ326" s="41"/>
      <c r="BK326" s="41"/>
      <c r="BL326" s="41"/>
      <c r="BM326" s="41"/>
      <c r="BN326" s="41"/>
      <c r="BO326" s="41"/>
      <c r="BP326" s="41"/>
      <c r="BQ326" s="41"/>
      <c r="BR326" s="41"/>
      <c r="BS326" s="41"/>
      <c r="BT326" s="41"/>
      <c r="BU326" s="41"/>
      <c r="BV326" s="41"/>
      <c r="BW326" s="41"/>
      <c r="BX326" s="41"/>
      <c r="BY326" s="41"/>
      <c r="BZ326" s="41"/>
      <c r="CA326" s="41"/>
      <c r="CB326" s="41"/>
      <c r="CC326" s="41"/>
      <c r="CD326" s="41"/>
      <c r="CE326" s="41"/>
      <c r="CF326" s="41"/>
      <c r="CG326" s="41"/>
      <c r="CH326" s="41"/>
      <c r="CI326" s="41"/>
      <c r="CJ326" s="41"/>
      <c r="CK326" s="41"/>
      <c r="CL326" s="41"/>
      <c r="CM326" s="41"/>
      <c r="CN326" s="41"/>
      <c r="CO326" s="41"/>
      <c r="CP326" s="41"/>
      <c r="CQ326" s="41"/>
      <c r="CR326" s="41"/>
      <c r="CS326" s="41"/>
      <c r="CT326" s="41"/>
      <c r="CU326" s="41"/>
      <c r="CV326" s="41"/>
      <c r="CW326" s="41"/>
      <c r="CX326" s="41"/>
      <c r="CY326" s="41"/>
      <c r="CZ326" s="41"/>
      <c r="DA326" s="41"/>
      <c r="DB326" s="41"/>
      <c r="DC326" s="41"/>
      <c r="DD326" s="41"/>
      <c r="DE326" s="41"/>
      <c r="DF326" s="41"/>
      <c r="DG326" s="41"/>
      <c r="DH326" s="41"/>
      <c r="DI326" s="41"/>
      <c r="DJ326" s="41"/>
      <c r="DK326" s="41"/>
      <c r="DL326" s="41"/>
      <c r="DM326" s="41"/>
      <c r="DN326" s="41"/>
      <c r="DO326" s="41"/>
      <c r="DP326" s="41"/>
      <c r="DQ326" s="41"/>
      <c r="DR326" s="41"/>
      <c r="DS326" s="41"/>
      <c r="FY326" s="44"/>
      <c r="FZ326" s="43"/>
      <c r="GA326" s="43"/>
      <c r="GB326" s="43"/>
      <c r="GC326" s="43"/>
      <c r="GD326" s="43"/>
      <c r="GE326" s="43"/>
      <c r="GF326" s="43"/>
      <c r="GG326" s="43"/>
      <c r="GH326" s="43"/>
      <c r="GI326" s="43"/>
      <c r="GJ326" s="43"/>
      <c r="GK326" s="43"/>
      <c r="GL326" s="43"/>
      <c r="GM326" s="43"/>
      <c r="GN326" s="43"/>
      <c r="GO326" s="43"/>
      <c r="GP326" s="43"/>
      <c r="GQ326" s="43"/>
      <c r="GR326" s="43"/>
      <c r="GS326" s="43"/>
      <c r="GT326" s="43"/>
      <c r="GU326" s="43"/>
      <c r="GV326" s="43"/>
      <c r="GW326" s="43"/>
      <c r="GX326" s="43"/>
      <c r="GY326" s="43"/>
      <c r="GZ326" s="43"/>
      <c r="HA326" s="43"/>
      <c r="HB326" s="43"/>
      <c r="HC326" s="43"/>
      <c r="HD326" s="43"/>
    </row>
    <row r="327" spans="1:212" x14ac:dyDescent="0.25">
      <c r="A327" s="41"/>
      <c r="B327" s="41"/>
      <c r="C327" s="41"/>
      <c r="D327" s="41"/>
      <c r="E327" s="41"/>
      <c r="F327" s="41"/>
      <c r="G327" s="41"/>
      <c r="H327" s="41"/>
      <c r="I327" s="41"/>
      <c r="J327" s="41"/>
      <c r="K327" s="41"/>
      <c r="L327" s="41"/>
      <c r="M327" s="41"/>
      <c r="N327" s="41"/>
      <c r="O327" s="41"/>
      <c r="P327" s="41"/>
      <c r="Q327" s="41"/>
      <c r="R327" s="41"/>
      <c r="S327" s="41"/>
      <c r="T327" s="41"/>
      <c r="U327" s="41"/>
      <c r="V327" s="41"/>
      <c r="W327" s="41"/>
      <c r="X327" s="41"/>
      <c r="Y327" s="41"/>
      <c r="Z327" s="41"/>
      <c r="AA327" s="41"/>
      <c r="AB327" s="41"/>
      <c r="AC327" s="41"/>
      <c r="AD327" s="41"/>
      <c r="AE327" s="41"/>
      <c r="AF327" s="41"/>
      <c r="AG327" s="41"/>
      <c r="AH327" s="41"/>
      <c r="AI327" s="41"/>
      <c r="AJ327" s="41"/>
      <c r="AK327" s="41"/>
      <c r="AL327" s="41"/>
      <c r="AM327" s="41"/>
      <c r="AN327" s="41"/>
      <c r="AO327" s="41"/>
      <c r="AP327" s="41"/>
      <c r="AQ327" s="41"/>
      <c r="AR327" s="41"/>
      <c r="AS327" s="41"/>
      <c r="AT327" s="41"/>
      <c r="AU327" s="41"/>
      <c r="AV327" s="41"/>
      <c r="AW327" s="41"/>
      <c r="AX327" s="41"/>
      <c r="AY327" s="41"/>
      <c r="AZ327" s="41"/>
      <c r="BA327" s="41"/>
      <c r="BB327" s="41"/>
      <c r="BC327" s="41"/>
      <c r="BD327" s="41"/>
      <c r="BE327" s="41"/>
      <c r="BF327" s="41"/>
      <c r="BG327" s="41"/>
      <c r="BH327" s="41"/>
      <c r="BI327" s="41"/>
      <c r="BJ327" s="41"/>
      <c r="BK327" s="41"/>
      <c r="BL327" s="41"/>
      <c r="BM327" s="41"/>
      <c r="BN327" s="41"/>
      <c r="BO327" s="41"/>
      <c r="BP327" s="41"/>
      <c r="BQ327" s="41"/>
      <c r="BR327" s="41"/>
      <c r="BS327" s="41"/>
      <c r="BT327" s="41"/>
      <c r="BU327" s="41"/>
      <c r="BV327" s="41"/>
      <c r="BW327" s="41"/>
      <c r="BX327" s="41"/>
      <c r="BY327" s="41"/>
      <c r="BZ327" s="41"/>
      <c r="CA327" s="41"/>
      <c r="CB327" s="41"/>
      <c r="CC327" s="41"/>
      <c r="CD327" s="41"/>
      <c r="CE327" s="41"/>
      <c r="CF327" s="41"/>
      <c r="CG327" s="41"/>
      <c r="CH327" s="41"/>
      <c r="CI327" s="41"/>
      <c r="CJ327" s="41"/>
      <c r="CK327" s="41"/>
      <c r="CL327" s="41"/>
      <c r="CM327" s="41"/>
      <c r="CN327" s="41"/>
      <c r="CO327" s="41"/>
      <c r="CP327" s="41"/>
      <c r="CQ327" s="41"/>
      <c r="CR327" s="41"/>
      <c r="CS327" s="41"/>
      <c r="CT327" s="41"/>
      <c r="CU327" s="41"/>
      <c r="CV327" s="41"/>
      <c r="CW327" s="41"/>
      <c r="CX327" s="41"/>
      <c r="CY327" s="41"/>
      <c r="CZ327" s="41"/>
      <c r="DA327" s="41"/>
      <c r="DB327" s="41"/>
      <c r="DC327" s="41"/>
      <c r="DD327" s="41"/>
      <c r="DE327" s="41"/>
      <c r="DF327" s="41"/>
      <c r="DG327" s="41"/>
      <c r="DH327" s="41"/>
      <c r="DI327" s="41"/>
      <c r="DJ327" s="41"/>
      <c r="DK327" s="41"/>
      <c r="DL327" s="41"/>
      <c r="DM327" s="41"/>
      <c r="DN327" s="41"/>
      <c r="DO327" s="41"/>
      <c r="DP327" s="41"/>
      <c r="DQ327" s="41"/>
      <c r="DR327" s="41"/>
      <c r="DS327" s="41"/>
      <c r="FY327" s="44"/>
      <c r="FZ327" s="43"/>
      <c r="GA327" s="43"/>
      <c r="GB327" s="43"/>
      <c r="GC327" s="43"/>
      <c r="GD327" s="43"/>
      <c r="GE327" s="43"/>
      <c r="GF327" s="43"/>
      <c r="GG327" s="43"/>
      <c r="GH327" s="43"/>
      <c r="GI327" s="43"/>
      <c r="GJ327" s="43"/>
      <c r="GK327" s="43"/>
      <c r="GL327" s="43"/>
      <c r="GM327" s="43"/>
      <c r="GN327" s="43"/>
      <c r="GO327" s="43"/>
      <c r="GP327" s="43"/>
      <c r="GQ327" s="43"/>
      <c r="GR327" s="43"/>
      <c r="GS327" s="43"/>
      <c r="GT327" s="43"/>
      <c r="GU327" s="43"/>
      <c r="GV327" s="43"/>
      <c r="GW327" s="43"/>
      <c r="GX327" s="43"/>
      <c r="GY327" s="43"/>
      <c r="GZ327" s="43"/>
      <c r="HA327" s="43"/>
      <c r="HB327" s="43"/>
      <c r="HC327" s="43"/>
      <c r="HD327" s="43"/>
    </row>
    <row r="328" spans="1:212" x14ac:dyDescent="0.25">
      <c r="A328" s="41"/>
      <c r="B328" s="41"/>
      <c r="C328" s="41"/>
      <c r="D328" s="41"/>
      <c r="E328" s="41"/>
      <c r="F328" s="41"/>
      <c r="G328" s="41"/>
      <c r="H328" s="41"/>
      <c r="I328" s="41"/>
      <c r="J328" s="41"/>
      <c r="K328" s="41"/>
      <c r="L328" s="41"/>
      <c r="M328" s="41"/>
      <c r="N328" s="41"/>
      <c r="O328" s="41"/>
      <c r="P328" s="41"/>
      <c r="Q328" s="41"/>
      <c r="R328" s="41"/>
      <c r="S328" s="41"/>
      <c r="T328" s="41"/>
      <c r="U328" s="41"/>
      <c r="V328" s="41"/>
      <c r="W328" s="41"/>
      <c r="X328" s="41"/>
      <c r="Y328" s="41"/>
      <c r="Z328" s="41"/>
      <c r="AA328" s="41"/>
      <c r="AB328" s="41"/>
      <c r="AC328" s="41"/>
      <c r="AD328" s="41"/>
      <c r="AE328" s="41"/>
      <c r="AF328" s="41"/>
      <c r="AG328" s="41"/>
      <c r="AH328" s="41"/>
      <c r="AI328" s="41"/>
      <c r="AJ328" s="41"/>
      <c r="AK328" s="41"/>
      <c r="AL328" s="41"/>
      <c r="AM328" s="41"/>
      <c r="AN328" s="41"/>
      <c r="AO328" s="41"/>
      <c r="AP328" s="41"/>
      <c r="AQ328" s="41"/>
      <c r="AR328" s="41"/>
      <c r="AS328" s="41"/>
      <c r="AT328" s="41"/>
      <c r="AU328" s="41"/>
      <c r="AV328" s="41"/>
      <c r="AW328" s="41"/>
      <c r="AX328" s="41"/>
      <c r="AY328" s="41"/>
      <c r="AZ328" s="41"/>
      <c r="BA328" s="41"/>
      <c r="BB328" s="41"/>
      <c r="BC328" s="41"/>
      <c r="BD328" s="41"/>
      <c r="BE328" s="41"/>
      <c r="BF328" s="41"/>
      <c r="BG328" s="41"/>
      <c r="BH328" s="41"/>
      <c r="BI328" s="41"/>
      <c r="BJ328" s="41"/>
      <c r="BK328" s="41"/>
      <c r="BL328" s="41"/>
      <c r="BM328" s="41"/>
      <c r="BN328" s="41"/>
      <c r="BO328" s="41"/>
      <c r="BP328" s="41"/>
      <c r="BQ328" s="41"/>
      <c r="BR328" s="41"/>
      <c r="BS328" s="41"/>
      <c r="BT328" s="41"/>
      <c r="BU328" s="41"/>
      <c r="BV328" s="41"/>
      <c r="BW328" s="41"/>
      <c r="BX328" s="41"/>
      <c r="BY328" s="41"/>
      <c r="BZ328" s="41"/>
      <c r="CA328" s="41"/>
      <c r="CB328" s="41"/>
      <c r="CC328" s="41"/>
      <c r="CD328" s="41"/>
      <c r="CE328" s="41"/>
      <c r="CF328" s="41"/>
      <c r="CG328" s="41"/>
      <c r="CH328" s="41"/>
      <c r="CI328" s="41"/>
      <c r="CJ328" s="41"/>
      <c r="CK328" s="41"/>
      <c r="CL328" s="41"/>
      <c r="CM328" s="41"/>
      <c r="CN328" s="41"/>
      <c r="CO328" s="41"/>
      <c r="CP328" s="41"/>
      <c r="CQ328" s="41"/>
      <c r="CR328" s="41"/>
      <c r="CS328" s="41"/>
      <c r="CT328" s="41"/>
      <c r="CU328" s="41"/>
      <c r="CV328" s="41"/>
      <c r="CW328" s="41"/>
      <c r="CX328" s="41"/>
      <c r="CY328" s="41"/>
      <c r="CZ328" s="41"/>
      <c r="DA328" s="41"/>
      <c r="DB328" s="41"/>
      <c r="DC328" s="41"/>
      <c r="DD328" s="41"/>
      <c r="DE328" s="41"/>
      <c r="DF328" s="41"/>
      <c r="DG328" s="41"/>
      <c r="DH328" s="41"/>
      <c r="DI328" s="41"/>
      <c r="DJ328" s="41"/>
      <c r="DK328" s="41"/>
      <c r="DL328" s="41"/>
      <c r="DM328" s="41"/>
      <c r="DN328" s="41"/>
      <c r="DO328" s="41"/>
      <c r="DP328" s="41"/>
      <c r="DQ328" s="41"/>
      <c r="DR328" s="41"/>
      <c r="DS328" s="41"/>
      <c r="FY328" s="44"/>
      <c r="FZ328" s="43"/>
      <c r="GA328" s="43"/>
      <c r="GB328" s="43"/>
      <c r="GC328" s="43"/>
      <c r="GD328" s="43"/>
      <c r="GE328" s="43"/>
      <c r="GF328" s="43"/>
      <c r="GG328" s="43"/>
      <c r="GH328" s="43"/>
      <c r="GI328" s="43"/>
      <c r="GJ328" s="43"/>
      <c r="GK328" s="43"/>
      <c r="GL328" s="43"/>
      <c r="GM328" s="43"/>
      <c r="GN328" s="43"/>
      <c r="GO328" s="43"/>
      <c r="GP328" s="43"/>
      <c r="GQ328" s="43"/>
      <c r="GR328" s="43"/>
      <c r="GS328" s="43"/>
      <c r="GT328" s="43"/>
      <c r="GU328" s="43"/>
      <c r="GV328" s="43"/>
      <c r="GW328" s="43"/>
      <c r="GX328" s="43"/>
      <c r="GY328" s="43"/>
      <c r="GZ328" s="43"/>
      <c r="HA328" s="43"/>
      <c r="HB328" s="43"/>
      <c r="HC328" s="43"/>
      <c r="HD328" s="43"/>
    </row>
    <row r="329" spans="1:212" x14ac:dyDescent="0.25">
      <c r="A329" s="41"/>
      <c r="B329" s="41"/>
      <c r="C329" s="41"/>
      <c r="D329" s="41"/>
      <c r="E329" s="41"/>
      <c r="F329" s="41"/>
      <c r="G329" s="41"/>
      <c r="H329" s="41"/>
      <c r="I329" s="41"/>
      <c r="J329" s="41"/>
      <c r="K329" s="41"/>
      <c r="L329" s="41"/>
      <c r="M329" s="41"/>
      <c r="N329" s="41"/>
      <c r="O329" s="41"/>
      <c r="P329" s="41"/>
      <c r="Q329" s="41"/>
      <c r="R329" s="41"/>
      <c r="S329" s="41"/>
      <c r="T329" s="41"/>
      <c r="U329" s="41"/>
      <c r="V329" s="41"/>
      <c r="W329" s="41"/>
      <c r="X329" s="41"/>
      <c r="Y329" s="41"/>
      <c r="Z329" s="41"/>
      <c r="AA329" s="41"/>
      <c r="AB329" s="41"/>
      <c r="AC329" s="41"/>
      <c r="AD329" s="41"/>
      <c r="AE329" s="41"/>
      <c r="AF329" s="41"/>
      <c r="AG329" s="41"/>
      <c r="AH329" s="41"/>
      <c r="AI329" s="41"/>
      <c r="AJ329" s="41"/>
      <c r="AK329" s="41"/>
      <c r="AL329" s="41"/>
      <c r="AM329" s="41"/>
      <c r="AN329" s="41"/>
      <c r="AO329" s="41"/>
      <c r="AP329" s="41"/>
      <c r="AQ329" s="41"/>
      <c r="AR329" s="41"/>
      <c r="AS329" s="41"/>
      <c r="AT329" s="41"/>
      <c r="AU329" s="41"/>
      <c r="AV329" s="41"/>
      <c r="AW329" s="41"/>
      <c r="AX329" s="41"/>
      <c r="AY329" s="41"/>
      <c r="AZ329" s="41"/>
      <c r="BA329" s="41"/>
      <c r="BB329" s="41"/>
      <c r="BC329" s="41"/>
      <c r="BD329" s="41"/>
      <c r="BE329" s="41"/>
      <c r="BF329" s="41"/>
      <c r="BG329" s="41"/>
      <c r="BH329" s="41"/>
      <c r="BI329" s="41"/>
      <c r="BJ329" s="41"/>
      <c r="BK329" s="41"/>
      <c r="BL329" s="41"/>
      <c r="BM329" s="41"/>
      <c r="BN329" s="41"/>
      <c r="BO329" s="41"/>
      <c r="BP329" s="41"/>
      <c r="BQ329" s="41"/>
      <c r="BR329" s="41"/>
      <c r="BS329" s="41"/>
      <c r="BT329" s="41"/>
      <c r="BU329" s="41"/>
      <c r="BV329" s="41"/>
      <c r="BW329" s="41"/>
      <c r="BX329" s="41"/>
      <c r="BY329" s="41"/>
      <c r="BZ329" s="41"/>
      <c r="CA329" s="41"/>
      <c r="CB329" s="41"/>
      <c r="CC329" s="41"/>
      <c r="CD329" s="41"/>
      <c r="CE329" s="41"/>
      <c r="CF329" s="41"/>
      <c r="CG329" s="41"/>
      <c r="CH329" s="41"/>
      <c r="CI329" s="41"/>
      <c r="CJ329" s="41"/>
      <c r="CK329" s="41"/>
      <c r="CL329" s="41"/>
      <c r="CM329" s="41"/>
      <c r="CN329" s="41"/>
      <c r="CO329" s="41"/>
      <c r="CP329" s="41"/>
      <c r="CQ329" s="41"/>
      <c r="CR329" s="41"/>
      <c r="CS329" s="41"/>
      <c r="CT329" s="41"/>
      <c r="CU329" s="41"/>
      <c r="CV329" s="41"/>
      <c r="CW329" s="41"/>
      <c r="CX329" s="41"/>
      <c r="CY329" s="41"/>
      <c r="CZ329" s="41"/>
      <c r="DA329" s="41"/>
      <c r="DB329" s="41"/>
      <c r="DC329" s="41"/>
      <c r="DD329" s="41"/>
      <c r="DE329" s="41"/>
      <c r="DF329" s="41"/>
      <c r="DG329" s="41"/>
      <c r="DH329" s="41"/>
      <c r="DI329" s="41"/>
      <c r="DJ329" s="41"/>
      <c r="DK329" s="41"/>
      <c r="DL329" s="41"/>
      <c r="DM329" s="41"/>
      <c r="DN329" s="41"/>
      <c r="DO329" s="41"/>
      <c r="DP329" s="41"/>
      <c r="DQ329" s="41"/>
      <c r="DR329" s="41"/>
      <c r="DS329" s="41"/>
      <c r="FY329" s="44"/>
      <c r="FZ329" s="43"/>
      <c r="GA329" s="43"/>
      <c r="GB329" s="43"/>
      <c r="GC329" s="43"/>
      <c r="GD329" s="43"/>
      <c r="GE329" s="43"/>
      <c r="GF329" s="43"/>
      <c r="GG329" s="43"/>
      <c r="GH329" s="43"/>
      <c r="GI329" s="43"/>
      <c r="GJ329" s="43"/>
      <c r="GK329" s="43"/>
      <c r="GL329" s="43"/>
      <c r="GM329" s="43"/>
      <c r="GN329" s="43"/>
      <c r="GO329" s="43"/>
      <c r="GP329" s="43"/>
      <c r="GQ329" s="43"/>
      <c r="GR329" s="43"/>
      <c r="GS329" s="43"/>
      <c r="GT329" s="43"/>
      <c r="GU329" s="43"/>
      <c r="GV329" s="43"/>
      <c r="GW329" s="43"/>
      <c r="GX329" s="43"/>
      <c r="GY329" s="43"/>
      <c r="GZ329" s="43"/>
      <c r="HA329" s="43"/>
      <c r="HB329" s="43"/>
      <c r="HC329" s="43"/>
      <c r="HD329" s="43"/>
    </row>
    <row r="330" spans="1:212" x14ac:dyDescent="0.25">
      <c r="A330" s="41"/>
      <c r="B330" s="41"/>
      <c r="C330" s="41"/>
      <c r="D330" s="41"/>
      <c r="E330" s="41"/>
      <c r="F330" s="41"/>
      <c r="G330" s="41"/>
      <c r="H330" s="41"/>
      <c r="I330" s="41"/>
      <c r="J330" s="41"/>
      <c r="K330" s="41"/>
      <c r="L330" s="41"/>
      <c r="M330" s="41"/>
      <c r="N330" s="41"/>
      <c r="O330" s="41"/>
      <c r="P330" s="41"/>
      <c r="Q330" s="41"/>
      <c r="R330" s="41"/>
      <c r="S330" s="41"/>
      <c r="T330" s="41"/>
      <c r="U330" s="41"/>
      <c r="V330" s="41"/>
      <c r="W330" s="41"/>
      <c r="X330" s="41"/>
      <c r="Y330" s="41"/>
      <c r="Z330" s="41"/>
      <c r="AA330" s="41"/>
      <c r="AB330" s="41"/>
      <c r="AC330" s="41"/>
      <c r="AD330" s="41"/>
      <c r="AE330" s="41"/>
      <c r="AF330" s="41"/>
      <c r="AG330" s="41"/>
      <c r="AH330" s="41"/>
      <c r="AI330" s="41"/>
      <c r="AJ330" s="41"/>
      <c r="AK330" s="41"/>
      <c r="AL330" s="41"/>
      <c r="AM330" s="41"/>
      <c r="AN330" s="41"/>
      <c r="AO330" s="41"/>
      <c r="AP330" s="41"/>
      <c r="AQ330" s="41"/>
      <c r="AR330" s="41"/>
      <c r="AS330" s="41"/>
      <c r="AT330" s="41"/>
      <c r="AU330" s="41"/>
      <c r="AV330" s="41"/>
      <c r="AW330" s="41"/>
      <c r="AX330" s="41"/>
      <c r="AY330" s="41"/>
      <c r="AZ330" s="41"/>
      <c r="BA330" s="41"/>
      <c r="BB330" s="41"/>
      <c r="BC330" s="41"/>
      <c r="BD330" s="41"/>
      <c r="BE330" s="41"/>
      <c r="BF330" s="41"/>
      <c r="BG330" s="41"/>
      <c r="BH330" s="41"/>
      <c r="BI330" s="41"/>
      <c r="BJ330" s="41"/>
      <c r="BK330" s="41"/>
      <c r="BL330" s="41"/>
      <c r="BM330" s="41"/>
      <c r="BN330" s="41"/>
      <c r="BO330" s="41"/>
      <c r="BP330" s="41"/>
      <c r="BQ330" s="41"/>
      <c r="BR330" s="41"/>
      <c r="BS330" s="41"/>
      <c r="BT330" s="41"/>
      <c r="BU330" s="41"/>
      <c r="BV330" s="41"/>
      <c r="BW330" s="41"/>
      <c r="BX330" s="41"/>
      <c r="BY330" s="41"/>
      <c r="BZ330" s="41"/>
      <c r="CA330" s="41"/>
      <c r="CB330" s="41"/>
      <c r="CC330" s="41"/>
      <c r="CD330" s="41"/>
      <c r="CE330" s="41"/>
      <c r="CF330" s="41"/>
      <c r="CG330" s="41"/>
      <c r="CH330" s="41"/>
      <c r="CI330" s="41"/>
      <c r="CJ330" s="41"/>
      <c r="CK330" s="41"/>
      <c r="CL330" s="41"/>
      <c r="CM330" s="41"/>
      <c r="CN330" s="41"/>
      <c r="CO330" s="41"/>
      <c r="CP330" s="41"/>
      <c r="CQ330" s="41"/>
      <c r="CR330" s="41"/>
      <c r="CS330" s="41"/>
      <c r="CT330" s="41"/>
      <c r="CU330" s="41"/>
      <c r="CV330" s="41"/>
      <c r="CW330" s="41"/>
      <c r="CX330" s="41"/>
      <c r="CY330" s="41"/>
      <c r="CZ330" s="41"/>
      <c r="DA330" s="41"/>
      <c r="DB330" s="41"/>
      <c r="DC330" s="41"/>
      <c r="DD330" s="41"/>
      <c r="DE330" s="41"/>
      <c r="DF330" s="41"/>
      <c r="DG330" s="41"/>
      <c r="DH330" s="41"/>
      <c r="DI330" s="41"/>
      <c r="DJ330" s="41"/>
      <c r="DK330" s="41"/>
      <c r="DL330" s="41"/>
      <c r="DM330" s="41"/>
      <c r="DN330" s="41"/>
      <c r="DO330" s="41"/>
      <c r="DP330" s="41"/>
      <c r="DQ330" s="41"/>
      <c r="DR330" s="41"/>
      <c r="DS330" s="41"/>
      <c r="FY330" s="44"/>
      <c r="FZ330" s="43"/>
      <c r="GA330" s="43"/>
      <c r="GB330" s="43"/>
      <c r="GC330" s="43"/>
      <c r="GD330" s="43"/>
      <c r="GE330" s="43"/>
      <c r="GF330" s="43"/>
      <c r="GG330" s="43"/>
      <c r="GH330" s="43"/>
      <c r="GI330" s="43"/>
      <c r="GJ330" s="43"/>
      <c r="GK330" s="43"/>
      <c r="GL330" s="43"/>
      <c r="GM330" s="43"/>
      <c r="GN330" s="43"/>
      <c r="GO330" s="43"/>
      <c r="GP330" s="43"/>
      <c r="GQ330" s="43"/>
      <c r="GR330" s="43"/>
      <c r="GS330" s="43"/>
      <c r="GT330" s="43"/>
      <c r="GU330" s="43"/>
      <c r="GV330" s="43"/>
      <c r="GW330" s="43"/>
      <c r="GX330" s="43"/>
      <c r="GY330" s="43"/>
      <c r="GZ330" s="43"/>
      <c r="HA330" s="43"/>
      <c r="HB330" s="43"/>
      <c r="HC330" s="43"/>
      <c r="HD330" s="43"/>
    </row>
    <row r="331" spans="1:212" x14ac:dyDescent="0.25">
      <c r="A331" s="41"/>
      <c r="B331" s="41"/>
      <c r="C331" s="41"/>
      <c r="D331" s="41"/>
      <c r="E331" s="41"/>
      <c r="F331" s="41"/>
      <c r="G331" s="41"/>
      <c r="H331" s="41"/>
      <c r="I331" s="41"/>
      <c r="J331" s="41"/>
      <c r="K331" s="41"/>
      <c r="L331" s="41"/>
      <c r="M331" s="41"/>
      <c r="N331" s="41"/>
      <c r="O331" s="41"/>
      <c r="P331" s="41"/>
      <c r="Q331" s="41"/>
      <c r="R331" s="41"/>
      <c r="S331" s="41"/>
      <c r="T331" s="41"/>
      <c r="U331" s="41"/>
      <c r="V331" s="41"/>
      <c r="W331" s="41"/>
      <c r="X331" s="41"/>
      <c r="Y331" s="41"/>
      <c r="Z331" s="41"/>
      <c r="AA331" s="41"/>
      <c r="AB331" s="41"/>
      <c r="AC331" s="41"/>
      <c r="AD331" s="41"/>
      <c r="AE331" s="41"/>
      <c r="AF331" s="41"/>
      <c r="AG331" s="41"/>
      <c r="AH331" s="41"/>
      <c r="AI331" s="41"/>
      <c r="AJ331" s="41"/>
      <c r="AK331" s="41"/>
      <c r="AL331" s="41"/>
      <c r="AM331" s="41"/>
      <c r="AN331" s="41"/>
      <c r="AO331" s="41"/>
      <c r="AP331" s="41"/>
      <c r="AQ331" s="41"/>
      <c r="AR331" s="41"/>
      <c r="AS331" s="41"/>
      <c r="AT331" s="41"/>
      <c r="AU331" s="41"/>
      <c r="AV331" s="41"/>
      <c r="AW331" s="41"/>
      <c r="AX331" s="41"/>
      <c r="AY331" s="41"/>
      <c r="AZ331" s="41"/>
      <c r="BA331" s="41"/>
      <c r="BB331" s="41"/>
      <c r="BC331" s="41"/>
      <c r="BD331" s="41"/>
      <c r="BE331" s="41"/>
      <c r="BF331" s="41"/>
      <c r="BG331" s="41"/>
      <c r="BH331" s="41"/>
      <c r="BI331" s="41"/>
      <c r="BJ331" s="41"/>
      <c r="BK331" s="41"/>
      <c r="BL331" s="41"/>
      <c r="BM331" s="41"/>
      <c r="BN331" s="41"/>
      <c r="BO331" s="41"/>
      <c r="BP331" s="41"/>
      <c r="BQ331" s="41"/>
      <c r="BR331" s="41"/>
      <c r="BS331" s="41"/>
      <c r="BT331" s="41"/>
      <c r="BU331" s="41"/>
      <c r="BV331" s="41"/>
      <c r="BW331" s="41"/>
      <c r="BX331" s="41"/>
      <c r="BY331" s="41"/>
      <c r="BZ331" s="41"/>
      <c r="CA331" s="41"/>
      <c r="CB331" s="41"/>
      <c r="CC331" s="41"/>
      <c r="CD331" s="41"/>
      <c r="CE331" s="41"/>
      <c r="CF331" s="41"/>
      <c r="CG331" s="41"/>
      <c r="CH331" s="41"/>
      <c r="CI331" s="41"/>
      <c r="CJ331" s="41"/>
      <c r="CK331" s="41"/>
      <c r="CL331" s="41"/>
      <c r="CM331" s="41"/>
      <c r="CN331" s="41"/>
      <c r="CO331" s="41"/>
      <c r="CP331" s="41"/>
      <c r="CQ331" s="41"/>
      <c r="CR331" s="41"/>
      <c r="CS331" s="41"/>
      <c r="CT331" s="41"/>
      <c r="CU331" s="41"/>
      <c r="CV331" s="41"/>
      <c r="CW331" s="41"/>
      <c r="CX331" s="41"/>
      <c r="CY331" s="41"/>
      <c r="CZ331" s="41"/>
      <c r="DA331" s="41"/>
      <c r="DB331" s="41"/>
      <c r="DC331" s="41"/>
      <c r="DD331" s="41"/>
      <c r="DE331" s="41"/>
      <c r="DF331" s="41"/>
      <c r="DG331" s="41"/>
      <c r="DH331" s="41"/>
      <c r="DI331" s="41"/>
      <c r="DJ331" s="41"/>
      <c r="DK331" s="41"/>
      <c r="DL331" s="41"/>
      <c r="DM331" s="41"/>
      <c r="DN331" s="41"/>
      <c r="DO331" s="41"/>
      <c r="DP331" s="41"/>
      <c r="DQ331" s="41"/>
      <c r="DR331" s="41"/>
      <c r="DS331" s="41"/>
      <c r="FY331" s="44"/>
      <c r="FZ331" s="43"/>
      <c r="GA331" s="43"/>
      <c r="GB331" s="43"/>
      <c r="GC331" s="43"/>
      <c r="GD331" s="43"/>
      <c r="GE331" s="43"/>
      <c r="GF331" s="43"/>
      <c r="GG331" s="43"/>
      <c r="GH331" s="43"/>
      <c r="GI331" s="43"/>
      <c r="GJ331" s="43"/>
      <c r="GK331" s="43"/>
      <c r="GL331" s="43"/>
      <c r="GM331" s="43"/>
      <c r="GN331" s="43"/>
      <c r="GO331" s="43"/>
      <c r="GP331" s="43"/>
      <c r="GQ331" s="43"/>
      <c r="GR331" s="43"/>
      <c r="GS331" s="43"/>
      <c r="GT331" s="43"/>
      <c r="GU331" s="43"/>
      <c r="GV331" s="43"/>
      <c r="GW331" s="43"/>
      <c r="GX331" s="43"/>
      <c r="GY331" s="43"/>
      <c r="GZ331" s="43"/>
      <c r="HA331" s="43"/>
      <c r="HB331" s="43"/>
      <c r="HC331" s="43"/>
      <c r="HD331" s="43"/>
    </row>
    <row r="332" spans="1:212" x14ac:dyDescent="0.25">
      <c r="A332" s="41"/>
      <c r="B332" s="41"/>
      <c r="C332" s="41"/>
      <c r="D332" s="41"/>
      <c r="E332" s="41"/>
      <c r="F332" s="41"/>
      <c r="G332" s="41"/>
      <c r="H332" s="41"/>
      <c r="I332" s="41"/>
      <c r="J332" s="41"/>
      <c r="K332" s="41"/>
      <c r="L332" s="41"/>
      <c r="M332" s="41"/>
      <c r="N332" s="41"/>
      <c r="O332" s="41"/>
      <c r="P332" s="41"/>
      <c r="Q332" s="41"/>
      <c r="R332" s="41"/>
      <c r="S332" s="41"/>
      <c r="T332" s="41"/>
      <c r="U332" s="41"/>
      <c r="V332" s="41"/>
      <c r="W332" s="41"/>
      <c r="X332" s="41"/>
      <c r="Y332" s="41"/>
      <c r="Z332" s="41"/>
      <c r="AA332" s="41"/>
      <c r="AB332" s="41"/>
      <c r="AC332" s="41"/>
      <c r="AD332" s="41"/>
      <c r="AE332" s="41"/>
      <c r="AF332" s="41"/>
      <c r="AG332" s="41"/>
      <c r="AH332" s="41"/>
      <c r="AI332" s="41"/>
      <c r="AJ332" s="41"/>
      <c r="AK332" s="41"/>
      <c r="AL332" s="41"/>
      <c r="AM332" s="41"/>
      <c r="AN332" s="41"/>
      <c r="AO332" s="41"/>
      <c r="AP332" s="41"/>
      <c r="AQ332" s="41"/>
      <c r="AR332" s="41"/>
      <c r="AS332" s="41"/>
      <c r="AT332" s="41"/>
      <c r="AU332" s="41"/>
      <c r="AV332" s="41"/>
      <c r="AW332" s="41"/>
      <c r="AX332" s="41"/>
      <c r="AY332" s="41"/>
      <c r="AZ332" s="41"/>
      <c r="BA332" s="41"/>
      <c r="BB332" s="41"/>
      <c r="BC332" s="41"/>
      <c r="BD332" s="41"/>
      <c r="BE332" s="41"/>
      <c r="BF332" s="41"/>
      <c r="BG332" s="41"/>
      <c r="BH332" s="41"/>
      <c r="BI332" s="41"/>
      <c r="BJ332" s="41"/>
      <c r="BK332" s="41"/>
      <c r="BL332" s="41"/>
      <c r="BM332" s="41"/>
      <c r="BN332" s="41"/>
      <c r="BO332" s="41"/>
      <c r="BP332" s="41"/>
      <c r="BQ332" s="41"/>
      <c r="BR332" s="41"/>
      <c r="BS332" s="41"/>
      <c r="BT332" s="41"/>
      <c r="BU332" s="41"/>
      <c r="BV332" s="41"/>
      <c r="BW332" s="41"/>
      <c r="BX332" s="41"/>
      <c r="BY332" s="41"/>
      <c r="BZ332" s="41"/>
      <c r="CA332" s="41"/>
      <c r="CB332" s="41"/>
      <c r="CC332" s="41"/>
      <c r="CD332" s="41"/>
      <c r="CE332" s="41"/>
      <c r="CF332" s="41"/>
      <c r="CG332" s="41"/>
      <c r="CH332" s="41"/>
      <c r="CI332" s="41"/>
      <c r="CJ332" s="41"/>
      <c r="CK332" s="41"/>
      <c r="CL332" s="41"/>
      <c r="CM332" s="41"/>
      <c r="CN332" s="41"/>
      <c r="CO332" s="41"/>
      <c r="CP332" s="41"/>
      <c r="CQ332" s="41"/>
      <c r="CR332" s="41"/>
      <c r="CS332" s="41"/>
      <c r="CT332" s="41"/>
      <c r="CU332" s="41"/>
      <c r="CV332" s="41"/>
      <c r="CW332" s="41"/>
      <c r="CX332" s="41"/>
      <c r="CY332" s="41"/>
      <c r="CZ332" s="41"/>
      <c r="DA332" s="41"/>
      <c r="DB332" s="41"/>
      <c r="DC332" s="41"/>
      <c r="DD332" s="41"/>
      <c r="DE332" s="41"/>
      <c r="DF332" s="41"/>
      <c r="DG332" s="41"/>
      <c r="DH332" s="41"/>
      <c r="DI332" s="41"/>
      <c r="DJ332" s="41"/>
      <c r="DK332" s="41"/>
      <c r="DL332" s="41"/>
      <c r="DM332" s="41"/>
      <c r="DN332" s="41"/>
      <c r="DO332" s="41"/>
      <c r="DP332" s="41"/>
      <c r="DQ332" s="41"/>
      <c r="DR332" s="41"/>
      <c r="DS332" s="41"/>
      <c r="FY332" s="44"/>
      <c r="FZ332" s="43"/>
      <c r="GA332" s="43"/>
      <c r="GB332" s="43"/>
      <c r="GC332" s="43"/>
      <c r="GD332" s="43"/>
      <c r="GE332" s="43"/>
      <c r="GF332" s="43"/>
      <c r="GG332" s="43"/>
      <c r="GH332" s="43"/>
      <c r="GI332" s="43"/>
      <c r="GJ332" s="43"/>
      <c r="GK332" s="43"/>
      <c r="GL332" s="43"/>
      <c r="GM332" s="43"/>
      <c r="GN332" s="43"/>
      <c r="GO332" s="43"/>
      <c r="GP332" s="43"/>
      <c r="GQ332" s="43"/>
      <c r="GR332" s="43"/>
      <c r="GS332" s="43"/>
      <c r="GT332" s="43"/>
      <c r="GU332" s="43"/>
      <c r="GV332" s="43"/>
      <c r="GW332" s="43"/>
      <c r="GX332" s="43"/>
      <c r="GY332" s="43"/>
      <c r="GZ332" s="43"/>
      <c r="HA332" s="43"/>
      <c r="HB332" s="43"/>
      <c r="HC332" s="43"/>
      <c r="HD332" s="43"/>
    </row>
    <row r="333" spans="1:212" x14ac:dyDescent="0.25">
      <c r="A333" s="41"/>
      <c r="B333" s="41"/>
      <c r="C333" s="41"/>
      <c r="D333" s="41"/>
      <c r="E333" s="41"/>
      <c r="F333" s="41"/>
      <c r="G333" s="41"/>
      <c r="H333" s="41"/>
      <c r="I333" s="41"/>
      <c r="J333" s="41"/>
      <c r="K333" s="41"/>
      <c r="L333" s="41"/>
      <c r="M333" s="41"/>
      <c r="N333" s="41"/>
      <c r="O333" s="41"/>
      <c r="P333" s="41"/>
      <c r="Q333" s="41"/>
      <c r="R333" s="41"/>
      <c r="S333" s="41"/>
      <c r="T333" s="41"/>
      <c r="U333" s="41"/>
      <c r="V333" s="41"/>
      <c r="W333" s="41"/>
      <c r="X333" s="41"/>
      <c r="Y333" s="41"/>
      <c r="Z333" s="41"/>
      <c r="AA333" s="41"/>
      <c r="AB333" s="41"/>
      <c r="AC333" s="41"/>
      <c r="AD333" s="41"/>
      <c r="AE333" s="41"/>
      <c r="AF333" s="41"/>
      <c r="AG333" s="41"/>
      <c r="AH333" s="41"/>
      <c r="AI333" s="41"/>
      <c r="AJ333" s="41"/>
      <c r="AK333" s="41"/>
      <c r="AL333" s="41"/>
      <c r="AM333" s="41"/>
      <c r="AN333" s="41"/>
      <c r="AO333" s="41"/>
      <c r="AP333" s="41"/>
      <c r="AQ333" s="41"/>
      <c r="AR333" s="41"/>
      <c r="AS333" s="41"/>
      <c r="AT333" s="41"/>
      <c r="AU333" s="41"/>
      <c r="AV333" s="41"/>
      <c r="AW333" s="41"/>
      <c r="AX333" s="41"/>
      <c r="AY333" s="41"/>
      <c r="AZ333" s="41"/>
      <c r="BA333" s="41"/>
      <c r="BB333" s="41"/>
      <c r="BC333" s="41"/>
      <c r="BD333" s="41"/>
      <c r="BE333" s="41"/>
      <c r="BF333" s="41"/>
      <c r="BG333" s="41"/>
      <c r="BH333" s="41"/>
      <c r="BI333" s="41"/>
      <c r="BJ333" s="41"/>
      <c r="BK333" s="41"/>
      <c r="BL333" s="41"/>
      <c r="BM333" s="41"/>
      <c r="BN333" s="41"/>
      <c r="BO333" s="41"/>
      <c r="BP333" s="41"/>
      <c r="BQ333" s="41"/>
      <c r="BR333" s="41"/>
      <c r="BS333" s="41"/>
      <c r="BT333" s="41"/>
      <c r="BU333" s="41"/>
      <c r="BV333" s="41"/>
      <c r="BW333" s="41"/>
      <c r="BX333" s="41"/>
      <c r="BY333" s="41"/>
      <c r="BZ333" s="41"/>
      <c r="CA333" s="41"/>
      <c r="CB333" s="41"/>
      <c r="CC333" s="41"/>
      <c r="CD333" s="41"/>
      <c r="CE333" s="41"/>
      <c r="CF333" s="41"/>
      <c r="CG333" s="41"/>
      <c r="CH333" s="41"/>
      <c r="CI333" s="41"/>
      <c r="CJ333" s="41"/>
      <c r="CK333" s="41"/>
      <c r="CL333" s="41"/>
      <c r="CM333" s="41"/>
      <c r="CN333" s="41"/>
      <c r="CO333" s="41"/>
      <c r="CP333" s="41"/>
      <c r="CQ333" s="41"/>
      <c r="CR333" s="41"/>
      <c r="CS333" s="41"/>
      <c r="CT333" s="41"/>
      <c r="CU333" s="41"/>
      <c r="CV333" s="41"/>
      <c r="CW333" s="41"/>
      <c r="CX333" s="41"/>
      <c r="CY333" s="41"/>
      <c r="CZ333" s="41"/>
      <c r="DA333" s="41"/>
      <c r="DB333" s="41"/>
      <c r="DC333" s="41"/>
      <c r="DD333" s="41"/>
      <c r="DE333" s="41"/>
      <c r="DF333" s="41"/>
      <c r="DG333" s="41"/>
      <c r="DH333" s="41"/>
      <c r="DI333" s="41"/>
      <c r="DJ333" s="41"/>
      <c r="DK333" s="41"/>
      <c r="DL333" s="41"/>
      <c r="DM333" s="41"/>
      <c r="DN333" s="41"/>
      <c r="DO333" s="41"/>
      <c r="DP333" s="41"/>
      <c r="DQ333" s="41"/>
      <c r="DR333" s="41"/>
      <c r="DS333" s="41"/>
      <c r="FY333" s="44"/>
      <c r="FZ333" s="43"/>
      <c r="GA333" s="43"/>
      <c r="GB333" s="43"/>
      <c r="GC333" s="43"/>
      <c r="GD333" s="43"/>
      <c r="GE333" s="43"/>
      <c r="GF333" s="43"/>
      <c r="GG333" s="43"/>
      <c r="GH333" s="43"/>
      <c r="GI333" s="43"/>
      <c r="GJ333" s="43"/>
      <c r="GK333" s="43"/>
      <c r="GL333" s="43"/>
      <c r="GM333" s="43"/>
      <c r="GN333" s="43"/>
      <c r="GO333" s="43"/>
      <c r="GP333" s="43"/>
      <c r="GQ333" s="43"/>
      <c r="GR333" s="43"/>
      <c r="GS333" s="43"/>
      <c r="GT333" s="43"/>
      <c r="GU333" s="43"/>
      <c r="GV333" s="43"/>
      <c r="GW333" s="43"/>
      <c r="GX333" s="43"/>
      <c r="GY333" s="43"/>
      <c r="GZ333" s="43"/>
      <c r="HA333" s="43"/>
      <c r="HB333" s="43"/>
      <c r="HC333" s="43"/>
      <c r="HD333" s="43"/>
    </row>
    <row r="334" spans="1:212" x14ac:dyDescent="0.25">
      <c r="A334" s="41"/>
      <c r="B334" s="41"/>
      <c r="C334" s="41"/>
      <c r="D334" s="41"/>
      <c r="E334" s="41"/>
      <c r="F334" s="41"/>
      <c r="G334" s="41"/>
      <c r="H334" s="41"/>
      <c r="I334" s="41"/>
      <c r="J334" s="41"/>
      <c r="K334" s="41"/>
      <c r="L334" s="41"/>
      <c r="M334" s="41"/>
      <c r="N334" s="41"/>
      <c r="O334" s="41"/>
      <c r="P334" s="41"/>
      <c r="Q334" s="41"/>
      <c r="R334" s="41"/>
      <c r="S334" s="41"/>
      <c r="T334" s="41"/>
      <c r="U334" s="41"/>
      <c r="V334" s="41"/>
      <c r="W334" s="41"/>
      <c r="X334" s="41"/>
      <c r="Y334" s="41"/>
      <c r="Z334" s="41"/>
      <c r="AA334" s="41"/>
      <c r="AB334" s="41"/>
      <c r="AC334" s="41"/>
      <c r="AD334" s="41"/>
      <c r="AE334" s="41"/>
      <c r="AF334" s="41"/>
      <c r="AG334" s="41"/>
      <c r="AH334" s="41"/>
      <c r="AI334" s="41"/>
      <c r="AJ334" s="41"/>
      <c r="AK334" s="41"/>
      <c r="AL334" s="41"/>
      <c r="AM334" s="41"/>
      <c r="AN334" s="41"/>
      <c r="AO334" s="41"/>
      <c r="AP334" s="41"/>
      <c r="AQ334" s="41"/>
      <c r="AR334" s="41"/>
      <c r="AS334" s="41"/>
      <c r="AT334" s="41"/>
      <c r="AU334" s="41"/>
      <c r="AV334" s="41"/>
      <c r="AW334" s="41"/>
      <c r="AX334" s="41"/>
      <c r="AY334" s="41"/>
      <c r="AZ334" s="41"/>
      <c r="BA334" s="41"/>
      <c r="BB334" s="41"/>
      <c r="BC334" s="41"/>
      <c r="BD334" s="41"/>
      <c r="BE334" s="41"/>
      <c r="BF334" s="41"/>
      <c r="BG334" s="41"/>
      <c r="BH334" s="41"/>
      <c r="BI334" s="41"/>
      <c r="BJ334" s="41"/>
      <c r="BK334" s="41"/>
      <c r="BL334" s="41"/>
      <c r="BM334" s="41"/>
      <c r="BN334" s="41"/>
      <c r="BO334" s="41"/>
      <c r="BP334" s="41"/>
      <c r="BQ334" s="41"/>
      <c r="BR334" s="41"/>
      <c r="BS334" s="41"/>
      <c r="BT334" s="41"/>
      <c r="BU334" s="41"/>
      <c r="BV334" s="41"/>
      <c r="BW334" s="41"/>
      <c r="BX334" s="41"/>
      <c r="BY334" s="41"/>
      <c r="BZ334" s="41"/>
      <c r="CA334" s="41"/>
      <c r="CB334" s="41"/>
      <c r="CC334" s="41"/>
      <c r="CD334" s="41"/>
      <c r="CE334" s="41"/>
      <c r="CF334" s="41"/>
      <c r="CG334" s="41"/>
      <c r="CH334" s="41"/>
      <c r="CI334" s="41"/>
      <c r="CJ334" s="41"/>
      <c r="CK334" s="41"/>
      <c r="CL334" s="41"/>
      <c r="CM334" s="41"/>
      <c r="CN334" s="41"/>
      <c r="CO334" s="41"/>
      <c r="CP334" s="41"/>
      <c r="CQ334" s="41"/>
      <c r="CR334" s="41"/>
      <c r="CS334" s="41"/>
      <c r="CT334" s="41"/>
      <c r="CU334" s="41"/>
      <c r="CV334" s="41"/>
      <c r="CW334" s="41"/>
      <c r="CX334" s="41"/>
      <c r="CY334" s="41"/>
      <c r="CZ334" s="41"/>
      <c r="DA334" s="41"/>
      <c r="DB334" s="41"/>
      <c r="DC334" s="41"/>
      <c r="DD334" s="41"/>
      <c r="DE334" s="41"/>
      <c r="DF334" s="41"/>
      <c r="DG334" s="41"/>
      <c r="DH334" s="41"/>
      <c r="DI334" s="41"/>
      <c r="DJ334" s="41"/>
      <c r="DK334" s="41"/>
      <c r="DL334" s="41"/>
      <c r="DM334" s="41"/>
      <c r="DN334" s="41"/>
      <c r="DO334" s="41"/>
      <c r="DP334" s="41"/>
      <c r="DQ334" s="41"/>
      <c r="DR334" s="41"/>
      <c r="DS334" s="41"/>
      <c r="FY334" s="44"/>
      <c r="FZ334" s="43"/>
      <c r="GA334" s="43"/>
      <c r="GB334" s="43"/>
      <c r="GC334" s="43"/>
      <c r="GD334" s="43"/>
      <c r="GE334" s="43"/>
      <c r="GF334" s="43"/>
      <c r="GG334" s="43"/>
      <c r="GH334" s="43"/>
      <c r="GI334" s="43"/>
      <c r="GJ334" s="43"/>
      <c r="GK334" s="43"/>
      <c r="GL334" s="43"/>
      <c r="GM334" s="43"/>
      <c r="GN334" s="43"/>
      <c r="GO334" s="43"/>
      <c r="GP334" s="43"/>
      <c r="GQ334" s="43"/>
      <c r="GR334" s="43"/>
      <c r="GS334" s="43"/>
      <c r="GT334" s="43"/>
      <c r="GU334" s="43"/>
      <c r="GV334" s="43"/>
      <c r="GW334" s="43"/>
      <c r="GX334" s="43"/>
      <c r="GY334" s="43"/>
      <c r="GZ334" s="43"/>
      <c r="HA334" s="43"/>
      <c r="HB334" s="43"/>
      <c r="HC334" s="43"/>
      <c r="HD334" s="43"/>
    </row>
    <row r="335" spans="1:212" x14ac:dyDescent="0.25">
      <c r="A335" s="41"/>
      <c r="B335" s="41"/>
      <c r="C335" s="41"/>
      <c r="D335" s="41"/>
      <c r="E335" s="41"/>
      <c r="F335" s="41"/>
      <c r="G335" s="41"/>
      <c r="H335" s="41"/>
      <c r="I335" s="41"/>
      <c r="J335" s="41"/>
      <c r="K335" s="41"/>
      <c r="L335" s="41"/>
      <c r="M335" s="41"/>
      <c r="N335" s="41"/>
      <c r="O335" s="41"/>
      <c r="P335" s="41"/>
      <c r="Q335" s="41"/>
      <c r="R335" s="41"/>
      <c r="S335" s="41"/>
      <c r="T335" s="41"/>
      <c r="U335" s="41"/>
      <c r="V335" s="41"/>
      <c r="W335" s="41"/>
      <c r="X335" s="41"/>
      <c r="Y335" s="41"/>
      <c r="Z335" s="41"/>
      <c r="AA335" s="41"/>
      <c r="AB335" s="41"/>
      <c r="AC335" s="41"/>
      <c r="AD335" s="41"/>
      <c r="AE335" s="41"/>
      <c r="AF335" s="41"/>
      <c r="AG335" s="41"/>
      <c r="AH335" s="41"/>
      <c r="AI335" s="41"/>
      <c r="AJ335" s="41"/>
      <c r="AK335" s="41"/>
      <c r="AL335" s="41"/>
      <c r="AM335" s="41"/>
      <c r="AN335" s="41"/>
      <c r="AO335" s="41"/>
      <c r="AP335" s="41"/>
      <c r="AQ335" s="41"/>
      <c r="AR335" s="41"/>
      <c r="AS335" s="41"/>
      <c r="AT335" s="41"/>
      <c r="AU335" s="41"/>
      <c r="AV335" s="41"/>
      <c r="AW335" s="41"/>
      <c r="AX335" s="41"/>
      <c r="AY335" s="41"/>
      <c r="AZ335" s="41"/>
      <c r="BA335" s="41"/>
      <c r="BB335" s="41"/>
      <c r="BC335" s="41"/>
      <c r="BD335" s="41"/>
      <c r="BE335" s="41"/>
      <c r="BF335" s="41"/>
      <c r="BG335" s="41"/>
      <c r="BH335" s="41"/>
      <c r="BI335" s="41"/>
      <c r="BJ335" s="41"/>
      <c r="BK335" s="41"/>
      <c r="BL335" s="41"/>
      <c r="BM335" s="41"/>
      <c r="BN335" s="41"/>
      <c r="BO335" s="41"/>
      <c r="BP335" s="41"/>
      <c r="BQ335" s="41"/>
      <c r="BR335" s="41"/>
      <c r="BS335" s="41"/>
      <c r="BT335" s="41"/>
      <c r="BU335" s="41"/>
      <c r="BV335" s="41"/>
      <c r="BW335" s="41"/>
      <c r="BX335" s="41"/>
      <c r="BY335" s="41"/>
      <c r="BZ335" s="41"/>
      <c r="CA335" s="41"/>
      <c r="CB335" s="41"/>
      <c r="CC335" s="41"/>
      <c r="CD335" s="41"/>
      <c r="CE335" s="41"/>
      <c r="CF335" s="41"/>
      <c r="CG335" s="41"/>
      <c r="CH335" s="41"/>
      <c r="CI335" s="41"/>
      <c r="CJ335" s="41"/>
      <c r="CK335" s="41"/>
      <c r="CL335" s="41"/>
      <c r="CM335" s="41"/>
      <c r="CN335" s="41"/>
      <c r="CO335" s="41"/>
      <c r="CP335" s="41"/>
      <c r="CQ335" s="41"/>
      <c r="CR335" s="41"/>
      <c r="CS335" s="41"/>
      <c r="CT335" s="41"/>
      <c r="CU335" s="41"/>
      <c r="CV335" s="41"/>
      <c r="CW335" s="41"/>
      <c r="CX335" s="41"/>
      <c r="CY335" s="41"/>
      <c r="CZ335" s="41"/>
      <c r="DA335" s="41"/>
      <c r="DB335" s="41"/>
      <c r="DC335" s="41"/>
      <c r="DD335" s="41"/>
      <c r="DE335" s="41"/>
      <c r="DF335" s="41"/>
      <c r="DG335" s="41"/>
      <c r="DH335" s="41"/>
      <c r="DI335" s="41"/>
      <c r="DJ335" s="41"/>
      <c r="DK335" s="41"/>
      <c r="DL335" s="41"/>
      <c r="DM335" s="41"/>
      <c r="DN335" s="41"/>
      <c r="DO335" s="41"/>
      <c r="DP335" s="41"/>
      <c r="DQ335" s="41"/>
      <c r="DR335" s="41"/>
      <c r="DS335" s="41"/>
      <c r="FY335" s="44"/>
      <c r="FZ335" s="43"/>
      <c r="GA335" s="43"/>
      <c r="GB335" s="43"/>
      <c r="GC335" s="43"/>
      <c r="GD335" s="43"/>
      <c r="GE335" s="43"/>
      <c r="GF335" s="43"/>
      <c r="GG335" s="43"/>
      <c r="GH335" s="43"/>
      <c r="GI335" s="43"/>
      <c r="GJ335" s="43"/>
      <c r="GK335" s="43"/>
      <c r="GL335" s="43"/>
      <c r="GM335" s="43"/>
      <c r="GN335" s="43"/>
      <c r="GO335" s="43"/>
      <c r="GP335" s="43"/>
      <c r="GQ335" s="43"/>
      <c r="GR335" s="43"/>
      <c r="GS335" s="43"/>
      <c r="GT335" s="43"/>
      <c r="GU335" s="43"/>
      <c r="GV335" s="43"/>
      <c r="GW335" s="43"/>
      <c r="GX335" s="43"/>
      <c r="GY335" s="43"/>
      <c r="GZ335" s="43"/>
      <c r="HA335" s="43"/>
      <c r="HB335" s="43"/>
      <c r="HC335" s="43"/>
      <c r="HD335" s="43"/>
    </row>
    <row r="336" spans="1:212" x14ac:dyDescent="0.25">
      <c r="A336" s="41"/>
      <c r="B336" s="41"/>
      <c r="C336" s="41"/>
      <c r="D336" s="41"/>
      <c r="E336" s="41"/>
      <c r="F336" s="41"/>
      <c r="G336" s="41"/>
      <c r="H336" s="41"/>
      <c r="I336" s="41"/>
      <c r="J336" s="41"/>
      <c r="K336" s="41"/>
      <c r="L336" s="41"/>
      <c r="M336" s="41"/>
      <c r="N336" s="41"/>
      <c r="O336" s="41"/>
      <c r="P336" s="41"/>
      <c r="Q336" s="41"/>
      <c r="R336" s="41"/>
      <c r="S336" s="41"/>
      <c r="T336" s="41"/>
      <c r="U336" s="41"/>
      <c r="V336" s="41"/>
      <c r="W336" s="41"/>
      <c r="X336" s="41"/>
      <c r="Y336" s="41"/>
      <c r="Z336" s="41"/>
      <c r="AA336" s="41"/>
      <c r="AB336" s="41"/>
      <c r="AC336" s="41"/>
      <c r="AD336" s="41"/>
      <c r="AE336" s="41"/>
      <c r="AF336" s="41"/>
      <c r="AG336" s="41"/>
      <c r="AH336" s="41"/>
      <c r="AI336" s="41"/>
      <c r="AJ336" s="41"/>
      <c r="AK336" s="41"/>
      <c r="AL336" s="41"/>
      <c r="AM336" s="41"/>
      <c r="AN336" s="41"/>
      <c r="AO336" s="41"/>
      <c r="AP336" s="41"/>
      <c r="AQ336" s="41"/>
      <c r="AR336" s="41"/>
      <c r="AS336" s="41"/>
      <c r="AT336" s="41"/>
      <c r="AU336" s="41"/>
      <c r="AV336" s="41"/>
      <c r="AW336" s="41"/>
      <c r="AX336" s="41"/>
      <c r="AY336" s="41"/>
      <c r="AZ336" s="41"/>
      <c r="BA336" s="41"/>
      <c r="BB336" s="41"/>
      <c r="BC336" s="41"/>
      <c r="BD336" s="41"/>
      <c r="BE336" s="41"/>
      <c r="BF336" s="41"/>
      <c r="BG336" s="41"/>
      <c r="BH336" s="41"/>
      <c r="BI336" s="41"/>
      <c r="BJ336" s="41"/>
      <c r="BK336" s="41"/>
      <c r="BL336" s="41"/>
      <c r="BM336" s="41"/>
      <c r="BN336" s="41"/>
      <c r="BO336" s="41"/>
      <c r="BP336" s="41"/>
      <c r="BQ336" s="41"/>
      <c r="BR336" s="41"/>
      <c r="BS336" s="41"/>
      <c r="BT336" s="41"/>
      <c r="BU336" s="41"/>
      <c r="BV336" s="41"/>
      <c r="BW336" s="41"/>
      <c r="BX336" s="41"/>
      <c r="BY336" s="41"/>
      <c r="BZ336" s="41"/>
      <c r="CA336" s="41"/>
      <c r="CB336" s="41"/>
      <c r="CC336" s="41"/>
      <c r="CD336" s="41"/>
      <c r="CE336" s="41"/>
      <c r="CF336" s="41"/>
      <c r="CG336" s="41"/>
      <c r="CH336" s="41"/>
      <c r="CI336" s="41"/>
      <c r="CJ336" s="41"/>
      <c r="CK336" s="41"/>
      <c r="CL336" s="41"/>
      <c r="CM336" s="41"/>
      <c r="CN336" s="41"/>
      <c r="CO336" s="41"/>
      <c r="CP336" s="41"/>
      <c r="CQ336" s="41"/>
      <c r="CR336" s="41"/>
      <c r="CS336" s="41"/>
      <c r="CT336" s="41"/>
      <c r="CU336" s="41"/>
      <c r="CV336" s="41"/>
      <c r="CW336" s="41"/>
      <c r="CX336" s="41"/>
      <c r="CY336" s="41"/>
      <c r="CZ336" s="41"/>
      <c r="DA336" s="41"/>
      <c r="DB336" s="41"/>
      <c r="DC336" s="41"/>
      <c r="DD336" s="41"/>
      <c r="DE336" s="41"/>
      <c r="DF336" s="41"/>
      <c r="DG336" s="41"/>
      <c r="DH336" s="41"/>
      <c r="DI336" s="41"/>
      <c r="DJ336" s="41"/>
      <c r="DK336" s="41"/>
      <c r="DL336" s="41"/>
      <c r="DM336" s="41"/>
      <c r="DN336" s="41"/>
      <c r="DO336" s="41"/>
      <c r="DP336" s="41"/>
      <c r="DQ336" s="41"/>
      <c r="DR336" s="41"/>
      <c r="DS336" s="41"/>
      <c r="FY336" s="44"/>
      <c r="FZ336" s="43"/>
      <c r="GA336" s="43"/>
      <c r="GB336" s="43"/>
      <c r="GC336" s="43"/>
      <c r="GD336" s="43"/>
      <c r="GE336" s="43"/>
      <c r="GF336" s="43"/>
      <c r="GG336" s="43"/>
      <c r="GH336" s="43"/>
      <c r="GI336" s="43"/>
      <c r="GJ336" s="43"/>
      <c r="GK336" s="43"/>
      <c r="GL336" s="43"/>
      <c r="GM336" s="43"/>
      <c r="GN336" s="43"/>
      <c r="GO336" s="43"/>
      <c r="GP336" s="43"/>
      <c r="GQ336" s="43"/>
      <c r="GR336" s="43"/>
      <c r="GS336" s="43"/>
      <c r="GT336" s="43"/>
      <c r="GU336" s="43"/>
      <c r="GV336" s="43"/>
      <c r="GW336" s="43"/>
      <c r="GX336" s="43"/>
      <c r="GY336" s="43"/>
      <c r="GZ336" s="43"/>
      <c r="HA336" s="43"/>
      <c r="HB336" s="43"/>
      <c r="HC336" s="43"/>
      <c r="HD336" s="43"/>
    </row>
    <row r="337" spans="1:212" x14ac:dyDescent="0.25">
      <c r="A337" s="41"/>
      <c r="B337" s="41"/>
      <c r="C337" s="41"/>
      <c r="D337" s="41"/>
      <c r="E337" s="41"/>
      <c r="F337" s="41"/>
      <c r="G337" s="41"/>
      <c r="H337" s="41"/>
      <c r="I337" s="41"/>
      <c r="J337" s="41"/>
      <c r="K337" s="41"/>
      <c r="L337" s="41"/>
      <c r="M337" s="41"/>
      <c r="N337" s="41"/>
      <c r="O337" s="41"/>
      <c r="P337" s="41"/>
      <c r="Q337" s="41"/>
      <c r="R337" s="41"/>
      <c r="S337" s="41"/>
      <c r="T337" s="41"/>
      <c r="U337" s="41"/>
      <c r="V337" s="41"/>
      <c r="W337" s="41"/>
      <c r="X337" s="41"/>
      <c r="Y337" s="41"/>
      <c r="Z337" s="41"/>
      <c r="AA337" s="41"/>
      <c r="AB337" s="41"/>
      <c r="AC337" s="41"/>
      <c r="AD337" s="41"/>
      <c r="AE337" s="41"/>
      <c r="AF337" s="41"/>
      <c r="AG337" s="41"/>
      <c r="AH337" s="41"/>
      <c r="AI337" s="41"/>
      <c r="AJ337" s="41"/>
      <c r="AK337" s="41"/>
      <c r="AL337" s="41"/>
      <c r="AM337" s="41"/>
      <c r="AN337" s="41"/>
      <c r="AO337" s="41"/>
      <c r="AP337" s="41"/>
      <c r="AQ337" s="41"/>
      <c r="AR337" s="41"/>
      <c r="AS337" s="41"/>
      <c r="AT337" s="41"/>
      <c r="AU337" s="41"/>
      <c r="AV337" s="41"/>
      <c r="AW337" s="41"/>
      <c r="AX337" s="41"/>
      <c r="AY337" s="41"/>
      <c r="AZ337" s="41"/>
      <c r="BA337" s="41"/>
      <c r="BB337" s="41"/>
      <c r="BC337" s="41"/>
      <c r="BD337" s="41"/>
      <c r="BE337" s="41"/>
      <c r="BF337" s="41"/>
      <c r="BG337" s="41"/>
      <c r="BH337" s="41"/>
      <c r="BI337" s="41"/>
      <c r="BJ337" s="41"/>
      <c r="BK337" s="41"/>
      <c r="BL337" s="41"/>
      <c r="BM337" s="41"/>
      <c r="BN337" s="41"/>
      <c r="BO337" s="41"/>
      <c r="BP337" s="41"/>
      <c r="BQ337" s="41"/>
      <c r="BR337" s="41"/>
      <c r="BS337" s="41"/>
      <c r="BT337" s="41"/>
      <c r="BU337" s="41"/>
      <c r="BV337" s="41"/>
      <c r="BW337" s="41"/>
      <c r="BX337" s="41"/>
      <c r="BY337" s="41"/>
      <c r="BZ337" s="41"/>
      <c r="CA337" s="41"/>
      <c r="CB337" s="41"/>
      <c r="CC337" s="41"/>
      <c r="CD337" s="41"/>
      <c r="CE337" s="41"/>
      <c r="CF337" s="41"/>
      <c r="CG337" s="41"/>
      <c r="CH337" s="41"/>
      <c r="CI337" s="41"/>
      <c r="CJ337" s="41"/>
      <c r="CK337" s="41"/>
      <c r="CL337" s="41"/>
      <c r="CM337" s="41"/>
      <c r="CN337" s="41"/>
      <c r="CO337" s="41"/>
      <c r="CP337" s="41"/>
      <c r="CQ337" s="41"/>
      <c r="CR337" s="41"/>
      <c r="CS337" s="41"/>
      <c r="CT337" s="41"/>
      <c r="CU337" s="41"/>
      <c r="CV337" s="41"/>
      <c r="CW337" s="41"/>
      <c r="CX337" s="41"/>
      <c r="CY337" s="41"/>
      <c r="CZ337" s="41"/>
      <c r="DA337" s="41"/>
      <c r="DB337" s="41"/>
      <c r="DC337" s="41"/>
      <c r="DD337" s="41"/>
      <c r="DE337" s="41"/>
      <c r="DF337" s="41"/>
      <c r="DG337" s="41"/>
      <c r="DH337" s="41"/>
      <c r="DI337" s="41"/>
      <c r="DJ337" s="41"/>
      <c r="DK337" s="41"/>
      <c r="DL337" s="41"/>
      <c r="DM337" s="41"/>
      <c r="DN337" s="41"/>
      <c r="DO337" s="41"/>
      <c r="DP337" s="41"/>
      <c r="DQ337" s="41"/>
      <c r="DR337" s="41"/>
      <c r="DS337" s="41"/>
      <c r="FY337" s="44"/>
      <c r="FZ337" s="43"/>
      <c r="GA337" s="43"/>
      <c r="GB337" s="43"/>
      <c r="GC337" s="43"/>
      <c r="GD337" s="43"/>
      <c r="GE337" s="43"/>
      <c r="GF337" s="43"/>
      <c r="GG337" s="43"/>
      <c r="GH337" s="43"/>
      <c r="GI337" s="43"/>
      <c r="GJ337" s="43"/>
      <c r="GK337" s="43"/>
      <c r="GL337" s="43"/>
      <c r="GM337" s="43"/>
      <c r="GN337" s="43"/>
      <c r="GO337" s="43"/>
      <c r="GP337" s="43"/>
      <c r="GQ337" s="43"/>
      <c r="GR337" s="43"/>
      <c r="GS337" s="43"/>
      <c r="GT337" s="43"/>
      <c r="GU337" s="43"/>
      <c r="GV337" s="43"/>
      <c r="GW337" s="43"/>
      <c r="GX337" s="43"/>
      <c r="GY337" s="43"/>
      <c r="GZ337" s="43"/>
      <c r="HA337" s="43"/>
      <c r="HB337" s="43"/>
      <c r="HC337" s="43"/>
      <c r="HD337" s="43"/>
    </row>
    <row r="338" spans="1:212" x14ac:dyDescent="0.25">
      <c r="A338" s="41"/>
      <c r="B338" s="41"/>
      <c r="C338" s="41"/>
      <c r="D338" s="41"/>
      <c r="E338" s="41"/>
      <c r="F338" s="41"/>
      <c r="G338" s="41"/>
      <c r="H338" s="41"/>
      <c r="I338" s="41"/>
      <c r="J338" s="41"/>
      <c r="K338" s="41"/>
      <c r="L338" s="41"/>
      <c r="M338" s="41"/>
      <c r="N338" s="41"/>
      <c r="O338" s="41"/>
      <c r="P338" s="41"/>
      <c r="Q338" s="41"/>
      <c r="R338" s="41"/>
      <c r="S338" s="41"/>
      <c r="T338" s="41"/>
      <c r="U338" s="41"/>
      <c r="V338" s="41"/>
      <c r="W338" s="41"/>
      <c r="X338" s="41"/>
      <c r="Y338" s="41"/>
      <c r="Z338" s="41"/>
      <c r="AA338" s="41"/>
      <c r="AB338" s="41"/>
      <c r="AC338" s="41"/>
      <c r="AD338" s="41"/>
      <c r="AE338" s="41"/>
      <c r="AF338" s="41"/>
      <c r="AG338" s="41"/>
      <c r="AH338" s="41"/>
      <c r="AI338" s="41"/>
      <c r="AJ338" s="41"/>
      <c r="AK338" s="41"/>
      <c r="AL338" s="41"/>
      <c r="AM338" s="41"/>
      <c r="AN338" s="41"/>
      <c r="AO338" s="41"/>
      <c r="AP338" s="41"/>
      <c r="AQ338" s="41"/>
      <c r="AR338" s="41"/>
      <c r="AS338" s="41"/>
      <c r="AT338" s="41"/>
      <c r="AU338" s="41"/>
      <c r="AV338" s="41"/>
      <c r="AW338" s="41"/>
      <c r="AX338" s="41"/>
      <c r="AY338" s="41"/>
      <c r="AZ338" s="41"/>
      <c r="BA338" s="41"/>
      <c r="BB338" s="41"/>
      <c r="BC338" s="41"/>
      <c r="BD338" s="41"/>
      <c r="BE338" s="41"/>
      <c r="BF338" s="41"/>
      <c r="BG338" s="41"/>
      <c r="BH338" s="41"/>
      <c r="BI338" s="41"/>
      <c r="BJ338" s="41"/>
      <c r="BK338" s="41"/>
      <c r="BL338" s="41"/>
      <c r="BM338" s="41"/>
      <c r="BN338" s="41"/>
      <c r="BO338" s="41"/>
      <c r="BP338" s="41"/>
      <c r="BQ338" s="41"/>
      <c r="BR338" s="41"/>
      <c r="BS338" s="41"/>
      <c r="BT338" s="41"/>
      <c r="BU338" s="41"/>
      <c r="BV338" s="41"/>
      <c r="BW338" s="41"/>
      <c r="BX338" s="41"/>
      <c r="BY338" s="41"/>
      <c r="BZ338" s="41"/>
      <c r="CA338" s="41"/>
      <c r="CB338" s="41"/>
      <c r="CC338" s="41"/>
      <c r="CD338" s="41"/>
      <c r="CE338" s="41"/>
      <c r="CF338" s="41"/>
      <c r="CG338" s="41"/>
      <c r="CH338" s="41"/>
      <c r="CI338" s="41"/>
      <c r="CJ338" s="41"/>
      <c r="CK338" s="41"/>
      <c r="CL338" s="41"/>
      <c r="CM338" s="41"/>
      <c r="CN338" s="41"/>
      <c r="CO338" s="41"/>
      <c r="CP338" s="41"/>
      <c r="CQ338" s="41"/>
      <c r="CR338" s="41"/>
      <c r="CS338" s="41"/>
      <c r="CT338" s="41"/>
      <c r="CU338" s="41"/>
      <c r="CV338" s="41"/>
      <c r="CW338" s="41"/>
      <c r="CX338" s="41"/>
      <c r="CY338" s="41"/>
      <c r="CZ338" s="41"/>
      <c r="DA338" s="41"/>
      <c r="DB338" s="41"/>
      <c r="DC338" s="41"/>
      <c r="DD338" s="41"/>
      <c r="DE338" s="41"/>
      <c r="DF338" s="41"/>
      <c r="DG338" s="41"/>
      <c r="DH338" s="41"/>
      <c r="DI338" s="41"/>
      <c r="DJ338" s="41"/>
      <c r="DK338" s="41"/>
      <c r="DL338" s="41"/>
      <c r="DM338" s="41"/>
      <c r="DN338" s="41"/>
      <c r="DO338" s="41"/>
      <c r="DP338" s="41"/>
      <c r="DQ338" s="41"/>
      <c r="DR338" s="41"/>
      <c r="DS338" s="41"/>
      <c r="FY338" s="44"/>
      <c r="FZ338" s="43"/>
      <c r="GA338" s="43"/>
      <c r="GB338" s="43"/>
      <c r="GC338" s="43"/>
      <c r="GD338" s="43"/>
      <c r="GE338" s="43"/>
      <c r="GF338" s="43"/>
      <c r="GG338" s="43"/>
      <c r="GH338" s="43"/>
      <c r="GI338" s="43"/>
      <c r="GJ338" s="43"/>
      <c r="GK338" s="43"/>
      <c r="GL338" s="43"/>
      <c r="GM338" s="43"/>
      <c r="GN338" s="43"/>
      <c r="GO338" s="43"/>
      <c r="GP338" s="43"/>
      <c r="GQ338" s="43"/>
      <c r="GR338" s="43"/>
      <c r="GS338" s="43"/>
      <c r="GT338" s="43"/>
      <c r="GU338" s="43"/>
      <c r="GV338" s="43"/>
      <c r="GW338" s="43"/>
      <c r="GX338" s="43"/>
      <c r="GY338" s="43"/>
      <c r="GZ338" s="43"/>
      <c r="HA338" s="43"/>
      <c r="HB338" s="43"/>
      <c r="HC338" s="43"/>
      <c r="HD338" s="43"/>
    </row>
    <row r="339" spans="1:212" x14ac:dyDescent="0.25">
      <c r="A339" s="41"/>
      <c r="B339" s="41"/>
      <c r="C339" s="41"/>
      <c r="D339" s="41"/>
      <c r="E339" s="41"/>
      <c r="F339" s="41"/>
      <c r="G339" s="41"/>
      <c r="H339" s="41"/>
      <c r="I339" s="41"/>
      <c r="J339" s="41"/>
      <c r="K339" s="41"/>
      <c r="L339" s="41"/>
      <c r="M339" s="41"/>
      <c r="N339" s="41"/>
      <c r="O339" s="41"/>
      <c r="P339" s="41"/>
      <c r="Q339" s="41"/>
      <c r="R339" s="41"/>
      <c r="S339" s="41"/>
      <c r="T339" s="41"/>
      <c r="U339" s="41"/>
      <c r="V339" s="41"/>
      <c r="W339" s="41"/>
      <c r="X339" s="41"/>
      <c r="Y339" s="41"/>
      <c r="Z339" s="41"/>
      <c r="AA339" s="41"/>
      <c r="AB339" s="41"/>
      <c r="AC339" s="41"/>
      <c r="AD339" s="41"/>
      <c r="AE339" s="41"/>
      <c r="AF339" s="41"/>
      <c r="AG339" s="41"/>
      <c r="AH339" s="41"/>
      <c r="AI339" s="41"/>
      <c r="AJ339" s="41"/>
      <c r="AK339" s="41"/>
      <c r="AL339" s="41"/>
      <c r="AM339" s="41"/>
      <c r="AN339" s="41"/>
      <c r="AO339" s="41"/>
      <c r="AP339" s="41"/>
      <c r="AQ339" s="41"/>
      <c r="AR339" s="41"/>
      <c r="AS339" s="41"/>
      <c r="AT339" s="41"/>
      <c r="AU339" s="41"/>
      <c r="AV339" s="41"/>
      <c r="AW339" s="41"/>
      <c r="AX339" s="41"/>
      <c r="AY339" s="41"/>
      <c r="AZ339" s="41"/>
      <c r="BA339" s="41"/>
      <c r="BB339" s="41"/>
      <c r="BC339" s="41"/>
      <c r="BD339" s="41"/>
      <c r="BE339" s="41"/>
      <c r="BF339" s="41"/>
      <c r="BG339" s="41"/>
      <c r="BH339" s="41"/>
      <c r="BI339" s="41"/>
      <c r="BJ339" s="41"/>
      <c r="BK339" s="41"/>
      <c r="BL339" s="41"/>
      <c r="BM339" s="41"/>
      <c r="BN339" s="41"/>
      <c r="BO339" s="41"/>
      <c r="BP339" s="41"/>
      <c r="BQ339" s="41"/>
      <c r="BR339" s="41"/>
      <c r="BS339" s="41"/>
      <c r="BT339" s="41"/>
      <c r="BU339" s="41"/>
      <c r="BV339" s="41"/>
      <c r="BW339" s="41"/>
      <c r="BX339" s="41"/>
      <c r="BY339" s="41"/>
      <c r="BZ339" s="41"/>
      <c r="CA339" s="41"/>
      <c r="CB339" s="41"/>
      <c r="CC339" s="41"/>
      <c r="CD339" s="41"/>
      <c r="CE339" s="41"/>
      <c r="CF339" s="41"/>
      <c r="CG339" s="41"/>
      <c r="CH339" s="41"/>
      <c r="CI339" s="41"/>
      <c r="CJ339" s="41"/>
      <c r="CK339" s="41"/>
      <c r="CL339" s="41"/>
      <c r="CM339" s="41"/>
      <c r="CN339" s="41"/>
      <c r="CO339" s="41"/>
      <c r="CP339" s="41"/>
      <c r="CQ339" s="41"/>
      <c r="CR339" s="41"/>
      <c r="CS339" s="41"/>
      <c r="CT339" s="41"/>
      <c r="CU339" s="41"/>
      <c r="CV339" s="41"/>
      <c r="CW339" s="41"/>
      <c r="CX339" s="41"/>
      <c r="CY339" s="41"/>
      <c r="CZ339" s="41"/>
      <c r="DA339" s="41"/>
      <c r="DB339" s="41"/>
      <c r="DC339" s="41"/>
      <c r="DD339" s="41"/>
      <c r="DE339" s="41"/>
      <c r="DF339" s="41"/>
      <c r="DG339" s="41"/>
      <c r="DH339" s="41"/>
      <c r="DI339" s="41"/>
      <c r="DJ339" s="41"/>
      <c r="DK339" s="41"/>
      <c r="DL339" s="41"/>
      <c r="DM339" s="41"/>
      <c r="DN339" s="41"/>
      <c r="DO339" s="41"/>
      <c r="DP339" s="41"/>
      <c r="DQ339" s="41"/>
      <c r="DR339" s="41"/>
      <c r="DS339" s="41"/>
      <c r="FY339" s="44"/>
      <c r="FZ339" s="43"/>
      <c r="GA339" s="43"/>
      <c r="GB339" s="43"/>
      <c r="GC339" s="43"/>
      <c r="GD339" s="43"/>
      <c r="GE339" s="43"/>
      <c r="GF339" s="43"/>
      <c r="GG339" s="43"/>
      <c r="GH339" s="43"/>
      <c r="GI339" s="43"/>
      <c r="GJ339" s="43"/>
      <c r="GK339" s="43"/>
      <c r="GL339" s="43"/>
      <c r="GM339" s="43"/>
      <c r="GN339" s="43"/>
      <c r="GO339" s="43"/>
      <c r="GP339" s="43"/>
      <c r="GQ339" s="43"/>
      <c r="GR339" s="43"/>
      <c r="GS339" s="43"/>
      <c r="GT339" s="43"/>
      <c r="GU339" s="43"/>
      <c r="GV339" s="43"/>
      <c r="GW339" s="43"/>
      <c r="GX339" s="43"/>
      <c r="GY339" s="43"/>
      <c r="GZ339" s="43"/>
      <c r="HA339" s="43"/>
      <c r="HB339" s="43"/>
      <c r="HC339" s="43"/>
      <c r="HD339" s="43"/>
    </row>
    <row r="340" spans="1:212" x14ac:dyDescent="0.25">
      <c r="A340" s="41"/>
      <c r="B340" s="41"/>
      <c r="C340" s="41"/>
      <c r="D340" s="41"/>
      <c r="E340" s="41"/>
      <c r="F340" s="41"/>
      <c r="G340" s="41"/>
      <c r="H340" s="41"/>
      <c r="I340" s="41"/>
      <c r="J340" s="41"/>
      <c r="K340" s="41"/>
      <c r="L340" s="41"/>
      <c r="M340" s="41"/>
      <c r="N340" s="41"/>
      <c r="O340" s="41"/>
      <c r="P340" s="41"/>
      <c r="Q340" s="41"/>
      <c r="R340" s="41"/>
      <c r="S340" s="41"/>
      <c r="T340" s="41"/>
      <c r="U340" s="41"/>
      <c r="V340" s="41"/>
      <c r="W340" s="41"/>
      <c r="X340" s="41"/>
      <c r="Y340" s="41"/>
      <c r="Z340" s="41"/>
      <c r="AA340" s="41"/>
      <c r="AB340" s="41"/>
      <c r="AC340" s="41"/>
      <c r="AD340" s="41"/>
      <c r="AE340" s="41"/>
      <c r="AF340" s="41"/>
      <c r="AG340" s="41"/>
      <c r="AH340" s="41"/>
      <c r="AI340" s="41"/>
      <c r="AJ340" s="41"/>
      <c r="AK340" s="41"/>
      <c r="AL340" s="41"/>
      <c r="AM340" s="41"/>
      <c r="AN340" s="41"/>
      <c r="AO340" s="41"/>
      <c r="AP340" s="41"/>
      <c r="AQ340" s="41"/>
      <c r="AR340" s="41"/>
      <c r="AS340" s="41"/>
      <c r="AT340" s="41"/>
      <c r="AU340" s="41"/>
      <c r="AV340" s="41"/>
      <c r="AW340" s="41"/>
      <c r="AX340" s="41"/>
      <c r="AY340" s="41"/>
      <c r="AZ340" s="41"/>
      <c r="BA340" s="41"/>
      <c r="BB340" s="41"/>
      <c r="BC340" s="41"/>
      <c r="BD340" s="41"/>
      <c r="BE340" s="41"/>
      <c r="BF340" s="41"/>
      <c r="BG340" s="41"/>
      <c r="BH340" s="41"/>
      <c r="BI340" s="41"/>
      <c r="BJ340" s="41"/>
      <c r="BK340" s="41"/>
      <c r="BL340" s="41"/>
      <c r="BM340" s="41"/>
      <c r="BN340" s="41"/>
      <c r="BO340" s="41"/>
      <c r="BP340" s="41"/>
      <c r="BQ340" s="41"/>
      <c r="BR340" s="41"/>
      <c r="BS340" s="41"/>
      <c r="BT340" s="41"/>
      <c r="BU340" s="41"/>
      <c r="BV340" s="41"/>
      <c r="BW340" s="41"/>
      <c r="BX340" s="41"/>
      <c r="BY340" s="41"/>
      <c r="BZ340" s="41"/>
      <c r="CA340" s="41"/>
      <c r="CB340" s="41"/>
      <c r="CC340" s="41"/>
      <c r="CD340" s="41"/>
      <c r="CE340" s="41"/>
      <c r="CF340" s="41"/>
      <c r="CG340" s="41"/>
      <c r="CH340" s="41"/>
      <c r="CI340" s="41"/>
      <c r="CJ340" s="41"/>
      <c r="CK340" s="41"/>
      <c r="CL340" s="41"/>
      <c r="CM340" s="41"/>
      <c r="CN340" s="41"/>
      <c r="CO340" s="41"/>
      <c r="CP340" s="41"/>
      <c r="CQ340" s="41"/>
      <c r="CR340" s="41"/>
      <c r="CS340" s="41"/>
      <c r="CT340" s="41"/>
      <c r="CU340" s="41"/>
      <c r="CV340" s="41"/>
      <c r="CW340" s="41"/>
      <c r="CX340" s="41"/>
      <c r="CY340" s="41"/>
      <c r="CZ340" s="41"/>
      <c r="DA340" s="41"/>
      <c r="DB340" s="41"/>
      <c r="DC340" s="41"/>
      <c r="DD340" s="41"/>
      <c r="DE340" s="41"/>
      <c r="DF340" s="41"/>
      <c r="DG340" s="41"/>
      <c r="DH340" s="41"/>
      <c r="DI340" s="41"/>
      <c r="DJ340" s="41"/>
      <c r="DK340" s="41"/>
      <c r="DL340" s="41"/>
      <c r="DM340" s="41"/>
      <c r="DN340" s="41"/>
      <c r="DO340" s="41"/>
      <c r="DP340" s="41"/>
      <c r="DQ340" s="41"/>
      <c r="DR340" s="41"/>
      <c r="DS340" s="41"/>
      <c r="FY340" s="44"/>
      <c r="FZ340" s="43"/>
      <c r="GA340" s="43"/>
      <c r="GB340" s="43"/>
      <c r="GC340" s="43"/>
      <c r="GD340" s="43"/>
      <c r="GE340" s="43"/>
      <c r="GF340" s="43"/>
      <c r="GG340" s="43"/>
      <c r="GH340" s="43"/>
      <c r="GI340" s="43"/>
      <c r="GJ340" s="43"/>
      <c r="GK340" s="43"/>
      <c r="GL340" s="43"/>
      <c r="GM340" s="43"/>
      <c r="GN340" s="43"/>
      <c r="GO340" s="43"/>
      <c r="GP340" s="43"/>
      <c r="GQ340" s="43"/>
      <c r="GR340" s="43"/>
      <c r="GS340" s="43"/>
      <c r="GT340" s="43"/>
      <c r="GU340" s="43"/>
      <c r="GV340" s="43"/>
      <c r="GW340" s="43"/>
      <c r="GX340" s="43"/>
      <c r="GY340" s="43"/>
      <c r="GZ340" s="43"/>
      <c r="HA340" s="43"/>
      <c r="HB340" s="43"/>
      <c r="HC340" s="43"/>
      <c r="HD340" s="43"/>
    </row>
    <row r="341" spans="1:212" x14ac:dyDescent="0.25">
      <c r="A341" s="41"/>
      <c r="B341" s="41"/>
      <c r="C341" s="41"/>
      <c r="D341" s="41"/>
      <c r="E341" s="41"/>
      <c r="F341" s="41"/>
      <c r="G341" s="41"/>
      <c r="H341" s="41"/>
      <c r="I341" s="41"/>
      <c r="J341" s="41"/>
      <c r="K341" s="41"/>
      <c r="L341" s="41"/>
      <c r="M341" s="41"/>
      <c r="N341" s="41"/>
      <c r="O341" s="41"/>
      <c r="P341" s="41"/>
      <c r="Q341" s="41"/>
      <c r="R341" s="41"/>
      <c r="S341" s="41"/>
      <c r="T341" s="41"/>
      <c r="U341" s="41"/>
      <c r="V341" s="41"/>
      <c r="W341" s="41"/>
      <c r="X341" s="41"/>
      <c r="Y341" s="41"/>
      <c r="Z341" s="41"/>
      <c r="AA341" s="41"/>
      <c r="AB341" s="41"/>
      <c r="AC341" s="41"/>
      <c r="AD341" s="41"/>
      <c r="AE341" s="41"/>
      <c r="AF341" s="41"/>
      <c r="AG341" s="41"/>
      <c r="AH341" s="41"/>
      <c r="AI341" s="41"/>
      <c r="AJ341" s="41"/>
      <c r="AK341" s="41"/>
      <c r="AL341" s="41"/>
      <c r="AM341" s="41"/>
      <c r="AN341" s="41"/>
      <c r="AO341" s="41"/>
      <c r="AP341" s="41"/>
      <c r="AQ341" s="41"/>
      <c r="AR341" s="41"/>
      <c r="AS341" s="41"/>
      <c r="AT341" s="41"/>
      <c r="AU341" s="41"/>
      <c r="AV341" s="41"/>
      <c r="AW341" s="41"/>
      <c r="AX341" s="41"/>
      <c r="AY341" s="41"/>
      <c r="AZ341" s="41"/>
      <c r="BA341" s="41"/>
      <c r="BB341" s="41"/>
      <c r="BC341" s="41"/>
      <c r="BD341" s="41"/>
      <c r="BE341" s="41"/>
      <c r="BF341" s="41"/>
      <c r="BG341" s="41"/>
      <c r="BH341" s="41"/>
      <c r="BI341" s="41"/>
      <c r="BJ341" s="41"/>
      <c r="BK341" s="41"/>
      <c r="BL341" s="41"/>
      <c r="BM341" s="41"/>
      <c r="BN341" s="41"/>
      <c r="BO341" s="41"/>
      <c r="BP341" s="41"/>
      <c r="BQ341" s="41"/>
      <c r="BR341" s="41"/>
      <c r="BS341" s="41"/>
      <c r="BT341" s="41"/>
      <c r="BU341" s="41"/>
      <c r="BV341" s="41"/>
      <c r="BW341" s="41"/>
      <c r="BX341" s="41"/>
      <c r="BY341" s="41"/>
      <c r="BZ341" s="41"/>
      <c r="CA341" s="41"/>
      <c r="CB341" s="41"/>
      <c r="CC341" s="41"/>
      <c r="CD341" s="41"/>
      <c r="CE341" s="41"/>
      <c r="CF341" s="41"/>
      <c r="CG341" s="41"/>
      <c r="CH341" s="41"/>
      <c r="CI341" s="41"/>
      <c r="CJ341" s="41"/>
      <c r="CK341" s="41"/>
      <c r="CL341" s="41"/>
      <c r="CM341" s="41"/>
      <c r="CN341" s="41"/>
      <c r="CO341" s="41"/>
      <c r="CP341" s="41"/>
      <c r="CQ341" s="41"/>
      <c r="CR341" s="41"/>
      <c r="CS341" s="41"/>
      <c r="CT341" s="41"/>
      <c r="CU341" s="41"/>
      <c r="CV341" s="41"/>
      <c r="CW341" s="41"/>
      <c r="CX341" s="41"/>
      <c r="CY341" s="41"/>
      <c r="CZ341" s="41"/>
      <c r="DA341" s="41"/>
      <c r="DB341" s="41"/>
      <c r="DC341" s="41"/>
      <c r="DD341" s="41"/>
      <c r="DE341" s="41"/>
      <c r="DF341" s="41"/>
      <c r="DG341" s="41"/>
      <c r="DH341" s="41"/>
      <c r="DI341" s="41"/>
      <c r="DJ341" s="41"/>
      <c r="DK341" s="41"/>
      <c r="DL341" s="41"/>
      <c r="DM341" s="41"/>
      <c r="DN341" s="41"/>
      <c r="DO341" s="41"/>
      <c r="DP341" s="41"/>
      <c r="DQ341" s="41"/>
      <c r="DR341" s="41"/>
      <c r="DS341" s="41"/>
      <c r="FY341" s="44"/>
      <c r="FZ341" s="43"/>
      <c r="GA341" s="43"/>
      <c r="GB341" s="43"/>
      <c r="GC341" s="43"/>
      <c r="GD341" s="43"/>
      <c r="GE341" s="43"/>
      <c r="GF341" s="43"/>
      <c r="GG341" s="43"/>
      <c r="GH341" s="43"/>
      <c r="GI341" s="43"/>
      <c r="GJ341" s="43"/>
      <c r="GK341" s="43"/>
      <c r="GL341" s="43"/>
      <c r="GM341" s="43"/>
      <c r="GN341" s="43"/>
      <c r="GO341" s="43"/>
      <c r="GP341" s="43"/>
      <c r="GQ341" s="43"/>
      <c r="GR341" s="43"/>
      <c r="GS341" s="43"/>
      <c r="GT341" s="43"/>
      <c r="GU341" s="43"/>
      <c r="GV341" s="43"/>
      <c r="GW341" s="43"/>
      <c r="GX341" s="43"/>
      <c r="GY341" s="43"/>
      <c r="GZ341" s="43"/>
      <c r="HA341" s="43"/>
      <c r="HB341" s="43"/>
      <c r="HC341" s="43"/>
      <c r="HD341" s="43"/>
    </row>
    <row r="342" spans="1:212" x14ac:dyDescent="0.25">
      <c r="A342" s="41"/>
      <c r="B342" s="41"/>
      <c r="C342" s="41"/>
      <c r="D342" s="41"/>
      <c r="E342" s="41"/>
      <c r="F342" s="41"/>
      <c r="G342" s="41"/>
      <c r="H342" s="41"/>
      <c r="I342" s="41"/>
      <c r="J342" s="41"/>
      <c r="K342" s="41"/>
      <c r="L342" s="41"/>
      <c r="M342" s="41"/>
      <c r="N342" s="41"/>
      <c r="O342" s="41"/>
      <c r="P342" s="41"/>
      <c r="Q342" s="41"/>
      <c r="R342" s="41"/>
      <c r="S342" s="41"/>
      <c r="T342" s="41"/>
      <c r="U342" s="41"/>
      <c r="V342" s="41"/>
      <c r="W342" s="41"/>
      <c r="X342" s="41"/>
      <c r="Y342" s="41"/>
      <c r="Z342" s="41"/>
      <c r="AA342" s="41"/>
      <c r="AB342" s="41"/>
      <c r="AC342" s="41"/>
      <c r="AD342" s="41"/>
      <c r="AE342" s="41"/>
      <c r="AF342" s="41"/>
      <c r="AG342" s="41"/>
      <c r="AH342" s="41"/>
      <c r="AI342" s="41"/>
      <c r="AJ342" s="41"/>
      <c r="AK342" s="41"/>
      <c r="AL342" s="41"/>
      <c r="AM342" s="41"/>
      <c r="AN342" s="41"/>
      <c r="AO342" s="41"/>
      <c r="AP342" s="41"/>
      <c r="AQ342" s="41"/>
      <c r="AR342" s="41"/>
      <c r="AS342" s="41"/>
      <c r="AT342" s="41"/>
      <c r="AU342" s="41"/>
      <c r="AV342" s="41"/>
      <c r="AW342" s="41"/>
      <c r="AX342" s="41"/>
      <c r="AY342" s="41"/>
      <c r="AZ342" s="41"/>
      <c r="BA342" s="41"/>
      <c r="BB342" s="41"/>
      <c r="BC342" s="41"/>
      <c r="BD342" s="41"/>
      <c r="BE342" s="41"/>
      <c r="BF342" s="41"/>
      <c r="BG342" s="41"/>
      <c r="BH342" s="41"/>
      <c r="BI342" s="41"/>
      <c r="BJ342" s="41"/>
      <c r="BK342" s="41"/>
      <c r="BL342" s="41"/>
      <c r="BM342" s="41"/>
      <c r="BN342" s="41"/>
      <c r="BO342" s="41"/>
      <c r="BP342" s="41"/>
      <c r="BQ342" s="41"/>
      <c r="BR342" s="41"/>
      <c r="BS342" s="41"/>
      <c r="BT342" s="41"/>
      <c r="BU342" s="41"/>
      <c r="BV342" s="41"/>
      <c r="BW342" s="41"/>
      <c r="BX342" s="41"/>
      <c r="BY342" s="41"/>
      <c r="BZ342" s="41"/>
      <c r="CA342" s="41"/>
      <c r="CB342" s="41"/>
      <c r="CC342" s="41"/>
      <c r="CD342" s="41"/>
      <c r="CE342" s="41"/>
      <c r="CF342" s="41"/>
      <c r="CG342" s="41"/>
      <c r="CH342" s="41"/>
      <c r="CI342" s="41"/>
      <c r="CJ342" s="41"/>
      <c r="CK342" s="41"/>
      <c r="CL342" s="41"/>
      <c r="CM342" s="41"/>
      <c r="CN342" s="41"/>
      <c r="CO342" s="41"/>
      <c r="CP342" s="41"/>
      <c r="CQ342" s="41"/>
      <c r="CR342" s="41"/>
      <c r="CS342" s="41"/>
      <c r="CT342" s="41"/>
      <c r="CU342" s="41"/>
      <c r="CV342" s="41"/>
      <c r="CW342" s="41"/>
      <c r="CX342" s="41"/>
      <c r="CY342" s="41"/>
      <c r="CZ342" s="41"/>
      <c r="DA342" s="41"/>
      <c r="DB342" s="41"/>
      <c r="DC342" s="41"/>
      <c r="DD342" s="41"/>
      <c r="DE342" s="41"/>
      <c r="DF342" s="41"/>
      <c r="DG342" s="41"/>
      <c r="DH342" s="41"/>
      <c r="DI342" s="41"/>
      <c r="DJ342" s="41"/>
      <c r="DK342" s="41"/>
      <c r="DL342" s="41"/>
      <c r="DM342" s="41"/>
      <c r="DN342" s="41"/>
      <c r="DO342" s="41"/>
      <c r="DP342" s="41"/>
      <c r="DQ342" s="41"/>
      <c r="DR342" s="41"/>
      <c r="DS342" s="41"/>
      <c r="FY342" s="44"/>
      <c r="FZ342" s="43"/>
      <c r="GA342" s="43"/>
      <c r="GB342" s="43"/>
      <c r="GC342" s="43"/>
      <c r="GD342" s="43"/>
      <c r="GE342" s="43"/>
      <c r="GF342" s="43"/>
      <c r="GG342" s="43"/>
      <c r="GH342" s="43"/>
      <c r="GI342" s="43"/>
      <c r="GJ342" s="43"/>
      <c r="GK342" s="43"/>
      <c r="GL342" s="43"/>
      <c r="GM342" s="43"/>
      <c r="GN342" s="43"/>
      <c r="GO342" s="43"/>
      <c r="GP342" s="43"/>
      <c r="GQ342" s="43"/>
      <c r="GR342" s="43"/>
      <c r="GS342" s="43"/>
      <c r="GT342" s="43"/>
      <c r="GU342" s="43"/>
      <c r="GV342" s="43"/>
      <c r="GW342" s="43"/>
      <c r="GX342" s="43"/>
      <c r="GY342" s="43"/>
      <c r="GZ342" s="43"/>
      <c r="HA342" s="43"/>
      <c r="HB342" s="43"/>
      <c r="HC342" s="43"/>
      <c r="HD342" s="43"/>
    </row>
    <row r="343" spans="1:212" x14ac:dyDescent="0.25">
      <c r="A343" s="41"/>
      <c r="B343" s="41"/>
      <c r="C343" s="41"/>
      <c r="D343" s="41"/>
      <c r="E343" s="41"/>
      <c r="F343" s="41"/>
      <c r="G343" s="41"/>
      <c r="H343" s="41"/>
      <c r="I343" s="41"/>
      <c r="J343" s="41"/>
      <c r="K343" s="41"/>
      <c r="L343" s="41"/>
      <c r="M343" s="41"/>
      <c r="N343" s="41"/>
      <c r="O343" s="41"/>
      <c r="P343" s="41"/>
      <c r="Q343" s="41"/>
      <c r="R343" s="41"/>
      <c r="S343" s="41"/>
      <c r="T343" s="41"/>
      <c r="U343" s="41"/>
      <c r="V343" s="41"/>
      <c r="W343" s="41"/>
      <c r="X343" s="41"/>
      <c r="Y343" s="41"/>
      <c r="Z343" s="41"/>
      <c r="AA343" s="41"/>
      <c r="AB343" s="41"/>
      <c r="AC343" s="41"/>
      <c r="AD343" s="41"/>
      <c r="AE343" s="41"/>
      <c r="AF343" s="41"/>
      <c r="AG343" s="41"/>
      <c r="AH343" s="41"/>
      <c r="AI343" s="41"/>
      <c r="AJ343" s="41"/>
      <c r="AK343" s="41"/>
      <c r="AL343" s="41"/>
      <c r="AM343" s="41"/>
      <c r="AN343" s="41"/>
      <c r="AO343" s="41"/>
      <c r="AP343" s="41"/>
      <c r="AQ343" s="41"/>
      <c r="AR343" s="41"/>
      <c r="AS343" s="41"/>
      <c r="AT343" s="41"/>
      <c r="AU343" s="41"/>
      <c r="AV343" s="41"/>
      <c r="AW343" s="41"/>
      <c r="AX343" s="41"/>
      <c r="AY343" s="41"/>
      <c r="AZ343" s="41"/>
      <c r="BA343" s="41"/>
      <c r="BB343" s="41"/>
      <c r="BC343" s="41"/>
      <c r="BD343" s="41"/>
      <c r="BE343" s="41"/>
      <c r="BF343" s="41"/>
      <c r="BG343" s="41"/>
      <c r="BH343" s="41"/>
      <c r="BI343" s="41"/>
      <c r="BJ343" s="41"/>
      <c r="BK343" s="41"/>
      <c r="BL343" s="41"/>
      <c r="BM343" s="41"/>
      <c r="BN343" s="41"/>
      <c r="BO343" s="41"/>
      <c r="BP343" s="41"/>
      <c r="BQ343" s="41"/>
      <c r="BR343" s="41"/>
      <c r="BS343" s="41"/>
      <c r="BT343" s="41"/>
      <c r="BU343" s="41"/>
      <c r="BV343" s="41"/>
      <c r="BW343" s="41"/>
      <c r="BX343" s="41"/>
      <c r="BY343" s="41"/>
      <c r="BZ343" s="41"/>
      <c r="CA343" s="41"/>
      <c r="CB343" s="41"/>
      <c r="CC343" s="41"/>
      <c r="CD343" s="41"/>
      <c r="CE343" s="41"/>
      <c r="CF343" s="41"/>
      <c r="CG343" s="41"/>
      <c r="CH343" s="41"/>
      <c r="CI343" s="41"/>
      <c r="CJ343" s="41"/>
      <c r="CK343" s="41"/>
      <c r="CL343" s="41"/>
      <c r="CM343" s="41"/>
      <c r="CN343" s="41"/>
      <c r="CO343" s="41"/>
      <c r="CP343" s="41"/>
      <c r="CQ343" s="41"/>
      <c r="CR343" s="41"/>
      <c r="CS343" s="41"/>
      <c r="CT343" s="41"/>
      <c r="CU343" s="41"/>
      <c r="CV343" s="41"/>
      <c r="CW343" s="41"/>
      <c r="CX343" s="41"/>
      <c r="CY343" s="41"/>
      <c r="CZ343" s="41"/>
      <c r="DA343" s="41"/>
      <c r="DB343" s="41"/>
      <c r="DC343" s="41"/>
      <c r="DD343" s="41"/>
      <c r="DE343" s="41"/>
      <c r="DF343" s="41"/>
      <c r="DG343" s="41"/>
      <c r="DH343" s="41"/>
      <c r="DI343" s="41"/>
      <c r="DJ343" s="41"/>
      <c r="DK343" s="41"/>
      <c r="DL343" s="41"/>
      <c r="DM343" s="41"/>
      <c r="DN343" s="41"/>
      <c r="DO343" s="41"/>
      <c r="DP343" s="41"/>
      <c r="DQ343" s="41"/>
      <c r="DR343" s="41"/>
      <c r="DS343" s="41"/>
      <c r="FY343" s="44"/>
      <c r="FZ343" s="43"/>
      <c r="GA343" s="43"/>
      <c r="GB343" s="43"/>
      <c r="GC343" s="43"/>
      <c r="GD343" s="43"/>
      <c r="GE343" s="43"/>
      <c r="GF343" s="43"/>
      <c r="GG343" s="43"/>
      <c r="GH343" s="43"/>
      <c r="GI343" s="43"/>
      <c r="GJ343" s="43"/>
      <c r="GK343" s="43"/>
      <c r="GL343" s="43"/>
      <c r="GM343" s="43"/>
      <c r="GN343" s="43"/>
      <c r="GO343" s="43"/>
      <c r="GP343" s="43"/>
      <c r="GQ343" s="43"/>
      <c r="GR343" s="43"/>
      <c r="GS343" s="43"/>
      <c r="GT343" s="43"/>
      <c r="GU343" s="43"/>
      <c r="GV343" s="43"/>
      <c r="GW343" s="43"/>
      <c r="GX343" s="43"/>
      <c r="GY343" s="43"/>
      <c r="GZ343" s="43"/>
      <c r="HA343" s="43"/>
      <c r="HB343" s="43"/>
      <c r="HC343" s="43"/>
      <c r="HD343" s="43"/>
    </row>
    <row r="344" spans="1:212" x14ac:dyDescent="0.25">
      <c r="A344" s="41"/>
      <c r="B344" s="41"/>
      <c r="C344" s="41"/>
      <c r="D344" s="41"/>
      <c r="E344" s="41"/>
      <c r="F344" s="41"/>
      <c r="G344" s="41"/>
      <c r="H344" s="41"/>
      <c r="I344" s="41"/>
      <c r="J344" s="41"/>
      <c r="K344" s="41"/>
      <c r="L344" s="41"/>
      <c r="M344" s="41"/>
      <c r="N344" s="41"/>
      <c r="O344" s="41"/>
      <c r="P344" s="41"/>
      <c r="Q344" s="41"/>
      <c r="R344" s="41"/>
      <c r="S344" s="41"/>
      <c r="T344" s="41"/>
      <c r="U344" s="41"/>
      <c r="V344" s="41"/>
      <c r="W344" s="41"/>
      <c r="X344" s="41"/>
      <c r="Y344" s="41"/>
      <c r="Z344" s="41"/>
      <c r="AA344" s="41"/>
      <c r="AB344" s="41"/>
      <c r="AC344" s="41"/>
      <c r="AD344" s="41"/>
      <c r="AE344" s="41"/>
      <c r="AF344" s="41"/>
      <c r="AG344" s="41"/>
      <c r="AH344" s="41"/>
      <c r="AI344" s="41"/>
      <c r="AJ344" s="41"/>
      <c r="AK344" s="41"/>
      <c r="AL344" s="41"/>
      <c r="AM344" s="41"/>
      <c r="AN344" s="41"/>
      <c r="AO344" s="41"/>
      <c r="AP344" s="41"/>
      <c r="AQ344" s="41"/>
      <c r="AR344" s="41"/>
      <c r="AS344" s="41"/>
      <c r="AT344" s="41"/>
      <c r="AU344" s="41"/>
      <c r="AV344" s="41"/>
      <c r="AW344" s="41"/>
      <c r="AX344" s="41"/>
      <c r="AY344" s="41"/>
      <c r="AZ344" s="41"/>
      <c r="BA344" s="41"/>
      <c r="BB344" s="41"/>
      <c r="BC344" s="41"/>
      <c r="BD344" s="41"/>
      <c r="BE344" s="41"/>
      <c r="BF344" s="41"/>
      <c r="BG344" s="41"/>
      <c r="BH344" s="41"/>
      <c r="BI344" s="41"/>
      <c r="BJ344" s="41"/>
      <c r="BK344" s="41"/>
      <c r="BL344" s="41"/>
      <c r="BM344" s="41"/>
      <c r="BN344" s="41"/>
      <c r="BO344" s="41"/>
      <c r="BP344" s="41"/>
      <c r="BQ344" s="41"/>
      <c r="BR344" s="41"/>
      <c r="BS344" s="41"/>
      <c r="BT344" s="41"/>
      <c r="BU344" s="41"/>
      <c r="BV344" s="41"/>
      <c r="BW344" s="41"/>
      <c r="BX344" s="41"/>
      <c r="BY344" s="41"/>
      <c r="BZ344" s="41"/>
      <c r="CA344" s="41"/>
      <c r="CB344" s="41"/>
      <c r="CC344" s="41"/>
      <c r="CD344" s="41"/>
      <c r="CE344" s="41"/>
      <c r="CF344" s="41"/>
      <c r="CG344" s="41"/>
      <c r="CH344" s="41"/>
      <c r="CI344" s="41"/>
      <c r="CJ344" s="41"/>
      <c r="CK344" s="41"/>
      <c r="CL344" s="41"/>
      <c r="CM344" s="41"/>
      <c r="CN344" s="41"/>
      <c r="CO344" s="41"/>
      <c r="CP344" s="41"/>
      <c r="CQ344" s="41"/>
      <c r="CR344" s="41"/>
      <c r="CS344" s="41"/>
      <c r="CT344" s="41"/>
      <c r="CU344" s="41"/>
      <c r="CV344" s="41"/>
      <c r="CW344" s="41"/>
      <c r="CX344" s="41"/>
      <c r="CY344" s="41"/>
      <c r="CZ344" s="41"/>
      <c r="DA344" s="41"/>
      <c r="DB344" s="41"/>
      <c r="DC344" s="41"/>
      <c r="DD344" s="41"/>
      <c r="DE344" s="41"/>
      <c r="DF344" s="41"/>
      <c r="DG344" s="41"/>
      <c r="DH344" s="41"/>
      <c r="DI344" s="41"/>
      <c r="DJ344" s="41"/>
      <c r="DK344" s="41"/>
      <c r="DL344" s="41"/>
      <c r="DM344" s="41"/>
      <c r="DN344" s="41"/>
      <c r="DO344" s="41"/>
      <c r="DP344" s="41"/>
      <c r="DQ344" s="41"/>
      <c r="DR344" s="41"/>
      <c r="DS344" s="41"/>
      <c r="FY344" s="44"/>
      <c r="FZ344" s="43"/>
      <c r="GA344" s="43"/>
      <c r="GB344" s="43"/>
      <c r="GC344" s="43"/>
      <c r="GD344" s="43"/>
      <c r="GE344" s="43"/>
      <c r="GF344" s="43"/>
      <c r="GG344" s="43"/>
      <c r="GH344" s="43"/>
      <c r="GI344" s="43"/>
      <c r="GJ344" s="43"/>
      <c r="GK344" s="43"/>
      <c r="GL344" s="43"/>
      <c r="GM344" s="43"/>
      <c r="GN344" s="43"/>
      <c r="GO344" s="43"/>
      <c r="GP344" s="43"/>
      <c r="GQ344" s="43"/>
      <c r="GR344" s="43"/>
      <c r="GS344" s="43"/>
      <c r="GT344" s="43"/>
      <c r="GU344" s="43"/>
      <c r="GV344" s="43"/>
      <c r="GW344" s="43"/>
      <c r="GX344" s="43"/>
      <c r="GY344" s="43"/>
      <c r="GZ344" s="43"/>
      <c r="HA344" s="43"/>
      <c r="HB344" s="43"/>
      <c r="HC344" s="43"/>
      <c r="HD344" s="43"/>
    </row>
    <row r="345" spans="1:212" x14ac:dyDescent="0.25">
      <c r="A345" s="41"/>
      <c r="B345" s="41"/>
      <c r="C345" s="41"/>
      <c r="D345" s="41"/>
      <c r="E345" s="41"/>
      <c r="F345" s="41"/>
      <c r="G345" s="41"/>
      <c r="H345" s="41"/>
      <c r="I345" s="41"/>
      <c r="J345" s="41"/>
      <c r="K345" s="41"/>
      <c r="L345" s="41"/>
      <c r="M345" s="41"/>
      <c r="N345" s="41"/>
      <c r="O345" s="41"/>
      <c r="P345" s="41"/>
      <c r="Q345" s="41"/>
      <c r="R345" s="41"/>
      <c r="S345" s="41"/>
      <c r="T345" s="41"/>
      <c r="U345" s="41"/>
      <c r="V345" s="41"/>
      <c r="W345" s="41"/>
      <c r="X345" s="41"/>
      <c r="Y345" s="41"/>
      <c r="Z345" s="41"/>
      <c r="AA345" s="41"/>
      <c r="AB345" s="41"/>
      <c r="AC345" s="41"/>
      <c r="AD345" s="41"/>
      <c r="AE345" s="41"/>
      <c r="AF345" s="41"/>
      <c r="AG345" s="41"/>
      <c r="AH345" s="41"/>
      <c r="AI345" s="41"/>
      <c r="AJ345" s="41"/>
      <c r="AK345" s="41"/>
      <c r="AL345" s="41"/>
      <c r="AM345" s="41"/>
      <c r="AN345" s="41"/>
      <c r="AO345" s="41"/>
      <c r="AP345" s="41"/>
      <c r="AQ345" s="41"/>
      <c r="AR345" s="41"/>
      <c r="AS345" s="41"/>
      <c r="AT345" s="41"/>
      <c r="AU345" s="41"/>
      <c r="AV345" s="41"/>
      <c r="AW345" s="41"/>
      <c r="AX345" s="41"/>
      <c r="AY345" s="41"/>
      <c r="AZ345" s="41"/>
      <c r="BA345" s="41"/>
      <c r="BB345" s="41"/>
      <c r="BC345" s="41"/>
      <c r="BD345" s="41"/>
      <c r="BE345" s="41"/>
      <c r="BF345" s="41"/>
      <c r="BG345" s="41"/>
      <c r="BH345" s="41"/>
      <c r="BI345" s="41"/>
      <c r="BJ345" s="41"/>
      <c r="BK345" s="41"/>
      <c r="BL345" s="41"/>
      <c r="BM345" s="41"/>
      <c r="BN345" s="41"/>
      <c r="BO345" s="41"/>
      <c r="BP345" s="41"/>
      <c r="BQ345" s="41"/>
      <c r="BR345" s="41"/>
      <c r="BS345" s="41"/>
      <c r="BT345" s="41"/>
      <c r="BU345" s="41"/>
      <c r="BV345" s="41"/>
      <c r="BW345" s="41"/>
      <c r="BX345" s="41"/>
      <c r="BY345" s="41"/>
      <c r="BZ345" s="41"/>
      <c r="CA345" s="41"/>
      <c r="CB345" s="41"/>
      <c r="CC345" s="41"/>
      <c r="CD345" s="41"/>
      <c r="CE345" s="41"/>
      <c r="CF345" s="41"/>
      <c r="CG345" s="41"/>
      <c r="CH345" s="41"/>
      <c r="CI345" s="41"/>
      <c r="CJ345" s="41"/>
      <c r="CK345" s="41"/>
      <c r="CL345" s="41"/>
      <c r="CM345" s="41"/>
      <c r="CN345" s="41"/>
      <c r="CO345" s="41"/>
      <c r="CP345" s="41"/>
      <c r="CQ345" s="41"/>
      <c r="CR345" s="41"/>
      <c r="CS345" s="41"/>
      <c r="CT345" s="41"/>
      <c r="CU345" s="41"/>
      <c r="CV345" s="41"/>
      <c r="CW345" s="41"/>
      <c r="CX345" s="41"/>
      <c r="CY345" s="41"/>
      <c r="CZ345" s="41"/>
      <c r="DA345" s="41"/>
      <c r="DB345" s="41"/>
      <c r="DC345" s="41"/>
      <c r="DD345" s="41"/>
      <c r="DE345" s="41"/>
      <c r="DF345" s="41"/>
      <c r="DG345" s="41"/>
      <c r="DH345" s="41"/>
      <c r="DI345" s="41"/>
      <c r="DJ345" s="41"/>
      <c r="DK345" s="41"/>
      <c r="DL345" s="41"/>
      <c r="DM345" s="41"/>
      <c r="DN345" s="41"/>
      <c r="DO345" s="41"/>
      <c r="DP345" s="41"/>
      <c r="DQ345" s="41"/>
      <c r="DR345" s="41"/>
      <c r="DS345" s="41"/>
      <c r="FY345" s="44"/>
      <c r="FZ345" s="43"/>
      <c r="GA345" s="43"/>
      <c r="GB345" s="43"/>
      <c r="GC345" s="43"/>
      <c r="GD345" s="43"/>
      <c r="GE345" s="43"/>
      <c r="GF345" s="43"/>
      <c r="GG345" s="43"/>
      <c r="GH345" s="43"/>
      <c r="GI345" s="43"/>
      <c r="GJ345" s="43"/>
      <c r="GK345" s="43"/>
      <c r="GL345" s="43"/>
      <c r="GM345" s="43"/>
      <c r="GN345" s="43"/>
      <c r="GO345" s="43"/>
      <c r="GP345" s="43"/>
      <c r="GQ345" s="43"/>
      <c r="GR345" s="43"/>
      <c r="GS345" s="43"/>
      <c r="GT345" s="43"/>
      <c r="GU345" s="43"/>
      <c r="GV345" s="43"/>
      <c r="GW345" s="43"/>
      <c r="GX345" s="43"/>
      <c r="GY345" s="43"/>
      <c r="GZ345" s="43"/>
      <c r="HA345" s="43"/>
      <c r="HB345" s="43"/>
      <c r="HC345" s="43"/>
      <c r="HD345" s="43"/>
    </row>
    <row r="346" spans="1:212" x14ac:dyDescent="0.25">
      <c r="A346" s="41"/>
      <c r="B346" s="41"/>
      <c r="C346" s="41"/>
      <c r="D346" s="41"/>
      <c r="E346" s="41"/>
      <c r="F346" s="41"/>
      <c r="G346" s="41"/>
      <c r="H346" s="41"/>
      <c r="I346" s="41"/>
      <c r="J346" s="41"/>
      <c r="K346" s="41"/>
      <c r="L346" s="41"/>
      <c r="M346" s="41"/>
      <c r="N346" s="41"/>
      <c r="O346" s="41"/>
      <c r="P346" s="41"/>
      <c r="Q346" s="41"/>
      <c r="R346" s="41"/>
      <c r="S346" s="41"/>
      <c r="T346" s="41"/>
      <c r="U346" s="41"/>
      <c r="V346" s="41"/>
      <c r="W346" s="41"/>
      <c r="X346" s="41"/>
      <c r="Y346" s="41"/>
      <c r="Z346" s="41"/>
      <c r="AA346" s="41"/>
      <c r="AB346" s="41"/>
      <c r="AC346" s="41"/>
      <c r="AD346" s="41"/>
      <c r="AE346" s="41"/>
      <c r="AF346" s="41"/>
      <c r="AG346" s="41"/>
      <c r="AH346" s="41"/>
      <c r="AI346" s="41"/>
      <c r="AJ346" s="41"/>
      <c r="AK346" s="41"/>
      <c r="AL346" s="41"/>
      <c r="AM346" s="41"/>
      <c r="AN346" s="41"/>
      <c r="AO346" s="41"/>
      <c r="AP346" s="41"/>
      <c r="AQ346" s="41"/>
      <c r="AR346" s="41"/>
      <c r="AS346" s="41"/>
      <c r="AT346" s="41"/>
      <c r="AU346" s="41"/>
      <c r="AV346" s="41"/>
      <c r="AW346" s="41"/>
      <c r="AX346" s="41"/>
      <c r="AY346" s="41"/>
      <c r="AZ346" s="41"/>
      <c r="BA346" s="41"/>
      <c r="BB346" s="41"/>
      <c r="BC346" s="41"/>
      <c r="BD346" s="41"/>
      <c r="BE346" s="41"/>
      <c r="BF346" s="41"/>
      <c r="BG346" s="41"/>
      <c r="BH346" s="41"/>
      <c r="BI346" s="41"/>
      <c r="BJ346" s="41"/>
      <c r="BK346" s="41"/>
      <c r="BL346" s="41"/>
      <c r="BM346" s="41"/>
      <c r="BN346" s="41"/>
      <c r="BO346" s="41"/>
      <c r="BP346" s="41"/>
      <c r="BQ346" s="41"/>
      <c r="BR346" s="41"/>
      <c r="BS346" s="41"/>
      <c r="BT346" s="41"/>
      <c r="BU346" s="41"/>
      <c r="BV346" s="41"/>
      <c r="BW346" s="41"/>
      <c r="BX346" s="41"/>
      <c r="BY346" s="41"/>
      <c r="BZ346" s="41"/>
      <c r="CA346" s="41"/>
      <c r="CB346" s="41"/>
      <c r="CC346" s="41"/>
      <c r="CD346" s="41"/>
      <c r="CE346" s="41"/>
      <c r="CF346" s="41"/>
      <c r="CG346" s="41"/>
      <c r="CH346" s="41"/>
      <c r="CI346" s="41"/>
      <c r="CJ346" s="41"/>
      <c r="CK346" s="41"/>
      <c r="CL346" s="41"/>
      <c r="CM346" s="41"/>
      <c r="CN346" s="41"/>
      <c r="CO346" s="41"/>
      <c r="CP346" s="41"/>
      <c r="CQ346" s="41"/>
      <c r="CR346" s="41"/>
      <c r="CS346" s="41"/>
      <c r="CT346" s="41"/>
      <c r="CU346" s="41"/>
      <c r="CV346" s="41"/>
      <c r="CW346" s="41"/>
      <c r="CX346" s="41"/>
      <c r="CY346" s="41"/>
      <c r="CZ346" s="41"/>
      <c r="DA346" s="41"/>
      <c r="DB346" s="41"/>
      <c r="DC346" s="41"/>
      <c r="DD346" s="41"/>
      <c r="DE346" s="41"/>
      <c r="DF346" s="41"/>
      <c r="DG346" s="41"/>
      <c r="DH346" s="41"/>
      <c r="DI346" s="41"/>
      <c r="DJ346" s="41"/>
      <c r="DK346" s="41"/>
      <c r="DL346" s="41"/>
      <c r="DM346" s="41"/>
      <c r="DN346" s="41"/>
      <c r="DO346" s="41"/>
      <c r="DP346" s="41"/>
      <c r="DQ346" s="41"/>
      <c r="DR346" s="41"/>
      <c r="DS346" s="41"/>
      <c r="FY346" s="44"/>
      <c r="FZ346" s="43"/>
      <c r="GA346" s="43"/>
      <c r="GB346" s="43"/>
      <c r="GC346" s="43"/>
      <c r="GD346" s="43"/>
      <c r="GE346" s="43"/>
      <c r="GF346" s="43"/>
      <c r="GG346" s="43"/>
      <c r="GH346" s="43"/>
      <c r="GI346" s="43"/>
      <c r="GJ346" s="43"/>
      <c r="GK346" s="43"/>
      <c r="GL346" s="43"/>
      <c r="GM346" s="43"/>
      <c r="GN346" s="43"/>
      <c r="GO346" s="43"/>
      <c r="GP346" s="43"/>
      <c r="GQ346" s="43"/>
      <c r="GR346" s="43"/>
      <c r="GS346" s="43"/>
      <c r="GT346" s="43"/>
      <c r="GU346" s="43"/>
      <c r="GV346" s="43"/>
      <c r="GW346" s="43"/>
      <c r="GX346" s="43"/>
      <c r="GY346" s="43"/>
      <c r="GZ346" s="43"/>
      <c r="HA346" s="43"/>
      <c r="HB346" s="43"/>
      <c r="HC346" s="43"/>
      <c r="HD346" s="43"/>
    </row>
    <row r="347" spans="1:212" x14ac:dyDescent="0.25">
      <c r="A347" s="41"/>
      <c r="B347" s="41"/>
      <c r="C347" s="41"/>
      <c r="D347" s="41"/>
      <c r="E347" s="41"/>
      <c r="F347" s="41"/>
      <c r="G347" s="41"/>
      <c r="H347" s="41"/>
      <c r="I347" s="41"/>
      <c r="J347" s="41"/>
      <c r="K347" s="41"/>
      <c r="L347" s="41"/>
      <c r="M347" s="41"/>
      <c r="N347" s="41"/>
      <c r="O347" s="41"/>
      <c r="P347" s="41"/>
      <c r="Q347" s="41"/>
      <c r="R347" s="41"/>
      <c r="S347" s="41"/>
      <c r="T347" s="41"/>
      <c r="U347" s="41"/>
      <c r="V347" s="41"/>
      <c r="W347" s="41"/>
      <c r="X347" s="41"/>
      <c r="Y347" s="41"/>
      <c r="Z347" s="41"/>
      <c r="AA347" s="41"/>
      <c r="AB347" s="41"/>
      <c r="AC347" s="41"/>
      <c r="AD347" s="41"/>
      <c r="AE347" s="41"/>
      <c r="AF347" s="41"/>
      <c r="AG347" s="41"/>
      <c r="AH347" s="41"/>
      <c r="AI347" s="41"/>
      <c r="AJ347" s="41"/>
      <c r="AK347" s="41"/>
      <c r="AL347" s="41"/>
      <c r="AM347" s="41"/>
      <c r="AN347" s="41"/>
      <c r="AO347" s="41"/>
      <c r="AP347" s="41"/>
      <c r="AQ347" s="41"/>
      <c r="AR347" s="41"/>
      <c r="AS347" s="41"/>
      <c r="AT347" s="41"/>
      <c r="AU347" s="41"/>
      <c r="AV347" s="41"/>
      <c r="AW347" s="41"/>
      <c r="AX347" s="41"/>
      <c r="AY347" s="41"/>
      <c r="AZ347" s="41"/>
      <c r="BA347" s="41"/>
      <c r="BB347" s="41"/>
      <c r="BC347" s="41"/>
      <c r="BD347" s="41"/>
      <c r="BE347" s="41"/>
      <c r="BF347" s="41"/>
      <c r="BG347" s="41"/>
      <c r="BH347" s="41"/>
      <c r="BI347" s="41"/>
      <c r="BJ347" s="41"/>
      <c r="BK347" s="41"/>
      <c r="BL347" s="41"/>
      <c r="BM347" s="41"/>
      <c r="BN347" s="41"/>
      <c r="BO347" s="41"/>
      <c r="BP347" s="41"/>
      <c r="BQ347" s="41"/>
      <c r="BR347" s="41"/>
      <c r="BS347" s="41"/>
      <c r="BT347" s="41"/>
      <c r="BU347" s="41"/>
      <c r="BV347" s="41"/>
      <c r="BW347" s="41"/>
      <c r="BX347" s="41"/>
      <c r="BY347" s="41"/>
      <c r="BZ347" s="41"/>
      <c r="CA347" s="41"/>
      <c r="CB347" s="41"/>
      <c r="CC347" s="41"/>
      <c r="CD347" s="41"/>
      <c r="CE347" s="41"/>
      <c r="CF347" s="41"/>
      <c r="CG347" s="41"/>
      <c r="CH347" s="41"/>
      <c r="CI347" s="41"/>
      <c r="CJ347" s="41"/>
      <c r="CK347" s="41"/>
      <c r="CL347" s="41"/>
      <c r="CM347" s="41"/>
      <c r="CN347" s="41"/>
      <c r="CO347" s="41"/>
      <c r="CP347" s="41"/>
      <c r="CQ347" s="41"/>
      <c r="CR347" s="41"/>
      <c r="CS347" s="41"/>
      <c r="CT347" s="41"/>
      <c r="CU347" s="41"/>
      <c r="CV347" s="41"/>
      <c r="CW347" s="41"/>
      <c r="CX347" s="41"/>
      <c r="CY347" s="41"/>
      <c r="CZ347" s="41"/>
      <c r="DA347" s="41"/>
      <c r="DB347" s="41"/>
      <c r="DC347" s="41"/>
      <c r="DD347" s="41"/>
      <c r="DE347" s="41"/>
      <c r="DF347" s="41"/>
      <c r="DG347" s="41"/>
      <c r="DH347" s="41"/>
      <c r="DI347" s="41"/>
      <c r="DJ347" s="41"/>
      <c r="DK347" s="41"/>
      <c r="DL347" s="41"/>
      <c r="DM347" s="41"/>
      <c r="DN347" s="41"/>
      <c r="DO347" s="41"/>
      <c r="DP347" s="41"/>
      <c r="DQ347" s="41"/>
      <c r="DR347" s="41"/>
      <c r="DS347" s="41"/>
      <c r="FY347" s="44"/>
      <c r="FZ347" s="43"/>
      <c r="GA347" s="43"/>
      <c r="GB347" s="43"/>
      <c r="GC347" s="43"/>
      <c r="GD347" s="43"/>
      <c r="GE347" s="43"/>
      <c r="GF347" s="43"/>
      <c r="GG347" s="43"/>
      <c r="GH347" s="43"/>
      <c r="GI347" s="43"/>
      <c r="GJ347" s="43"/>
      <c r="GK347" s="43"/>
      <c r="GL347" s="43"/>
      <c r="GM347" s="43"/>
      <c r="GN347" s="43"/>
      <c r="GO347" s="43"/>
      <c r="GP347" s="43"/>
      <c r="GQ347" s="43"/>
      <c r="GR347" s="43"/>
      <c r="GS347" s="43"/>
      <c r="GT347" s="43"/>
      <c r="GU347" s="43"/>
      <c r="GV347" s="43"/>
      <c r="GW347" s="43"/>
      <c r="GX347" s="43"/>
      <c r="GY347" s="43"/>
      <c r="GZ347" s="43"/>
      <c r="HA347" s="43"/>
      <c r="HB347" s="43"/>
      <c r="HC347" s="43"/>
      <c r="HD347" s="43"/>
    </row>
    <row r="348" spans="1:212" x14ac:dyDescent="0.25">
      <c r="A348" s="41"/>
      <c r="B348" s="41"/>
      <c r="C348" s="41"/>
      <c r="D348" s="41"/>
      <c r="E348" s="41"/>
      <c r="F348" s="41"/>
      <c r="G348" s="41"/>
      <c r="H348" s="41"/>
      <c r="I348" s="41"/>
      <c r="J348" s="41"/>
      <c r="K348" s="41"/>
      <c r="L348" s="41"/>
      <c r="M348" s="41"/>
      <c r="N348" s="41"/>
      <c r="O348" s="41"/>
      <c r="P348" s="41"/>
      <c r="Q348" s="41"/>
      <c r="R348" s="41"/>
      <c r="S348" s="41"/>
      <c r="T348" s="41"/>
      <c r="U348" s="41"/>
      <c r="V348" s="41"/>
      <c r="W348" s="41"/>
      <c r="X348" s="41"/>
      <c r="Y348" s="41"/>
      <c r="Z348" s="41"/>
      <c r="AA348" s="41"/>
      <c r="AB348" s="41"/>
      <c r="AC348" s="41"/>
      <c r="AD348" s="41"/>
      <c r="AE348" s="41"/>
      <c r="AF348" s="41"/>
      <c r="AG348" s="41"/>
      <c r="AH348" s="41"/>
      <c r="AI348" s="41"/>
      <c r="AJ348" s="41"/>
      <c r="AK348" s="41"/>
      <c r="AL348" s="41"/>
      <c r="AM348" s="41"/>
      <c r="AN348" s="41"/>
      <c r="AO348" s="41"/>
      <c r="AP348" s="41"/>
      <c r="AQ348" s="41"/>
      <c r="AR348" s="41"/>
      <c r="AS348" s="41"/>
      <c r="AT348" s="41"/>
      <c r="AU348" s="41"/>
      <c r="AV348" s="41"/>
      <c r="AW348" s="41"/>
      <c r="AX348" s="41"/>
      <c r="AY348" s="41"/>
      <c r="AZ348" s="41"/>
      <c r="BA348" s="41"/>
      <c r="BB348" s="41"/>
      <c r="BC348" s="41"/>
      <c r="BD348" s="41"/>
      <c r="BE348" s="41"/>
      <c r="BF348" s="41"/>
      <c r="BG348" s="41"/>
      <c r="BH348" s="41"/>
      <c r="BI348" s="41"/>
      <c r="BJ348" s="41"/>
      <c r="BK348" s="41"/>
      <c r="BL348" s="41"/>
      <c r="BM348" s="41"/>
      <c r="BN348" s="41"/>
      <c r="BO348" s="41"/>
      <c r="BP348" s="41"/>
      <c r="BQ348" s="41"/>
      <c r="BR348" s="41"/>
      <c r="BS348" s="41"/>
      <c r="BT348" s="41"/>
      <c r="BU348" s="41"/>
      <c r="BV348" s="41"/>
      <c r="BW348" s="41"/>
      <c r="BX348" s="41"/>
      <c r="BY348" s="41"/>
      <c r="BZ348" s="41"/>
      <c r="CA348" s="41"/>
      <c r="CB348" s="41"/>
      <c r="CC348" s="41"/>
      <c r="CD348" s="41"/>
      <c r="CE348" s="41"/>
      <c r="CF348" s="41"/>
      <c r="CG348" s="41"/>
      <c r="CH348" s="41"/>
      <c r="CI348" s="41"/>
      <c r="CJ348" s="41"/>
      <c r="CK348" s="41"/>
      <c r="CL348" s="41"/>
      <c r="CM348" s="41"/>
      <c r="CN348" s="41"/>
      <c r="CO348" s="41"/>
      <c r="CP348" s="41"/>
      <c r="CQ348" s="41"/>
      <c r="CR348" s="41"/>
      <c r="CS348" s="41"/>
      <c r="CT348" s="41"/>
      <c r="CU348" s="41"/>
      <c r="CV348" s="41"/>
      <c r="CW348" s="41"/>
      <c r="CX348" s="41"/>
      <c r="CY348" s="41"/>
      <c r="CZ348" s="41"/>
      <c r="DA348" s="41"/>
      <c r="DB348" s="41"/>
      <c r="DC348" s="41"/>
      <c r="DD348" s="41"/>
      <c r="DE348" s="41"/>
      <c r="DF348" s="41"/>
      <c r="DG348" s="41"/>
      <c r="DH348" s="41"/>
      <c r="DI348" s="41"/>
      <c r="DJ348" s="41"/>
      <c r="DK348" s="41"/>
      <c r="DL348" s="41"/>
      <c r="DM348" s="41"/>
      <c r="DN348" s="41"/>
      <c r="DO348" s="41"/>
      <c r="DP348" s="41"/>
      <c r="DQ348" s="41"/>
      <c r="DR348" s="41"/>
      <c r="DS348" s="41"/>
      <c r="FY348" s="44"/>
      <c r="FZ348" s="43"/>
      <c r="GA348" s="43"/>
      <c r="GB348" s="43"/>
      <c r="GC348" s="43"/>
      <c r="GD348" s="43"/>
      <c r="GE348" s="43"/>
      <c r="GF348" s="43"/>
      <c r="GG348" s="43"/>
      <c r="GH348" s="43"/>
      <c r="GI348" s="43"/>
      <c r="GJ348" s="43"/>
      <c r="GK348" s="43"/>
      <c r="GL348" s="43"/>
      <c r="GM348" s="43"/>
      <c r="GN348" s="43"/>
      <c r="GO348" s="43"/>
      <c r="GP348" s="43"/>
      <c r="GQ348" s="43"/>
      <c r="GR348" s="43"/>
      <c r="GS348" s="43"/>
      <c r="GT348" s="43"/>
      <c r="GU348" s="43"/>
      <c r="GV348" s="43"/>
      <c r="GW348" s="43"/>
      <c r="GX348" s="43"/>
      <c r="GY348" s="43"/>
      <c r="GZ348" s="43"/>
      <c r="HA348" s="43"/>
      <c r="HB348" s="43"/>
      <c r="HC348" s="43"/>
      <c r="HD348" s="43"/>
    </row>
    <row r="349" spans="1:212" x14ac:dyDescent="0.25">
      <c r="A349" s="41"/>
      <c r="B349" s="41"/>
      <c r="C349" s="41"/>
      <c r="D349" s="41"/>
      <c r="E349" s="41"/>
      <c r="F349" s="41"/>
      <c r="G349" s="41"/>
      <c r="H349" s="41"/>
      <c r="I349" s="41"/>
      <c r="J349" s="41"/>
      <c r="K349" s="41"/>
      <c r="L349" s="41"/>
      <c r="M349" s="41"/>
      <c r="N349" s="41"/>
      <c r="O349" s="41"/>
      <c r="P349" s="41"/>
      <c r="Q349" s="41"/>
      <c r="R349" s="41"/>
      <c r="S349" s="41"/>
      <c r="T349" s="41"/>
      <c r="U349" s="41"/>
      <c r="V349" s="41"/>
      <c r="W349" s="41"/>
      <c r="X349" s="41"/>
      <c r="Y349" s="41"/>
      <c r="Z349" s="41"/>
      <c r="AA349" s="41"/>
      <c r="AB349" s="41"/>
      <c r="AC349" s="41"/>
      <c r="AD349" s="41"/>
      <c r="AE349" s="41"/>
      <c r="AF349" s="41"/>
      <c r="AG349" s="41"/>
      <c r="AH349" s="41"/>
      <c r="AI349" s="41"/>
      <c r="AJ349" s="41"/>
      <c r="AK349" s="41"/>
      <c r="AL349" s="41"/>
      <c r="AM349" s="41"/>
      <c r="AN349" s="41"/>
      <c r="AO349" s="41"/>
      <c r="AP349" s="41"/>
      <c r="AQ349" s="41"/>
      <c r="AR349" s="41"/>
      <c r="AS349" s="41"/>
      <c r="AT349" s="41"/>
      <c r="AU349" s="41"/>
      <c r="AV349" s="41"/>
      <c r="AW349" s="41"/>
      <c r="AX349" s="41"/>
      <c r="AY349" s="41"/>
      <c r="AZ349" s="41"/>
      <c r="BA349" s="41"/>
      <c r="BB349" s="41"/>
      <c r="BC349" s="41"/>
      <c r="BD349" s="41"/>
      <c r="BE349" s="41"/>
      <c r="BF349" s="41"/>
      <c r="BG349" s="41"/>
      <c r="BH349" s="41"/>
      <c r="BI349" s="41"/>
      <c r="BJ349" s="41"/>
      <c r="BK349" s="41"/>
      <c r="BL349" s="41"/>
      <c r="BM349" s="41"/>
      <c r="BN349" s="41"/>
      <c r="BO349" s="41"/>
      <c r="BP349" s="41"/>
      <c r="BQ349" s="41"/>
      <c r="BR349" s="41"/>
      <c r="BS349" s="41"/>
      <c r="BT349" s="41"/>
      <c r="BU349" s="41"/>
      <c r="BV349" s="41"/>
      <c r="BW349" s="41"/>
      <c r="BX349" s="41"/>
      <c r="BY349" s="41"/>
      <c r="BZ349" s="41"/>
      <c r="CA349" s="41"/>
      <c r="CB349" s="41"/>
      <c r="CC349" s="41"/>
      <c r="CD349" s="41"/>
      <c r="CE349" s="41"/>
      <c r="CF349" s="41"/>
      <c r="CG349" s="41"/>
      <c r="CH349" s="41"/>
      <c r="CI349" s="41"/>
      <c r="CJ349" s="41"/>
      <c r="CK349" s="41"/>
      <c r="CL349" s="41"/>
      <c r="CM349" s="41"/>
      <c r="CN349" s="41"/>
      <c r="CO349" s="41"/>
      <c r="CP349" s="41"/>
      <c r="CQ349" s="41"/>
      <c r="CR349" s="41"/>
      <c r="CS349" s="41"/>
      <c r="CT349" s="41"/>
      <c r="CU349" s="41"/>
      <c r="CV349" s="41"/>
      <c r="CW349" s="41"/>
      <c r="CX349" s="41"/>
      <c r="CY349" s="41"/>
      <c r="CZ349" s="41"/>
      <c r="DA349" s="41"/>
      <c r="DB349" s="41"/>
      <c r="DC349" s="41"/>
      <c r="DD349" s="41"/>
      <c r="DE349" s="41"/>
      <c r="DF349" s="41"/>
      <c r="DG349" s="41"/>
      <c r="DH349" s="41"/>
      <c r="DI349" s="41"/>
      <c r="DJ349" s="41"/>
      <c r="DK349" s="41"/>
      <c r="DL349" s="41"/>
      <c r="DM349" s="41"/>
      <c r="DN349" s="41"/>
      <c r="DO349" s="41"/>
      <c r="DP349" s="41"/>
      <c r="DQ349" s="41"/>
      <c r="DR349" s="41"/>
      <c r="DS349" s="41"/>
      <c r="FY349" s="44"/>
      <c r="FZ349" s="43"/>
      <c r="GA349" s="43"/>
      <c r="GB349" s="43"/>
      <c r="GC349" s="43"/>
      <c r="GD349" s="43"/>
      <c r="GE349" s="43"/>
      <c r="GF349" s="43"/>
      <c r="GG349" s="43"/>
      <c r="GH349" s="43"/>
      <c r="GI349" s="43"/>
      <c r="GJ349" s="43"/>
      <c r="GK349" s="43"/>
      <c r="GL349" s="43"/>
      <c r="GM349" s="43"/>
      <c r="GN349" s="43"/>
      <c r="GO349" s="43"/>
      <c r="GP349" s="43"/>
      <c r="GQ349" s="43"/>
      <c r="GR349" s="43"/>
      <c r="GS349" s="43"/>
      <c r="GT349" s="43"/>
      <c r="GU349" s="43"/>
      <c r="GV349" s="43"/>
      <c r="GW349" s="43"/>
      <c r="GX349" s="43"/>
      <c r="GY349" s="43"/>
      <c r="GZ349" s="43"/>
      <c r="HA349" s="43"/>
      <c r="HB349" s="43"/>
      <c r="HC349" s="43"/>
      <c r="HD349" s="43"/>
    </row>
    <row r="350" spans="1:212" x14ac:dyDescent="0.25">
      <c r="A350" s="41"/>
      <c r="B350" s="41"/>
      <c r="C350" s="41"/>
      <c r="D350" s="41"/>
      <c r="E350" s="41"/>
      <c r="F350" s="41"/>
      <c r="G350" s="41"/>
      <c r="H350" s="41"/>
      <c r="I350" s="41"/>
      <c r="J350" s="41"/>
      <c r="K350" s="41"/>
      <c r="L350" s="41"/>
      <c r="M350" s="41"/>
      <c r="N350" s="41"/>
      <c r="O350" s="41"/>
      <c r="P350" s="41"/>
      <c r="Q350" s="41"/>
      <c r="R350" s="41"/>
      <c r="S350" s="41"/>
      <c r="T350" s="41"/>
      <c r="U350" s="41"/>
      <c r="V350" s="41"/>
      <c r="W350" s="41"/>
      <c r="X350" s="41"/>
      <c r="Y350" s="41"/>
      <c r="Z350" s="41"/>
      <c r="AA350" s="41"/>
      <c r="AB350" s="41"/>
      <c r="AC350" s="41"/>
      <c r="AD350" s="41"/>
      <c r="AE350" s="41"/>
      <c r="AF350" s="41"/>
      <c r="AG350" s="41"/>
      <c r="AH350" s="41"/>
      <c r="AI350" s="41"/>
      <c r="AJ350" s="41"/>
      <c r="AK350" s="41"/>
      <c r="AL350" s="41"/>
      <c r="AM350" s="41"/>
      <c r="AN350" s="41"/>
      <c r="AO350" s="41"/>
      <c r="AP350" s="41"/>
      <c r="AQ350" s="41"/>
      <c r="AR350" s="41"/>
      <c r="AS350" s="41"/>
      <c r="AT350" s="41"/>
      <c r="AU350" s="41"/>
      <c r="AV350" s="41"/>
      <c r="AW350" s="41"/>
      <c r="AX350" s="41"/>
      <c r="AY350" s="41"/>
      <c r="AZ350" s="41"/>
      <c r="BA350" s="41"/>
      <c r="BB350" s="41"/>
      <c r="BC350" s="41"/>
      <c r="BD350" s="41"/>
      <c r="BE350" s="41"/>
      <c r="BF350" s="41"/>
      <c r="BG350" s="41"/>
      <c r="BH350" s="41"/>
      <c r="BI350" s="41"/>
      <c r="BJ350" s="41"/>
      <c r="BK350" s="41"/>
      <c r="BL350" s="41"/>
      <c r="BM350" s="41"/>
      <c r="BN350" s="41"/>
      <c r="BO350" s="41"/>
      <c r="BP350" s="41"/>
      <c r="BQ350" s="41"/>
      <c r="BR350" s="41"/>
      <c r="BS350" s="41"/>
      <c r="BT350" s="41"/>
      <c r="BU350" s="41"/>
      <c r="BV350" s="41"/>
      <c r="BW350" s="41"/>
      <c r="BX350" s="41"/>
      <c r="BY350" s="41"/>
      <c r="BZ350" s="41"/>
      <c r="CA350" s="41"/>
      <c r="CB350" s="41"/>
      <c r="CC350" s="41"/>
      <c r="CD350" s="41"/>
      <c r="CE350" s="41"/>
      <c r="CF350" s="41"/>
      <c r="CG350" s="41"/>
      <c r="CH350" s="41"/>
      <c r="CI350" s="41"/>
      <c r="CJ350" s="41"/>
      <c r="CK350" s="41"/>
      <c r="CL350" s="41"/>
      <c r="CM350" s="41"/>
      <c r="CN350" s="41"/>
      <c r="CO350" s="41"/>
      <c r="CP350" s="41"/>
      <c r="CQ350" s="41"/>
      <c r="CR350" s="41"/>
      <c r="CS350" s="41"/>
      <c r="CT350" s="41"/>
      <c r="CU350" s="41"/>
      <c r="CV350" s="41"/>
      <c r="CW350" s="41"/>
      <c r="CX350" s="41"/>
      <c r="CY350" s="41"/>
      <c r="CZ350" s="41"/>
      <c r="DA350" s="41"/>
      <c r="DB350" s="41"/>
      <c r="DC350" s="41"/>
      <c r="DD350" s="41"/>
      <c r="DE350" s="41"/>
      <c r="DF350" s="41"/>
      <c r="DG350" s="41"/>
      <c r="DH350" s="41"/>
      <c r="DI350" s="41"/>
      <c r="DJ350" s="41"/>
      <c r="DK350" s="41"/>
      <c r="DL350" s="41"/>
      <c r="DM350" s="41"/>
      <c r="DN350" s="41"/>
      <c r="DO350" s="41"/>
      <c r="DP350" s="41"/>
      <c r="DQ350" s="41"/>
      <c r="DR350" s="41"/>
      <c r="DS350" s="41"/>
      <c r="FY350" s="44"/>
      <c r="FZ350" s="43"/>
      <c r="GA350" s="43"/>
      <c r="GB350" s="43"/>
      <c r="GC350" s="43"/>
      <c r="GD350" s="43"/>
      <c r="GE350" s="43"/>
      <c r="GF350" s="43"/>
      <c r="GG350" s="43"/>
      <c r="GH350" s="43"/>
      <c r="GI350" s="43"/>
      <c r="GJ350" s="43"/>
      <c r="GK350" s="43"/>
      <c r="GL350" s="43"/>
      <c r="GM350" s="43"/>
      <c r="GN350" s="43"/>
      <c r="GO350" s="43"/>
      <c r="GP350" s="43"/>
      <c r="GQ350" s="43"/>
      <c r="GR350" s="43"/>
      <c r="GS350" s="43"/>
      <c r="GT350" s="43"/>
      <c r="GU350" s="43"/>
      <c r="GV350" s="43"/>
      <c r="GW350" s="43"/>
      <c r="GX350" s="43"/>
      <c r="GY350" s="43"/>
      <c r="GZ350" s="43"/>
      <c r="HA350" s="43"/>
      <c r="HB350" s="43"/>
      <c r="HC350" s="43"/>
      <c r="HD350" s="43"/>
    </row>
    <row r="351" spans="1:212" x14ac:dyDescent="0.25">
      <c r="A351" s="41"/>
      <c r="B351" s="41"/>
      <c r="C351" s="41"/>
      <c r="D351" s="41"/>
      <c r="E351" s="41"/>
      <c r="F351" s="41"/>
      <c r="G351" s="41"/>
      <c r="H351" s="41"/>
      <c r="I351" s="41"/>
      <c r="J351" s="41"/>
      <c r="K351" s="41"/>
      <c r="L351" s="41"/>
      <c r="M351" s="41"/>
      <c r="N351" s="41"/>
      <c r="O351" s="41"/>
      <c r="P351" s="41"/>
      <c r="Q351" s="41"/>
      <c r="R351" s="41"/>
      <c r="S351" s="41"/>
      <c r="T351" s="41"/>
      <c r="U351" s="41"/>
      <c r="V351" s="41"/>
      <c r="W351" s="41"/>
      <c r="X351" s="41"/>
      <c r="Y351" s="41"/>
      <c r="Z351" s="41"/>
      <c r="AA351" s="41"/>
      <c r="AB351" s="41"/>
      <c r="AC351" s="41"/>
      <c r="AD351" s="41"/>
      <c r="AE351" s="41"/>
      <c r="AF351" s="41"/>
      <c r="AG351" s="41"/>
      <c r="AH351" s="41"/>
      <c r="AI351" s="41"/>
      <c r="AJ351" s="41"/>
      <c r="AK351" s="41"/>
      <c r="AL351" s="41"/>
      <c r="AM351" s="41"/>
      <c r="AN351" s="41"/>
      <c r="AO351" s="41"/>
      <c r="AP351" s="41"/>
      <c r="AQ351" s="41"/>
      <c r="AR351" s="41"/>
      <c r="AS351" s="41"/>
      <c r="AT351" s="41"/>
      <c r="AU351" s="41"/>
      <c r="AV351" s="41"/>
      <c r="AW351" s="41"/>
      <c r="AX351" s="41"/>
      <c r="AY351" s="41"/>
      <c r="AZ351" s="41"/>
      <c r="BA351" s="41"/>
      <c r="BB351" s="41"/>
      <c r="BC351" s="41"/>
      <c r="BD351" s="41"/>
      <c r="BE351" s="41"/>
      <c r="BF351" s="41"/>
      <c r="BG351" s="41"/>
      <c r="BH351" s="41"/>
      <c r="BI351" s="41"/>
      <c r="BJ351" s="41"/>
      <c r="BK351" s="41"/>
      <c r="BL351" s="41"/>
      <c r="BM351" s="41"/>
      <c r="BN351" s="41"/>
      <c r="BO351" s="41"/>
      <c r="BP351" s="41"/>
      <c r="BQ351" s="41"/>
      <c r="BR351" s="41"/>
      <c r="BS351" s="41"/>
      <c r="BT351" s="41"/>
      <c r="BU351" s="41"/>
      <c r="BV351" s="41"/>
      <c r="BW351" s="41"/>
      <c r="BX351" s="41"/>
      <c r="BY351" s="41"/>
      <c r="BZ351" s="41"/>
      <c r="CA351" s="41"/>
      <c r="CB351" s="41"/>
      <c r="CC351" s="41"/>
      <c r="CD351" s="41"/>
      <c r="CE351" s="41"/>
      <c r="CF351" s="41"/>
      <c r="CG351" s="41"/>
      <c r="CH351" s="41"/>
      <c r="CI351" s="41"/>
      <c r="CJ351" s="41"/>
      <c r="CK351" s="41"/>
      <c r="CL351" s="41"/>
      <c r="CM351" s="41"/>
      <c r="CN351" s="41"/>
      <c r="CO351" s="41"/>
      <c r="CP351" s="41"/>
      <c r="CQ351" s="41"/>
      <c r="CR351" s="41"/>
      <c r="CS351" s="41"/>
      <c r="CT351" s="41"/>
      <c r="CU351" s="41"/>
      <c r="CV351" s="41"/>
      <c r="CW351" s="41"/>
      <c r="CX351" s="41"/>
      <c r="CY351" s="41"/>
      <c r="CZ351" s="41"/>
      <c r="DA351" s="41"/>
      <c r="DB351" s="41"/>
      <c r="DC351" s="41"/>
      <c r="DD351" s="41"/>
      <c r="DE351" s="41"/>
      <c r="DF351" s="41"/>
      <c r="DG351" s="41"/>
      <c r="DH351" s="41"/>
      <c r="DI351" s="41"/>
      <c r="DJ351" s="41"/>
      <c r="DK351" s="41"/>
      <c r="DL351" s="41"/>
      <c r="DM351" s="41"/>
      <c r="DN351" s="41"/>
      <c r="DO351" s="41"/>
      <c r="DP351" s="41"/>
      <c r="DQ351" s="41"/>
      <c r="DR351" s="41"/>
      <c r="DS351" s="41"/>
      <c r="FY351" s="44"/>
      <c r="FZ351" s="43"/>
      <c r="GA351" s="43"/>
      <c r="GB351" s="43"/>
      <c r="GC351" s="43"/>
      <c r="GD351" s="43"/>
      <c r="GE351" s="43"/>
      <c r="GF351" s="43"/>
      <c r="GG351" s="43"/>
      <c r="GH351" s="43"/>
      <c r="GI351" s="43"/>
      <c r="GJ351" s="43"/>
      <c r="GK351" s="43"/>
      <c r="GL351" s="43"/>
      <c r="GM351" s="43"/>
      <c r="GN351" s="43"/>
      <c r="GO351" s="43"/>
      <c r="GP351" s="43"/>
      <c r="GQ351" s="43"/>
      <c r="GR351" s="43"/>
      <c r="GS351" s="43"/>
      <c r="GT351" s="43"/>
      <c r="GU351" s="43"/>
      <c r="GV351" s="43"/>
      <c r="GW351" s="43"/>
      <c r="GX351" s="43"/>
      <c r="GY351" s="43"/>
      <c r="GZ351" s="43"/>
      <c r="HA351" s="43"/>
      <c r="HB351" s="43"/>
      <c r="HC351" s="43"/>
      <c r="HD351" s="43"/>
    </row>
    <row r="352" spans="1:212" x14ac:dyDescent="0.25">
      <c r="A352" s="41"/>
      <c r="B352" s="41"/>
      <c r="C352" s="41"/>
      <c r="D352" s="41"/>
      <c r="E352" s="41"/>
      <c r="F352" s="41"/>
      <c r="G352" s="41"/>
      <c r="H352" s="41"/>
      <c r="I352" s="41"/>
      <c r="J352" s="41"/>
      <c r="K352" s="41"/>
      <c r="L352" s="41"/>
      <c r="M352" s="41"/>
      <c r="N352" s="41"/>
      <c r="O352" s="41"/>
      <c r="P352" s="41"/>
      <c r="Q352" s="41"/>
      <c r="R352" s="41"/>
      <c r="S352" s="41"/>
      <c r="T352" s="41"/>
      <c r="U352" s="41"/>
      <c r="V352" s="41"/>
      <c r="W352" s="41"/>
      <c r="X352" s="41"/>
      <c r="Y352" s="41"/>
      <c r="Z352" s="41"/>
      <c r="AA352" s="41"/>
      <c r="AB352" s="41"/>
      <c r="AC352" s="41"/>
      <c r="AD352" s="41"/>
      <c r="AE352" s="41"/>
      <c r="AF352" s="41"/>
      <c r="AG352" s="41"/>
      <c r="AH352" s="41"/>
      <c r="AI352" s="41"/>
      <c r="AJ352" s="41"/>
      <c r="AK352" s="41"/>
      <c r="AL352" s="41"/>
      <c r="AM352" s="41"/>
      <c r="AN352" s="41"/>
      <c r="AO352" s="41"/>
      <c r="AP352" s="41"/>
      <c r="AQ352" s="41"/>
      <c r="AR352" s="41"/>
      <c r="AS352" s="41"/>
      <c r="AT352" s="41"/>
      <c r="AU352" s="41"/>
      <c r="AV352" s="41"/>
      <c r="AW352" s="41"/>
      <c r="AX352" s="41"/>
      <c r="AY352" s="41"/>
      <c r="AZ352" s="41"/>
      <c r="BA352" s="41"/>
      <c r="BB352" s="41"/>
      <c r="BC352" s="41"/>
      <c r="BD352" s="41"/>
      <c r="BE352" s="41"/>
      <c r="BF352" s="41"/>
      <c r="BG352" s="41"/>
      <c r="BH352" s="41"/>
      <c r="BI352" s="41"/>
      <c r="BJ352" s="41"/>
      <c r="BK352" s="41"/>
      <c r="BL352" s="41"/>
      <c r="BM352" s="41"/>
      <c r="BN352" s="41"/>
      <c r="BO352" s="41"/>
      <c r="BP352" s="41"/>
      <c r="BQ352" s="41"/>
      <c r="BR352" s="41"/>
      <c r="BS352" s="41"/>
      <c r="BT352" s="41"/>
      <c r="BU352" s="41"/>
      <c r="BV352" s="41"/>
      <c r="BW352" s="41"/>
      <c r="BX352" s="41"/>
      <c r="BY352" s="41"/>
      <c r="BZ352" s="41"/>
      <c r="CA352" s="41"/>
      <c r="CB352" s="41"/>
      <c r="CC352" s="41"/>
      <c r="CD352" s="41"/>
      <c r="CE352" s="41"/>
      <c r="CF352" s="41"/>
      <c r="CG352" s="41"/>
      <c r="CH352" s="41"/>
      <c r="CI352" s="41"/>
      <c r="CJ352" s="41"/>
      <c r="CK352" s="41"/>
      <c r="CL352" s="41"/>
      <c r="CM352" s="41"/>
      <c r="CN352" s="41"/>
      <c r="CO352" s="41"/>
      <c r="CP352" s="41"/>
      <c r="CQ352" s="41"/>
      <c r="CR352" s="41"/>
      <c r="CS352" s="41"/>
      <c r="CT352" s="41"/>
      <c r="CU352" s="41"/>
      <c r="CV352" s="41"/>
      <c r="CW352" s="41"/>
      <c r="CX352" s="41"/>
      <c r="CY352" s="41"/>
      <c r="CZ352" s="41"/>
      <c r="DA352" s="41"/>
      <c r="DB352" s="41"/>
      <c r="DC352" s="41"/>
      <c r="DD352" s="41"/>
      <c r="DE352" s="41"/>
      <c r="DF352" s="41"/>
      <c r="DG352" s="41"/>
      <c r="DH352" s="41"/>
      <c r="DI352" s="41"/>
      <c r="DJ352" s="41"/>
      <c r="DK352" s="41"/>
      <c r="DL352" s="41"/>
      <c r="DM352" s="41"/>
      <c r="DN352" s="41"/>
      <c r="DO352" s="41"/>
      <c r="DP352" s="41"/>
      <c r="DQ352" s="41"/>
      <c r="DR352" s="41"/>
      <c r="DS352" s="41"/>
      <c r="FY352" s="44"/>
      <c r="FZ352" s="43"/>
      <c r="GA352" s="43"/>
      <c r="GB352" s="43"/>
      <c r="GC352" s="43"/>
      <c r="GD352" s="43"/>
      <c r="GE352" s="43"/>
      <c r="GF352" s="43"/>
      <c r="GG352" s="43"/>
      <c r="GH352" s="43"/>
      <c r="GI352" s="43"/>
      <c r="GJ352" s="43"/>
      <c r="GK352" s="43"/>
      <c r="GL352" s="43"/>
      <c r="GM352" s="43"/>
      <c r="GN352" s="43"/>
      <c r="GO352" s="43"/>
      <c r="GP352" s="43"/>
      <c r="GQ352" s="43"/>
      <c r="GR352" s="43"/>
      <c r="GS352" s="43"/>
      <c r="GT352" s="43"/>
      <c r="GU352" s="43"/>
      <c r="GV352" s="43"/>
      <c r="GW352" s="43"/>
      <c r="GX352" s="43"/>
      <c r="GY352" s="43"/>
      <c r="GZ352" s="43"/>
      <c r="HA352" s="43"/>
      <c r="HB352" s="43"/>
      <c r="HC352" s="43"/>
      <c r="HD352" s="43"/>
    </row>
    <row r="353" spans="1:212" x14ac:dyDescent="0.25">
      <c r="A353" s="41"/>
      <c r="B353" s="41"/>
      <c r="C353" s="41"/>
      <c r="D353" s="41"/>
      <c r="E353" s="41"/>
      <c r="F353" s="41"/>
      <c r="G353" s="41"/>
      <c r="H353" s="41"/>
      <c r="I353" s="41"/>
      <c r="J353" s="41"/>
      <c r="K353" s="41"/>
      <c r="L353" s="41"/>
      <c r="M353" s="41"/>
      <c r="N353" s="41"/>
      <c r="O353" s="41"/>
      <c r="P353" s="41"/>
      <c r="Q353" s="41"/>
      <c r="R353" s="41"/>
      <c r="S353" s="41"/>
      <c r="T353" s="41"/>
      <c r="U353" s="41"/>
      <c r="V353" s="41"/>
      <c r="W353" s="41"/>
      <c r="X353" s="41"/>
      <c r="Y353" s="41"/>
      <c r="Z353" s="41"/>
      <c r="AA353" s="41"/>
      <c r="AB353" s="41"/>
      <c r="AC353" s="41"/>
      <c r="AD353" s="41"/>
      <c r="AE353" s="41"/>
      <c r="AF353" s="41"/>
      <c r="AG353" s="41"/>
      <c r="AH353" s="41"/>
      <c r="AI353" s="41"/>
      <c r="AJ353" s="41"/>
      <c r="AK353" s="41"/>
      <c r="AL353" s="41"/>
      <c r="AM353" s="41"/>
      <c r="AN353" s="41"/>
      <c r="AO353" s="41"/>
      <c r="AP353" s="41"/>
      <c r="AQ353" s="41"/>
      <c r="AR353" s="41"/>
      <c r="AS353" s="41"/>
      <c r="AT353" s="41"/>
      <c r="AU353" s="41"/>
      <c r="AV353" s="41"/>
      <c r="AW353" s="41"/>
      <c r="AX353" s="41"/>
      <c r="AY353" s="41"/>
      <c r="AZ353" s="41"/>
      <c r="BA353" s="41"/>
      <c r="BB353" s="41"/>
      <c r="BC353" s="41"/>
      <c r="BD353" s="41"/>
      <c r="BE353" s="41"/>
      <c r="BF353" s="41"/>
      <c r="BG353" s="41"/>
      <c r="BH353" s="41"/>
      <c r="BI353" s="41"/>
      <c r="BJ353" s="41"/>
      <c r="BK353" s="41"/>
      <c r="BL353" s="41"/>
      <c r="BM353" s="41"/>
      <c r="BN353" s="41"/>
      <c r="BO353" s="41"/>
      <c r="BP353" s="41"/>
      <c r="BQ353" s="41"/>
      <c r="BR353" s="41"/>
      <c r="BS353" s="41"/>
      <c r="BT353" s="41"/>
      <c r="BU353" s="41"/>
      <c r="BV353" s="41"/>
      <c r="BW353" s="41"/>
      <c r="BX353" s="41"/>
      <c r="BY353" s="41"/>
      <c r="BZ353" s="41"/>
      <c r="CA353" s="41"/>
      <c r="CB353" s="41"/>
      <c r="CC353" s="41"/>
      <c r="CD353" s="41"/>
      <c r="CE353" s="41"/>
      <c r="CF353" s="41"/>
      <c r="CG353" s="41"/>
      <c r="CH353" s="41"/>
      <c r="CI353" s="41"/>
      <c r="CJ353" s="41"/>
      <c r="CK353" s="41"/>
      <c r="CL353" s="41"/>
      <c r="CM353" s="41"/>
      <c r="CN353" s="41"/>
      <c r="CO353" s="41"/>
      <c r="CP353" s="41"/>
      <c r="CQ353" s="41"/>
      <c r="CR353" s="41"/>
      <c r="CS353" s="41"/>
      <c r="CT353" s="41"/>
      <c r="CU353" s="41"/>
      <c r="CV353" s="41"/>
      <c r="CW353" s="41"/>
      <c r="CX353" s="41"/>
      <c r="CY353" s="41"/>
      <c r="CZ353" s="41"/>
      <c r="DA353" s="41"/>
      <c r="DB353" s="41"/>
      <c r="DC353" s="41"/>
      <c r="DD353" s="41"/>
      <c r="DE353" s="41"/>
      <c r="DF353" s="41"/>
      <c r="DG353" s="41"/>
      <c r="DH353" s="41"/>
      <c r="DI353" s="41"/>
      <c r="DJ353" s="41"/>
      <c r="DK353" s="41"/>
      <c r="DL353" s="41"/>
      <c r="DM353" s="41"/>
      <c r="DN353" s="41"/>
      <c r="DO353" s="41"/>
      <c r="DP353" s="41"/>
      <c r="DQ353" s="41"/>
      <c r="DR353" s="41"/>
      <c r="DS353" s="41"/>
      <c r="FY353" s="44"/>
      <c r="FZ353" s="43"/>
      <c r="GA353" s="43"/>
      <c r="GB353" s="43"/>
      <c r="GC353" s="43"/>
      <c r="GD353" s="43"/>
      <c r="GE353" s="43"/>
      <c r="GF353" s="43"/>
      <c r="GG353" s="43"/>
      <c r="GH353" s="43"/>
      <c r="GI353" s="43"/>
      <c r="GJ353" s="43"/>
      <c r="GK353" s="43"/>
      <c r="GL353" s="43"/>
      <c r="GM353" s="43"/>
      <c r="GN353" s="43"/>
      <c r="GO353" s="43"/>
      <c r="GP353" s="43"/>
      <c r="GQ353" s="43"/>
      <c r="GR353" s="43"/>
      <c r="GS353" s="43"/>
      <c r="GT353" s="43"/>
      <c r="GU353" s="43"/>
      <c r="GV353" s="43"/>
      <c r="GW353" s="43"/>
      <c r="GX353" s="43"/>
      <c r="GY353" s="43"/>
      <c r="GZ353" s="43"/>
      <c r="HA353" s="43"/>
      <c r="HB353" s="43"/>
      <c r="HC353" s="43"/>
      <c r="HD353" s="43"/>
    </row>
    <row r="354" spans="1:212" x14ac:dyDescent="0.25">
      <c r="A354" s="41"/>
      <c r="B354" s="41"/>
      <c r="C354" s="41"/>
      <c r="D354" s="41"/>
      <c r="E354" s="41"/>
      <c r="F354" s="41"/>
      <c r="G354" s="41"/>
      <c r="H354" s="41"/>
      <c r="I354" s="41"/>
      <c r="J354" s="41"/>
      <c r="K354" s="41"/>
      <c r="L354" s="41"/>
      <c r="M354" s="41"/>
      <c r="N354" s="41"/>
      <c r="O354" s="41"/>
      <c r="P354" s="41"/>
      <c r="Q354" s="41"/>
      <c r="R354" s="41"/>
      <c r="S354" s="41"/>
      <c r="T354" s="41"/>
      <c r="U354" s="41"/>
      <c r="V354" s="41"/>
      <c r="W354" s="41"/>
      <c r="X354" s="41"/>
      <c r="Y354" s="41"/>
      <c r="Z354" s="41"/>
      <c r="AA354" s="41"/>
      <c r="AB354" s="41"/>
      <c r="AC354" s="41"/>
      <c r="AD354" s="41"/>
      <c r="AE354" s="41"/>
      <c r="AF354" s="41"/>
      <c r="AG354" s="41"/>
      <c r="AH354" s="41"/>
      <c r="AI354" s="41"/>
      <c r="AJ354" s="41"/>
      <c r="AK354" s="41"/>
      <c r="AL354" s="41"/>
      <c r="AM354" s="41"/>
      <c r="AN354" s="41"/>
      <c r="AO354" s="41"/>
      <c r="AP354" s="41"/>
      <c r="AQ354" s="41"/>
      <c r="AR354" s="41"/>
      <c r="AS354" s="41"/>
      <c r="AT354" s="41"/>
      <c r="AU354" s="41"/>
      <c r="AV354" s="41"/>
      <c r="AW354" s="41"/>
      <c r="AX354" s="41"/>
      <c r="AY354" s="41"/>
      <c r="AZ354" s="41"/>
      <c r="BA354" s="41"/>
      <c r="BB354" s="41"/>
      <c r="BC354" s="41"/>
      <c r="BD354" s="41"/>
      <c r="BE354" s="41"/>
      <c r="BF354" s="41"/>
      <c r="BG354" s="41"/>
      <c r="BH354" s="41"/>
      <c r="BI354" s="41"/>
      <c r="BJ354" s="41"/>
      <c r="BK354" s="41"/>
      <c r="BL354" s="41"/>
      <c r="BM354" s="41"/>
      <c r="BN354" s="41"/>
      <c r="BO354" s="41"/>
      <c r="BP354" s="41"/>
      <c r="BQ354" s="41"/>
      <c r="BR354" s="41"/>
      <c r="BS354" s="41"/>
      <c r="BT354" s="41"/>
      <c r="BU354" s="41"/>
      <c r="BV354" s="41"/>
      <c r="BW354" s="41"/>
      <c r="BX354" s="41"/>
      <c r="BY354" s="41"/>
      <c r="BZ354" s="41"/>
      <c r="CA354" s="41"/>
      <c r="CB354" s="41"/>
      <c r="CC354" s="41"/>
      <c r="CD354" s="41"/>
      <c r="CE354" s="41"/>
      <c r="CF354" s="41"/>
      <c r="CG354" s="41"/>
      <c r="CH354" s="41"/>
      <c r="CI354" s="41"/>
      <c r="CJ354" s="41"/>
      <c r="CK354" s="41"/>
      <c r="CL354" s="41"/>
      <c r="CM354" s="41"/>
      <c r="CN354" s="41"/>
      <c r="CO354" s="41"/>
      <c r="CP354" s="41"/>
      <c r="CQ354" s="41"/>
      <c r="CR354" s="41"/>
      <c r="CS354" s="41"/>
      <c r="CT354" s="41"/>
      <c r="CU354" s="41"/>
      <c r="CV354" s="41"/>
      <c r="CW354" s="41"/>
      <c r="CX354" s="41"/>
      <c r="CY354" s="41"/>
      <c r="CZ354" s="41"/>
      <c r="DA354" s="41"/>
      <c r="DB354" s="41"/>
      <c r="DC354" s="41"/>
      <c r="DD354" s="41"/>
      <c r="DE354" s="41"/>
      <c r="DF354" s="41"/>
      <c r="DG354" s="41"/>
      <c r="DH354" s="41"/>
      <c r="DI354" s="41"/>
      <c r="DJ354" s="41"/>
      <c r="DK354" s="41"/>
      <c r="DL354" s="41"/>
      <c r="DM354" s="41"/>
      <c r="DN354" s="41"/>
      <c r="DO354" s="41"/>
      <c r="DP354" s="41"/>
      <c r="DQ354" s="41"/>
      <c r="DR354" s="41"/>
      <c r="DS354" s="41"/>
      <c r="FY354" s="44"/>
      <c r="FZ354" s="43"/>
      <c r="GA354" s="43"/>
      <c r="GB354" s="43"/>
      <c r="GC354" s="43"/>
      <c r="GD354" s="43"/>
      <c r="GE354" s="43"/>
      <c r="GF354" s="43"/>
      <c r="GG354" s="43"/>
      <c r="GH354" s="43"/>
      <c r="GI354" s="43"/>
      <c r="GJ354" s="43"/>
      <c r="GK354" s="43"/>
      <c r="GL354" s="43"/>
      <c r="GM354" s="43"/>
      <c r="GN354" s="43"/>
      <c r="GO354" s="43"/>
      <c r="GP354" s="43"/>
      <c r="GQ354" s="43"/>
      <c r="GR354" s="43"/>
      <c r="GS354" s="43"/>
      <c r="GT354" s="43"/>
      <c r="GU354" s="43"/>
      <c r="GV354" s="43"/>
      <c r="GW354" s="43"/>
      <c r="GX354" s="43"/>
      <c r="GY354" s="43"/>
      <c r="GZ354" s="43"/>
      <c r="HA354" s="43"/>
      <c r="HB354" s="43"/>
      <c r="HC354" s="43"/>
      <c r="HD354" s="43"/>
    </row>
    <row r="355" spans="1:212" x14ac:dyDescent="0.25">
      <c r="A355" s="41"/>
      <c r="B355" s="41"/>
      <c r="C355" s="41"/>
      <c r="D355" s="41"/>
      <c r="E355" s="41"/>
      <c r="F355" s="41"/>
      <c r="G355" s="41"/>
      <c r="H355" s="41"/>
      <c r="I355" s="41"/>
      <c r="J355" s="41"/>
      <c r="K355" s="41"/>
      <c r="L355" s="41"/>
      <c r="M355" s="41"/>
      <c r="N355" s="41"/>
      <c r="O355" s="41"/>
      <c r="P355" s="41"/>
      <c r="Q355" s="41"/>
      <c r="R355" s="41"/>
      <c r="S355" s="41"/>
      <c r="T355" s="41"/>
      <c r="U355" s="41"/>
      <c r="V355" s="41"/>
      <c r="W355" s="41"/>
      <c r="X355" s="41"/>
      <c r="Y355" s="41"/>
      <c r="Z355" s="41"/>
      <c r="AA355" s="41"/>
      <c r="AB355" s="41"/>
      <c r="AC355" s="41"/>
      <c r="AD355" s="41"/>
      <c r="AE355" s="41"/>
      <c r="AF355" s="41"/>
      <c r="AG355" s="41"/>
      <c r="AH355" s="41"/>
      <c r="AI355" s="41"/>
      <c r="AJ355" s="41"/>
      <c r="AK355" s="41"/>
      <c r="AL355" s="41"/>
      <c r="AM355" s="41"/>
      <c r="AN355" s="41"/>
      <c r="AO355" s="41"/>
      <c r="AP355" s="41"/>
      <c r="AQ355" s="41"/>
      <c r="AR355" s="41"/>
      <c r="AS355" s="41"/>
      <c r="AT355" s="41"/>
      <c r="AU355" s="41"/>
      <c r="AV355" s="41"/>
      <c r="AW355" s="41"/>
      <c r="AX355" s="41"/>
      <c r="AY355" s="41"/>
      <c r="AZ355" s="41"/>
      <c r="BA355" s="41"/>
      <c r="BB355" s="41"/>
      <c r="BC355" s="41"/>
      <c r="BD355" s="41"/>
      <c r="BE355" s="41"/>
      <c r="BF355" s="41"/>
      <c r="BG355" s="41"/>
      <c r="BH355" s="41"/>
      <c r="BI355" s="41"/>
      <c r="BJ355" s="41"/>
      <c r="BK355" s="41"/>
      <c r="BL355" s="41"/>
      <c r="BM355" s="41"/>
      <c r="BN355" s="41"/>
      <c r="BO355" s="41"/>
      <c r="BP355" s="41"/>
      <c r="BQ355" s="41"/>
      <c r="BR355" s="41"/>
      <c r="BS355" s="41"/>
      <c r="BT355" s="41"/>
      <c r="BU355" s="41"/>
      <c r="BV355" s="41"/>
      <c r="BW355" s="41"/>
      <c r="BX355" s="41"/>
      <c r="BY355" s="41"/>
      <c r="BZ355" s="41"/>
      <c r="CA355" s="41"/>
      <c r="CB355" s="41"/>
      <c r="CC355" s="41"/>
      <c r="CD355" s="41"/>
      <c r="CE355" s="41"/>
      <c r="CF355" s="41"/>
      <c r="CG355" s="41"/>
      <c r="CH355" s="41"/>
      <c r="CI355" s="41"/>
      <c r="CJ355" s="41"/>
      <c r="CK355" s="41"/>
      <c r="CL355" s="41"/>
      <c r="CM355" s="41"/>
      <c r="CN355" s="41"/>
      <c r="CO355" s="41"/>
      <c r="CP355" s="41"/>
      <c r="CQ355" s="41"/>
      <c r="CR355" s="41"/>
      <c r="CS355" s="41"/>
      <c r="CT355" s="41"/>
      <c r="CU355" s="41"/>
      <c r="CV355" s="41"/>
      <c r="CW355" s="41"/>
      <c r="CX355" s="41"/>
      <c r="CY355" s="41"/>
      <c r="CZ355" s="41"/>
      <c r="DA355" s="41"/>
      <c r="DB355" s="41"/>
      <c r="DC355" s="41"/>
      <c r="DD355" s="41"/>
      <c r="DE355" s="41"/>
      <c r="DF355" s="41"/>
      <c r="DG355" s="41"/>
      <c r="DH355" s="41"/>
      <c r="DI355" s="41"/>
      <c r="DJ355" s="41"/>
      <c r="DK355" s="41"/>
      <c r="DL355" s="41"/>
      <c r="DM355" s="41"/>
      <c r="DN355" s="41"/>
      <c r="DO355" s="41"/>
      <c r="DP355" s="41"/>
      <c r="DQ355" s="41"/>
      <c r="DR355" s="41"/>
      <c r="DS355" s="41"/>
      <c r="FY355" s="44"/>
      <c r="FZ355" s="43"/>
      <c r="GA355" s="43"/>
      <c r="GB355" s="43"/>
      <c r="GC355" s="43"/>
      <c r="GD355" s="43"/>
      <c r="GE355" s="43"/>
      <c r="GF355" s="43"/>
      <c r="GG355" s="43"/>
      <c r="GH355" s="43"/>
      <c r="GI355" s="43"/>
      <c r="GJ355" s="43"/>
      <c r="GK355" s="43"/>
      <c r="GL355" s="43"/>
      <c r="GM355" s="43"/>
      <c r="GN355" s="43"/>
      <c r="GO355" s="43"/>
      <c r="GP355" s="43"/>
      <c r="GQ355" s="43"/>
      <c r="GR355" s="43"/>
      <c r="GS355" s="43"/>
      <c r="GT355" s="43"/>
      <c r="GU355" s="43"/>
      <c r="GV355" s="43"/>
      <c r="GW355" s="43"/>
      <c r="GX355" s="43"/>
      <c r="GY355" s="43"/>
      <c r="GZ355" s="43"/>
      <c r="HA355" s="43"/>
      <c r="HB355" s="43"/>
      <c r="HC355" s="43"/>
      <c r="HD355" s="43"/>
    </row>
    <row r="356" spans="1:212" x14ac:dyDescent="0.25">
      <c r="A356" s="41"/>
      <c r="B356" s="41"/>
      <c r="C356" s="41"/>
      <c r="D356" s="41"/>
      <c r="E356" s="41"/>
      <c r="F356" s="41"/>
      <c r="G356" s="41"/>
      <c r="H356" s="41"/>
      <c r="I356" s="41"/>
      <c r="J356" s="41"/>
      <c r="K356" s="41"/>
      <c r="L356" s="41"/>
      <c r="M356" s="41"/>
      <c r="N356" s="41"/>
      <c r="O356" s="41"/>
      <c r="P356" s="41"/>
      <c r="Q356" s="41"/>
      <c r="R356" s="41"/>
      <c r="S356" s="41"/>
      <c r="T356" s="41"/>
      <c r="U356" s="41"/>
      <c r="V356" s="41"/>
      <c r="W356" s="41"/>
      <c r="X356" s="41"/>
      <c r="Y356" s="41"/>
      <c r="Z356" s="41"/>
      <c r="AA356" s="41"/>
      <c r="AB356" s="41"/>
      <c r="AC356" s="41"/>
      <c r="AD356" s="41"/>
      <c r="AE356" s="41"/>
      <c r="AF356" s="41"/>
      <c r="AG356" s="41"/>
      <c r="AH356" s="41"/>
      <c r="AI356" s="41"/>
      <c r="AJ356" s="41"/>
      <c r="AK356" s="41"/>
      <c r="AL356" s="41"/>
      <c r="AM356" s="41"/>
      <c r="AN356" s="41"/>
      <c r="AO356" s="41"/>
      <c r="AP356" s="41"/>
      <c r="AQ356" s="41"/>
      <c r="AR356" s="41"/>
      <c r="AS356" s="41"/>
      <c r="AT356" s="41"/>
      <c r="AU356" s="41"/>
      <c r="AV356" s="41"/>
      <c r="AW356" s="41"/>
      <c r="AX356" s="41"/>
      <c r="AY356" s="41"/>
      <c r="AZ356" s="41"/>
      <c r="BA356" s="41"/>
      <c r="BB356" s="41"/>
      <c r="BC356" s="41"/>
      <c r="BD356" s="41"/>
      <c r="BE356" s="41"/>
      <c r="BF356" s="41"/>
      <c r="BG356" s="41"/>
      <c r="BH356" s="41"/>
      <c r="BI356" s="41"/>
      <c r="BJ356" s="41"/>
      <c r="BK356" s="41"/>
      <c r="BL356" s="41"/>
      <c r="BM356" s="41"/>
      <c r="BN356" s="41"/>
      <c r="BO356" s="41"/>
      <c r="BP356" s="41"/>
      <c r="BQ356" s="41"/>
      <c r="BR356" s="41"/>
      <c r="BS356" s="41"/>
      <c r="BT356" s="41"/>
      <c r="BU356" s="41"/>
      <c r="BV356" s="41"/>
      <c r="BW356" s="41"/>
      <c r="BX356" s="41"/>
      <c r="BY356" s="41"/>
      <c r="BZ356" s="41"/>
      <c r="CA356" s="41"/>
      <c r="CB356" s="41"/>
      <c r="CC356" s="41"/>
      <c r="CD356" s="41"/>
      <c r="CE356" s="41"/>
      <c r="CF356" s="41"/>
      <c r="CG356" s="41"/>
      <c r="CH356" s="41"/>
      <c r="CI356" s="41"/>
      <c r="CJ356" s="41"/>
      <c r="CK356" s="41"/>
      <c r="CL356" s="41"/>
      <c r="CM356" s="41"/>
      <c r="CN356" s="41"/>
      <c r="CO356" s="41"/>
      <c r="CP356" s="41"/>
      <c r="CQ356" s="41"/>
      <c r="CR356" s="41"/>
      <c r="CS356" s="41"/>
      <c r="CT356" s="41"/>
      <c r="CU356" s="41"/>
      <c r="CV356" s="41"/>
      <c r="CW356" s="41"/>
      <c r="CX356" s="41"/>
      <c r="CY356" s="41"/>
      <c r="CZ356" s="41"/>
      <c r="DA356" s="41"/>
      <c r="DB356" s="41"/>
      <c r="DC356" s="41"/>
      <c r="DD356" s="41"/>
      <c r="DE356" s="41"/>
      <c r="DF356" s="41"/>
      <c r="DG356" s="41"/>
      <c r="DH356" s="41"/>
      <c r="DI356" s="41"/>
      <c r="DJ356" s="41"/>
      <c r="DK356" s="41"/>
      <c r="DL356" s="41"/>
      <c r="DM356" s="41"/>
      <c r="DN356" s="41"/>
      <c r="DO356" s="41"/>
      <c r="DP356" s="41"/>
      <c r="DQ356" s="41"/>
      <c r="DR356" s="41"/>
      <c r="DS356" s="41"/>
      <c r="FY356" s="44"/>
      <c r="FZ356" s="43"/>
      <c r="GA356" s="43"/>
      <c r="GB356" s="43"/>
      <c r="GC356" s="43"/>
      <c r="GD356" s="43"/>
      <c r="GE356" s="43"/>
      <c r="GF356" s="43"/>
      <c r="GG356" s="43"/>
      <c r="GH356" s="43"/>
      <c r="GI356" s="43"/>
      <c r="GJ356" s="43"/>
      <c r="GK356" s="43"/>
      <c r="GL356" s="43"/>
      <c r="GM356" s="43"/>
      <c r="GN356" s="43"/>
      <c r="GO356" s="43"/>
      <c r="GP356" s="43"/>
      <c r="GQ356" s="43"/>
      <c r="GR356" s="43"/>
      <c r="GS356" s="43"/>
      <c r="GT356" s="43"/>
      <c r="GU356" s="43"/>
      <c r="GV356" s="43"/>
      <c r="GW356" s="43"/>
      <c r="GX356" s="43"/>
      <c r="GY356" s="43"/>
      <c r="GZ356" s="43"/>
      <c r="HA356" s="43"/>
      <c r="HB356" s="43"/>
      <c r="HC356" s="43"/>
      <c r="HD356" s="43"/>
    </row>
    <row r="357" spans="1:212" x14ac:dyDescent="0.25">
      <c r="A357" s="41"/>
      <c r="B357" s="41"/>
      <c r="C357" s="41"/>
      <c r="D357" s="41"/>
      <c r="E357" s="41"/>
      <c r="F357" s="41"/>
      <c r="G357" s="41"/>
      <c r="H357" s="41"/>
      <c r="I357" s="41"/>
      <c r="J357" s="41"/>
      <c r="K357" s="41"/>
      <c r="L357" s="41"/>
      <c r="M357" s="41"/>
      <c r="N357" s="41"/>
      <c r="O357" s="41"/>
      <c r="P357" s="41"/>
      <c r="Q357" s="41"/>
      <c r="R357" s="41"/>
      <c r="S357" s="41"/>
      <c r="T357" s="41"/>
      <c r="U357" s="41"/>
      <c r="V357" s="41"/>
      <c r="W357" s="41"/>
      <c r="X357" s="41"/>
      <c r="Y357" s="41"/>
      <c r="Z357" s="41"/>
      <c r="AA357" s="41"/>
      <c r="AB357" s="41"/>
      <c r="AC357" s="41"/>
      <c r="AD357" s="41"/>
      <c r="AE357" s="41"/>
      <c r="AF357" s="41"/>
      <c r="AG357" s="41"/>
      <c r="AH357" s="41"/>
      <c r="AI357" s="41"/>
      <c r="AJ357" s="41"/>
      <c r="AK357" s="41"/>
      <c r="AL357" s="41"/>
      <c r="AM357" s="41"/>
      <c r="AN357" s="41"/>
      <c r="AO357" s="41"/>
      <c r="AP357" s="41"/>
      <c r="AQ357" s="41"/>
      <c r="AR357" s="41"/>
      <c r="AS357" s="41"/>
      <c r="AT357" s="41"/>
      <c r="AU357" s="41"/>
      <c r="AV357" s="41"/>
      <c r="AW357" s="41"/>
      <c r="AX357" s="41"/>
      <c r="AY357" s="41"/>
      <c r="AZ357" s="41"/>
      <c r="BA357" s="41"/>
      <c r="BB357" s="41"/>
      <c r="BC357" s="41"/>
      <c r="BD357" s="41"/>
      <c r="BE357" s="41"/>
      <c r="BF357" s="41"/>
      <c r="BG357" s="41"/>
      <c r="BH357" s="41"/>
      <c r="BI357" s="41"/>
      <c r="BJ357" s="41"/>
      <c r="BK357" s="41"/>
      <c r="BL357" s="41"/>
      <c r="BM357" s="41"/>
      <c r="BN357" s="41"/>
      <c r="BO357" s="41"/>
      <c r="BP357" s="41"/>
      <c r="BQ357" s="41"/>
      <c r="BR357" s="41"/>
      <c r="BS357" s="41"/>
      <c r="BT357" s="41"/>
      <c r="BU357" s="41"/>
      <c r="BV357" s="41"/>
      <c r="BW357" s="41"/>
      <c r="BX357" s="41"/>
      <c r="BY357" s="41"/>
      <c r="BZ357" s="41"/>
      <c r="CA357" s="41"/>
      <c r="CB357" s="41"/>
      <c r="CC357" s="41"/>
      <c r="CD357" s="41"/>
      <c r="CE357" s="41"/>
      <c r="CF357" s="41"/>
      <c r="CG357" s="41"/>
      <c r="CH357" s="41"/>
      <c r="CI357" s="41"/>
      <c r="CJ357" s="41"/>
      <c r="CK357" s="41"/>
      <c r="CL357" s="41"/>
      <c r="CM357" s="41"/>
      <c r="CN357" s="41"/>
      <c r="CO357" s="41"/>
      <c r="CP357" s="41"/>
      <c r="CQ357" s="41"/>
      <c r="CR357" s="41"/>
      <c r="CS357" s="41"/>
      <c r="CT357" s="41"/>
      <c r="CU357" s="41"/>
      <c r="CV357" s="41"/>
      <c r="CW357" s="41"/>
      <c r="CX357" s="41"/>
      <c r="CY357" s="41"/>
      <c r="CZ357" s="41"/>
      <c r="DA357" s="41"/>
      <c r="DB357" s="41"/>
      <c r="DC357" s="41"/>
      <c r="DD357" s="41"/>
      <c r="DE357" s="41"/>
      <c r="DF357" s="41"/>
      <c r="DG357" s="41"/>
      <c r="DH357" s="41"/>
      <c r="DI357" s="41"/>
      <c r="DJ357" s="41"/>
      <c r="DK357" s="41"/>
      <c r="DL357" s="41"/>
      <c r="DM357" s="41"/>
      <c r="DN357" s="41"/>
      <c r="DO357" s="41"/>
      <c r="DP357" s="41"/>
      <c r="DQ357" s="41"/>
      <c r="DR357" s="41"/>
      <c r="DS357" s="41"/>
      <c r="FY357" s="44"/>
      <c r="FZ357" s="43"/>
      <c r="GA357" s="43"/>
      <c r="GB357" s="43"/>
      <c r="GC357" s="43"/>
      <c r="GD357" s="43"/>
      <c r="GE357" s="43"/>
      <c r="GF357" s="43"/>
      <c r="GG357" s="43"/>
      <c r="GH357" s="43"/>
      <c r="GI357" s="43"/>
      <c r="GJ357" s="43"/>
      <c r="GK357" s="43"/>
      <c r="GL357" s="43"/>
      <c r="GM357" s="43"/>
      <c r="GN357" s="43"/>
      <c r="GO357" s="43"/>
      <c r="GP357" s="43"/>
      <c r="GQ357" s="43"/>
      <c r="GR357" s="43"/>
      <c r="GS357" s="43"/>
      <c r="GT357" s="43"/>
      <c r="GU357" s="43"/>
      <c r="GV357" s="43"/>
      <c r="GW357" s="43"/>
      <c r="GX357" s="43"/>
      <c r="GY357" s="43"/>
      <c r="GZ357" s="43"/>
      <c r="HA357" s="43"/>
      <c r="HB357" s="43"/>
      <c r="HC357" s="43"/>
      <c r="HD357" s="43"/>
    </row>
    <row r="358" spans="1:212" x14ac:dyDescent="0.25">
      <c r="A358" s="41"/>
      <c r="B358" s="41"/>
      <c r="C358" s="41"/>
      <c r="D358" s="41"/>
      <c r="E358" s="41"/>
      <c r="F358" s="41"/>
      <c r="G358" s="41"/>
      <c r="H358" s="41"/>
      <c r="I358" s="41"/>
      <c r="J358" s="41"/>
      <c r="K358" s="41"/>
      <c r="L358" s="41"/>
      <c r="M358" s="41"/>
      <c r="N358" s="41"/>
      <c r="O358" s="41"/>
      <c r="P358" s="41"/>
      <c r="Q358" s="41"/>
      <c r="R358" s="41"/>
      <c r="S358" s="41"/>
      <c r="T358" s="41"/>
      <c r="U358" s="41"/>
      <c r="V358" s="41"/>
      <c r="W358" s="41"/>
      <c r="X358" s="41"/>
      <c r="Y358" s="41"/>
      <c r="Z358" s="41"/>
      <c r="AA358" s="41"/>
      <c r="AB358" s="41"/>
      <c r="AC358" s="41"/>
      <c r="AD358" s="41"/>
      <c r="AE358" s="41"/>
      <c r="AF358" s="41"/>
      <c r="AG358" s="41"/>
      <c r="AH358" s="41"/>
      <c r="AI358" s="41"/>
      <c r="AJ358" s="41"/>
      <c r="AK358" s="41"/>
      <c r="AL358" s="41"/>
      <c r="AM358" s="41"/>
      <c r="AN358" s="41"/>
      <c r="AO358" s="41"/>
      <c r="AP358" s="41"/>
      <c r="AQ358" s="41"/>
      <c r="AR358" s="41"/>
      <c r="AS358" s="41"/>
      <c r="AT358" s="41"/>
      <c r="AU358" s="41"/>
      <c r="AV358" s="41"/>
      <c r="AW358" s="41"/>
      <c r="AX358" s="41"/>
      <c r="AY358" s="41"/>
      <c r="AZ358" s="41"/>
      <c r="BA358" s="41"/>
      <c r="BB358" s="41"/>
      <c r="BC358" s="41"/>
      <c r="BD358" s="41"/>
      <c r="BE358" s="41"/>
      <c r="BF358" s="41"/>
      <c r="BG358" s="41"/>
      <c r="BH358" s="41"/>
      <c r="BI358" s="41"/>
      <c r="BJ358" s="41"/>
      <c r="BK358" s="41"/>
      <c r="BL358" s="41"/>
      <c r="BM358" s="41"/>
      <c r="BN358" s="41"/>
      <c r="BO358" s="41"/>
      <c r="BP358" s="41"/>
      <c r="BQ358" s="41"/>
      <c r="BR358" s="41"/>
      <c r="BS358" s="41"/>
      <c r="BT358" s="41"/>
      <c r="BU358" s="41"/>
      <c r="BV358" s="41"/>
      <c r="BW358" s="41"/>
      <c r="BX358" s="41"/>
      <c r="BY358" s="41"/>
      <c r="BZ358" s="41"/>
      <c r="CA358" s="41"/>
      <c r="CB358" s="41"/>
      <c r="CC358" s="41"/>
      <c r="CD358" s="41"/>
      <c r="CE358" s="41"/>
      <c r="CF358" s="41"/>
      <c r="CG358" s="41"/>
      <c r="CH358" s="41"/>
      <c r="CI358" s="41"/>
      <c r="CJ358" s="41"/>
      <c r="CK358" s="41"/>
      <c r="CL358" s="41"/>
      <c r="CM358" s="41"/>
      <c r="CN358" s="41"/>
      <c r="CO358" s="41"/>
      <c r="CP358" s="41"/>
      <c r="CQ358" s="41"/>
      <c r="CR358" s="41"/>
      <c r="CS358" s="41"/>
      <c r="CT358" s="41"/>
      <c r="CU358" s="41"/>
      <c r="CV358" s="41"/>
      <c r="CW358" s="41"/>
      <c r="CX358" s="41"/>
      <c r="CY358" s="41"/>
      <c r="CZ358" s="41"/>
      <c r="DA358" s="41"/>
      <c r="DB358" s="41"/>
      <c r="DC358" s="41"/>
      <c r="DD358" s="41"/>
      <c r="DE358" s="41"/>
      <c r="DF358" s="41"/>
      <c r="DG358" s="41"/>
      <c r="DH358" s="41"/>
      <c r="DI358" s="41"/>
      <c r="DJ358" s="41"/>
      <c r="DK358" s="41"/>
      <c r="DL358" s="41"/>
      <c r="DM358" s="41"/>
      <c r="DN358" s="41"/>
      <c r="DO358" s="41"/>
      <c r="DP358" s="41"/>
      <c r="DQ358" s="41"/>
      <c r="DR358" s="41"/>
      <c r="DS358" s="41"/>
      <c r="FY358" s="44"/>
      <c r="FZ358" s="43"/>
      <c r="GA358" s="43"/>
      <c r="GB358" s="43"/>
      <c r="GC358" s="43"/>
      <c r="GD358" s="43"/>
      <c r="GE358" s="43"/>
      <c r="GF358" s="43"/>
      <c r="GG358" s="43"/>
      <c r="GH358" s="43"/>
      <c r="GI358" s="43"/>
      <c r="GJ358" s="43"/>
      <c r="GK358" s="43"/>
      <c r="GL358" s="43"/>
      <c r="GM358" s="43"/>
      <c r="GN358" s="43"/>
      <c r="GO358" s="43"/>
      <c r="GP358" s="43"/>
      <c r="GQ358" s="43"/>
      <c r="GR358" s="43"/>
      <c r="GS358" s="43"/>
      <c r="GT358" s="43"/>
      <c r="GU358" s="43"/>
      <c r="GV358" s="43"/>
      <c r="GW358" s="43"/>
      <c r="GX358" s="43"/>
      <c r="GY358" s="43"/>
      <c r="GZ358" s="43"/>
      <c r="HA358" s="43"/>
      <c r="HB358" s="43"/>
      <c r="HC358" s="43"/>
      <c r="HD358" s="43"/>
    </row>
    <row r="359" spans="1:212" x14ac:dyDescent="0.25">
      <c r="A359" s="41"/>
      <c r="B359" s="41"/>
      <c r="C359" s="41"/>
      <c r="D359" s="41"/>
      <c r="E359" s="41"/>
      <c r="F359" s="41"/>
      <c r="G359" s="41"/>
      <c r="H359" s="41"/>
      <c r="I359" s="41"/>
      <c r="J359" s="41"/>
      <c r="K359" s="41"/>
      <c r="L359" s="41"/>
      <c r="M359" s="41"/>
      <c r="N359" s="41"/>
      <c r="O359" s="41"/>
      <c r="P359" s="41"/>
      <c r="Q359" s="41"/>
      <c r="R359" s="41"/>
      <c r="S359" s="41"/>
      <c r="T359" s="41"/>
      <c r="U359" s="41"/>
      <c r="V359" s="41"/>
      <c r="W359" s="41"/>
      <c r="X359" s="41"/>
      <c r="Y359" s="41"/>
      <c r="Z359" s="41"/>
      <c r="AA359" s="41"/>
      <c r="AB359" s="41"/>
      <c r="AC359" s="41"/>
      <c r="AD359" s="41"/>
      <c r="AE359" s="41"/>
      <c r="AF359" s="41"/>
      <c r="AG359" s="41"/>
      <c r="AH359" s="41"/>
      <c r="AI359" s="41"/>
      <c r="AJ359" s="41"/>
      <c r="AK359" s="41"/>
      <c r="AL359" s="41"/>
      <c r="AM359" s="41"/>
      <c r="AN359" s="41"/>
      <c r="AO359" s="41"/>
      <c r="AP359" s="41"/>
      <c r="AQ359" s="41"/>
      <c r="AR359" s="41"/>
      <c r="AS359" s="41"/>
      <c r="AT359" s="41"/>
      <c r="AU359" s="41"/>
      <c r="AV359" s="41"/>
      <c r="AW359" s="41"/>
      <c r="AX359" s="41"/>
      <c r="AY359" s="41"/>
      <c r="AZ359" s="41"/>
      <c r="BA359" s="41"/>
      <c r="BB359" s="41"/>
      <c r="BC359" s="41"/>
      <c r="BD359" s="41"/>
      <c r="BE359" s="41"/>
      <c r="BF359" s="41"/>
      <c r="BG359" s="41"/>
      <c r="BH359" s="41"/>
      <c r="BI359" s="41"/>
      <c r="BJ359" s="41"/>
      <c r="BK359" s="41"/>
      <c r="BL359" s="41"/>
      <c r="BM359" s="41"/>
      <c r="BN359" s="41"/>
      <c r="BO359" s="41"/>
      <c r="BP359" s="41"/>
      <c r="BQ359" s="41"/>
      <c r="BR359" s="41"/>
      <c r="BS359" s="41"/>
      <c r="BT359" s="41"/>
      <c r="BU359" s="41"/>
      <c r="BV359" s="41"/>
      <c r="BW359" s="41"/>
      <c r="BX359" s="41"/>
      <c r="BY359" s="41"/>
      <c r="BZ359" s="41"/>
      <c r="CA359" s="41"/>
      <c r="CB359" s="41"/>
      <c r="CC359" s="41"/>
      <c r="CD359" s="41"/>
      <c r="CE359" s="41"/>
      <c r="CF359" s="41"/>
      <c r="CG359" s="41"/>
      <c r="CH359" s="41"/>
      <c r="CI359" s="41"/>
      <c r="CJ359" s="41"/>
      <c r="CK359" s="41"/>
      <c r="CL359" s="41"/>
      <c r="CM359" s="41"/>
      <c r="CN359" s="41"/>
      <c r="CO359" s="41"/>
      <c r="CP359" s="41"/>
      <c r="CQ359" s="41"/>
      <c r="CR359" s="41"/>
      <c r="CS359" s="41"/>
      <c r="CT359" s="41"/>
      <c r="CU359" s="41"/>
      <c r="CV359" s="41"/>
      <c r="CW359" s="41"/>
      <c r="CX359" s="41"/>
      <c r="CY359" s="41"/>
      <c r="CZ359" s="41"/>
      <c r="DA359" s="41"/>
      <c r="DB359" s="41"/>
      <c r="DC359" s="41"/>
      <c r="DD359" s="41"/>
      <c r="DE359" s="41"/>
      <c r="DF359" s="41"/>
      <c r="DG359" s="41"/>
      <c r="DH359" s="41"/>
      <c r="DI359" s="41"/>
      <c r="DJ359" s="41"/>
      <c r="DK359" s="41"/>
      <c r="DL359" s="41"/>
      <c r="DM359" s="41"/>
      <c r="DN359" s="41"/>
      <c r="DO359" s="41"/>
      <c r="DP359" s="41"/>
      <c r="DQ359" s="41"/>
      <c r="DR359" s="41"/>
      <c r="DS359" s="41"/>
      <c r="FY359" s="44"/>
      <c r="FZ359" s="43"/>
      <c r="GA359" s="43"/>
      <c r="GB359" s="43"/>
      <c r="GC359" s="43"/>
      <c r="GD359" s="43"/>
      <c r="GE359" s="43"/>
      <c r="GF359" s="43"/>
      <c r="GG359" s="43"/>
      <c r="GH359" s="43"/>
      <c r="GI359" s="43"/>
      <c r="GJ359" s="43"/>
      <c r="GK359" s="43"/>
      <c r="GL359" s="43"/>
      <c r="GM359" s="43"/>
      <c r="GN359" s="43"/>
      <c r="GO359" s="43"/>
      <c r="GP359" s="43"/>
      <c r="GQ359" s="43"/>
      <c r="GR359" s="43"/>
      <c r="GS359" s="43"/>
      <c r="GT359" s="43"/>
      <c r="GU359" s="43"/>
      <c r="GV359" s="43"/>
      <c r="GW359" s="43"/>
      <c r="GX359" s="43"/>
      <c r="GY359" s="43"/>
      <c r="GZ359" s="43"/>
      <c r="HA359" s="43"/>
      <c r="HB359" s="43"/>
      <c r="HC359" s="43"/>
      <c r="HD359" s="43"/>
    </row>
    <row r="360" spans="1:212" x14ac:dyDescent="0.25">
      <c r="A360" s="41"/>
      <c r="B360" s="41"/>
      <c r="C360" s="41"/>
      <c r="D360" s="41"/>
      <c r="E360" s="41"/>
      <c r="F360" s="41"/>
      <c r="G360" s="41"/>
      <c r="H360" s="41"/>
      <c r="I360" s="41"/>
      <c r="J360" s="41"/>
      <c r="K360" s="41"/>
      <c r="L360" s="41"/>
      <c r="M360" s="41"/>
      <c r="N360" s="41"/>
      <c r="O360" s="41"/>
      <c r="P360" s="41"/>
      <c r="Q360" s="41"/>
      <c r="R360" s="41"/>
      <c r="S360" s="41"/>
      <c r="T360" s="41"/>
      <c r="U360" s="41"/>
      <c r="V360" s="41"/>
      <c r="W360" s="41"/>
      <c r="X360" s="41"/>
      <c r="Y360" s="41"/>
      <c r="Z360" s="41"/>
      <c r="AA360" s="41"/>
      <c r="AB360" s="41"/>
      <c r="AC360" s="41"/>
      <c r="AD360" s="41"/>
      <c r="AE360" s="41"/>
      <c r="AF360" s="41"/>
      <c r="AG360" s="41"/>
      <c r="AH360" s="41"/>
      <c r="AI360" s="41"/>
      <c r="AJ360" s="41"/>
      <c r="AK360" s="41"/>
      <c r="AL360" s="41"/>
      <c r="AM360" s="41"/>
      <c r="AN360" s="41"/>
      <c r="AO360" s="41"/>
      <c r="AP360" s="41"/>
      <c r="AQ360" s="41"/>
      <c r="AR360" s="41"/>
      <c r="AS360" s="41"/>
      <c r="AT360" s="41"/>
      <c r="AU360" s="41"/>
      <c r="AV360" s="41"/>
      <c r="AW360" s="41"/>
      <c r="AX360" s="41"/>
      <c r="AY360" s="41"/>
      <c r="AZ360" s="41"/>
      <c r="BA360" s="41"/>
      <c r="BB360" s="41"/>
      <c r="BC360" s="41"/>
      <c r="BD360" s="41"/>
      <c r="BE360" s="41"/>
      <c r="BF360" s="41"/>
      <c r="BG360" s="41"/>
      <c r="BH360" s="41"/>
      <c r="BI360" s="41"/>
      <c r="BJ360" s="41"/>
      <c r="BK360" s="41"/>
      <c r="BL360" s="41"/>
      <c r="BM360" s="41"/>
      <c r="BN360" s="41"/>
      <c r="BO360" s="41"/>
      <c r="BP360" s="41"/>
      <c r="BQ360" s="41"/>
      <c r="BR360" s="41"/>
      <c r="BS360" s="41"/>
      <c r="BT360" s="41"/>
      <c r="BU360" s="41"/>
      <c r="BV360" s="41"/>
      <c r="BW360" s="41"/>
      <c r="BX360" s="41"/>
      <c r="BY360" s="41"/>
      <c r="BZ360" s="41"/>
      <c r="CA360" s="41"/>
      <c r="CB360" s="41"/>
      <c r="CC360" s="41"/>
      <c r="CD360" s="41"/>
      <c r="CE360" s="41"/>
      <c r="CF360" s="41"/>
      <c r="CG360" s="41"/>
      <c r="CH360" s="41"/>
      <c r="CI360" s="41"/>
      <c r="CJ360" s="41"/>
      <c r="CK360" s="41"/>
      <c r="CL360" s="41"/>
      <c r="CM360" s="41"/>
      <c r="CN360" s="41"/>
      <c r="CO360" s="41"/>
      <c r="CP360" s="41"/>
      <c r="CQ360" s="41"/>
      <c r="CR360" s="41"/>
      <c r="CS360" s="41"/>
      <c r="CT360" s="41"/>
      <c r="CU360" s="41"/>
      <c r="CV360" s="41"/>
      <c r="CW360" s="41"/>
      <c r="CX360" s="41"/>
      <c r="CY360" s="41"/>
      <c r="CZ360" s="41"/>
      <c r="DA360" s="41"/>
      <c r="DB360" s="41"/>
      <c r="DC360" s="41"/>
      <c r="DD360" s="41"/>
      <c r="DE360" s="41"/>
      <c r="DF360" s="41"/>
      <c r="DG360" s="41"/>
      <c r="DH360" s="41"/>
      <c r="DI360" s="41"/>
      <c r="DJ360" s="41"/>
      <c r="DK360" s="41"/>
      <c r="DL360" s="41"/>
      <c r="DM360" s="41"/>
      <c r="DN360" s="41"/>
      <c r="DO360" s="41"/>
      <c r="DP360" s="41"/>
      <c r="DQ360" s="41"/>
      <c r="DR360" s="41"/>
      <c r="DS360" s="41"/>
      <c r="FY360" s="44"/>
      <c r="FZ360" s="43"/>
      <c r="GA360" s="43"/>
      <c r="GB360" s="43"/>
      <c r="GC360" s="43"/>
      <c r="GD360" s="43"/>
      <c r="GE360" s="43"/>
      <c r="GF360" s="43"/>
      <c r="GG360" s="43"/>
      <c r="GH360" s="43"/>
      <c r="GI360" s="43"/>
      <c r="GJ360" s="43"/>
      <c r="GK360" s="43"/>
      <c r="GL360" s="43"/>
      <c r="GM360" s="43"/>
      <c r="GN360" s="43"/>
      <c r="GO360" s="43"/>
      <c r="GP360" s="43"/>
      <c r="GQ360" s="43"/>
      <c r="GR360" s="43"/>
      <c r="GS360" s="43"/>
      <c r="GT360" s="43"/>
      <c r="GU360" s="43"/>
      <c r="GV360" s="43"/>
      <c r="GW360" s="43"/>
      <c r="GX360" s="43"/>
      <c r="GY360" s="43"/>
      <c r="GZ360" s="43"/>
      <c r="HA360" s="43"/>
      <c r="HB360" s="43"/>
      <c r="HC360" s="43"/>
      <c r="HD360" s="43"/>
    </row>
    <row r="361" spans="1:212" x14ac:dyDescent="0.25">
      <c r="A361" s="41"/>
      <c r="B361" s="41"/>
      <c r="C361" s="41"/>
      <c r="D361" s="41"/>
      <c r="E361" s="41"/>
      <c r="F361" s="41"/>
      <c r="G361" s="41"/>
      <c r="H361" s="41"/>
      <c r="I361" s="41"/>
      <c r="J361" s="41"/>
      <c r="K361" s="41"/>
      <c r="L361" s="41"/>
      <c r="M361" s="41"/>
      <c r="N361" s="41"/>
      <c r="O361" s="41"/>
      <c r="P361" s="41"/>
      <c r="Q361" s="41"/>
      <c r="R361" s="41"/>
      <c r="S361" s="41"/>
      <c r="T361" s="41"/>
      <c r="U361" s="41"/>
      <c r="V361" s="41"/>
      <c r="W361" s="41"/>
      <c r="X361" s="41"/>
      <c r="Y361" s="41"/>
      <c r="Z361" s="41"/>
      <c r="AA361" s="41"/>
      <c r="AB361" s="41"/>
      <c r="AC361" s="41"/>
      <c r="AD361" s="41"/>
      <c r="AE361" s="41"/>
      <c r="AF361" s="41"/>
      <c r="AG361" s="41"/>
      <c r="AH361" s="41"/>
      <c r="AI361" s="41"/>
      <c r="AJ361" s="41"/>
      <c r="AK361" s="41"/>
      <c r="AL361" s="41"/>
      <c r="AM361" s="41"/>
      <c r="AN361" s="41"/>
      <c r="AO361" s="41"/>
      <c r="AP361" s="41"/>
      <c r="AQ361" s="41"/>
      <c r="AR361" s="41"/>
      <c r="AS361" s="41"/>
      <c r="AT361" s="41"/>
      <c r="AU361" s="41"/>
      <c r="AV361" s="41"/>
      <c r="AW361" s="41"/>
      <c r="AX361" s="41"/>
      <c r="AY361" s="41"/>
      <c r="AZ361" s="41"/>
      <c r="BA361" s="41"/>
      <c r="BB361" s="41"/>
      <c r="BC361" s="41"/>
      <c r="BD361" s="41"/>
      <c r="BE361" s="41"/>
      <c r="BF361" s="41"/>
      <c r="BG361" s="41"/>
      <c r="BH361" s="41"/>
      <c r="BI361" s="41"/>
      <c r="BJ361" s="41"/>
      <c r="BK361" s="41"/>
      <c r="BL361" s="41"/>
      <c r="BM361" s="41"/>
      <c r="BN361" s="41"/>
      <c r="BO361" s="41"/>
      <c r="BP361" s="41"/>
      <c r="BQ361" s="41"/>
      <c r="BR361" s="41"/>
      <c r="BS361" s="41"/>
      <c r="BT361" s="41"/>
      <c r="BU361" s="41"/>
      <c r="BV361" s="41"/>
      <c r="BW361" s="41"/>
      <c r="BX361" s="41"/>
      <c r="BY361" s="41"/>
      <c r="BZ361" s="41"/>
      <c r="CA361" s="41"/>
      <c r="CB361" s="41"/>
      <c r="CC361" s="41"/>
      <c r="CD361" s="41"/>
      <c r="CE361" s="41"/>
      <c r="CF361" s="41"/>
      <c r="CG361" s="41"/>
      <c r="CH361" s="41"/>
      <c r="CI361" s="41"/>
      <c r="CJ361" s="41"/>
      <c r="CK361" s="41"/>
      <c r="CL361" s="41"/>
      <c r="CM361" s="41"/>
      <c r="CN361" s="41"/>
      <c r="CO361" s="41"/>
      <c r="CP361" s="41"/>
      <c r="CQ361" s="41"/>
      <c r="CR361" s="41"/>
      <c r="CS361" s="41"/>
      <c r="CT361" s="41"/>
      <c r="CU361" s="41"/>
      <c r="CV361" s="41"/>
      <c r="CW361" s="41"/>
      <c r="CX361" s="41"/>
      <c r="CY361" s="41"/>
      <c r="CZ361" s="41"/>
      <c r="DA361" s="41"/>
      <c r="DB361" s="41"/>
      <c r="DC361" s="41"/>
      <c r="DD361" s="41"/>
      <c r="DE361" s="41"/>
      <c r="DF361" s="41"/>
      <c r="DG361" s="41"/>
      <c r="DH361" s="41"/>
      <c r="DI361" s="41"/>
      <c r="DJ361" s="41"/>
      <c r="DK361" s="41"/>
      <c r="DL361" s="41"/>
      <c r="DM361" s="41"/>
      <c r="DN361" s="41"/>
      <c r="DO361" s="41"/>
      <c r="DP361" s="41"/>
      <c r="DQ361" s="41"/>
      <c r="DR361" s="41"/>
      <c r="DS361" s="41"/>
      <c r="FY361" s="44"/>
      <c r="FZ361" s="43"/>
      <c r="GA361" s="43"/>
      <c r="GB361" s="43"/>
      <c r="GC361" s="43"/>
      <c r="GD361" s="43"/>
      <c r="GE361" s="43"/>
      <c r="GF361" s="43"/>
      <c r="GG361" s="43"/>
      <c r="GH361" s="43"/>
      <c r="GI361" s="43"/>
      <c r="GJ361" s="43"/>
      <c r="GK361" s="43"/>
      <c r="GL361" s="43"/>
      <c r="GM361" s="43"/>
      <c r="GN361" s="43"/>
      <c r="GO361" s="43"/>
      <c r="GP361" s="43"/>
      <c r="GQ361" s="43"/>
      <c r="GR361" s="43"/>
      <c r="GS361" s="43"/>
      <c r="GT361" s="43"/>
      <c r="GU361" s="43"/>
      <c r="GV361" s="43"/>
      <c r="GW361" s="43"/>
      <c r="GX361" s="43"/>
      <c r="GY361" s="43"/>
      <c r="GZ361" s="43"/>
      <c r="HA361" s="43"/>
      <c r="HB361" s="43"/>
      <c r="HC361" s="43"/>
      <c r="HD361" s="43"/>
    </row>
    <row r="362" spans="1:212" x14ac:dyDescent="0.25">
      <c r="A362" s="41"/>
      <c r="B362" s="41"/>
      <c r="C362" s="41"/>
      <c r="D362" s="41"/>
      <c r="E362" s="41"/>
      <c r="F362" s="41"/>
      <c r="G362" s="41"/>
      <c r="H362" s="41"/>
      <c r="I362" s="41"/>
      <c r="J362" s="41"/>
      <c r="K362" s="41"/>
      <c r="L362" s="41"/>
      <c r="M362" s="41"/>
      <c r="N362" s="41"/>
      <c r="O362" s="41"/>
      <c r="P362" s="41"/>
      <c r="Q362" s="41"/>
      <c r="R362" s="41"/>
      <c r="S362" s="41"/>
      <c r="T362" s="41"/>
      <c r="U362" s="41"/>
      <c r="V362" s="41"/>
      <c r="W362" s="41"/>
      <c r="X362" s="41"/>
      <c r="Y362" s="41"/>
      <c r="Z362" s="41"/>
      <c r="AA362" s="41"/>
      <c r="AB362" s="41"/>
      <c r="AC362" s="41"/>
      <c r="AD362" s="41"/>
      <c r="AE362" s="41"/>
      <c r="AF362" s="41"/>
      <c r="AG362" s="41"/>
      <c r="AH362" s="41"/>
      <c r="AI362" s="41"/>
      <c r="AJ362" s="41"/>
      <c r="AK362" s="41"/>
      <c r="AL362" s="41"/>
      <c r="AM362" s="41"/>
      <c r="AN362" s="41"/>
      <c r="AO362" s="41"/>
      <c r="AP362" s="41"/>
      <c r="AQ362" s="41"/>
      <c r="AR362" s="41"/>
      <c r="AS362" s="41"/>
      <c r="AT362" s="41"/>
      <c r="AU362" s="41"/>
      <c r="AV362" s="41"/>
      <c r="AW362" s="41"/>
      <c r="AX362" s="41"/>
      <c r="AY362" s="41"/>
      <c r="AZ362" s="41"/>
      <c r="BA362" s="41"/>
      <c r="BB362" s="41"/>
      <c r="BC362" s="41"/>
      <c r="BD362" s="41"/>
      <c r="BE362" s="41"/>
      <c r="BF362" s="41"/>
      <c r="BG362" s="41"/>
      <c r="BH362" s="41"/>
      <c r="BI362" s="41"/>
      <c r="BJ362" s="41"/>
      <c r="BK362" s="41"/>
      <c r="BL362" s="41"/>
      <c r="BM362" s="41"/>
      <c r="BN362" s="41"/>
      <c r="BO362" s="41"/>
      <c r="BP362" s="41"/>
      <c r="BQ362" s="41"/>
      <c r="BR362" s="41"/>
      <c r="BS362" s="41"/>
      <c r="BT362" s="41"/>
      <c r="BU362" s="41"/>
      <c r="BV362" s="41"/>
      <c r="BW362" s="41"/>
      <c r="BX362" s="41"/>
      <c r="BY362" s="41"/>
      <c r="BZ362" s="41"/>
      <c r="CA362" s="41"/>
      <c r="CB362" s="41"/>
      <c r="CC362" s="41"/>
      <c r="CD362" s="41"/>
      <c r="CE362" s="41"/>
      <c r="CF362" s="41"/>
      <c r="CG362" s="41"/>
      <c r="CH362" s="41"/>
      <c r="CI362" s="41"/>
      <c r="CJ362" s="41"/>
      <c r="CK362" s="41"/>
      <c r="CL362" s="41"/>
      <c r="CM362" s="41"/>
      <c r="CN362" s="41"/>
      <c r="CO362" s="41"/>
      <c r="CP362" s="41"/>
      <c r="CQ362" s="41"/>
      <c r="CR362" s="41"/>
      <c r="CS362" s="41"/>
      <c r="CT362" s="41"/>
      <c r="CU362" s="41"/>
      <c r="CV362" s="41"/>
      <c r="CW362" s="41"/>
      <c r="CX362" s="41"/>
      <c r="CY362" s="41"/>
      <c r="CZ362" s="41"/>
      <c r="DA362" s="41"/>
      <c r="DB362" s="41"/>
      <c r="DC362" s="41"/>
      <c r="DD362" s="41"/>
      <c r="DE362" s="41"/>
      <c r="DF362" s="41"/>
      <c r="DG362" s="41"/>
      <c r="DH362" s="41"/>
      <c r="DI362" s="41"/>
      <c r="DJ362" s="41"/>
      <c r="DK362" s="41"/>
      <c r="DL362" s="41"/>
      <c r="DM362" s="41"/>
      <c r="DN362" s="41"/>
      <c r="DO362" s="41"/>
      <c r="DP362" s="41"/>
      <c r="DQ362" s="41"/>
      <c r="DR362" s="41"/>
      <c r="DS362" s="41"/>
      <c r="FY362" s="44"/>
      <c r="FZ362" s="43"/>
      <c r="GA362" s="43"/>
      <c r="GB362" s="43"/>
      <c r="GC362" s="43"/>
      <c r="GD362" s="43"/>
      <c r="GE362" s="43"/>
      <c r="GF362" s="43"/>
      <c r="GG362" s="43"/>
      <c r="GH362" s="43"/>
      <c r="GI362" s="43"/>
      <c r="GJ362" s="43"/>
      <c r="GK362" s="43"/>
      <c r="GL362" s="43"/>
      <c r="GM362" s="43"/>
      <c r="GN362" s="43"/>
      <c r="GO362" s="43"/>
      <c r="GP362" s="43"/>
      <c r="GQ362" s="43"/>
      <c r="GR362" s="43"/>
      <c r="GS362" s="43"/>
      <c r="GT362" s="43"/>
      <c r="GU362" s="43"/>
      <c r="GV362" s="43"/>
      <c r="GW362" s="43"/>
      <c r="GX362" s="43"/>
      <c r="GY362" s="43"/>
      <c r="GZ362" s="43"/>
      <c r="HA362" s="43"/>
      <c r="HB362" s="43"/>
      <c r="HC362" s="43"/>
      <c r="HD362" s="43"/>
    </row>
    <row r="363" spans="1:212" x14ac:dyDescent="0.25">
      <c r="A363" s="41"/>
      <c r="B363" s="41"/>
      <c r="C363" s="41"/>
      <c r="D363" s="41"/>
      <c r="E363" s="41"/>
      <c r="F363" s="41"/>
      <c r="G363" s="41"/>
      <c r="H363" s="41"/>
      <c r="I363" s="41"/>
      <c r="J363" s="41"/>
      <c r="K363" s="41"/>
      <c r="L363" s="41"/>
      <c r="M363" s="41"/>
      <c r="N363" s="41"/>
      <c r="O363" s="41"/>
      <c r="P363" s="41"/>
      <c r="Q363" s="41"/>
      <c r="R363" s="41"/>
      <c r="S363" s="41"/>
      <c r="T363" s="41"/>
      <c r="U363" s="41"/>
      <c r="V363" s="41"/>
      <c r="W363" s="41"/>
      <c r="X363" s="41"/>
      <c r="Y363" s="41"/>
      <c r="Z363" s="41"/>
      <c r="AA363" s="41"/>
      <c r="AB363" s="41"/>
      <c r="AC363" s="41"/>
      <c r="AD363" s="41"/>
      <c r="AE363" s="41"/>
      <c r="AF363" s="41"/>
      <c r="AG363" s="41"/>
      <c r="AH363" s="41"/>
      <c r="AI363" s="41"/>
      <c r="AJ363" s="41"/>
      <c r="AK363" s="41"/>
      <c r="AL363" s="41"/>
      <c r="AM363" s="41"/>
      <c r="AN363" s="41"/>
      <c r="AO363" s="41"/>
      <c r="AP363" s="41"/>
      <c r="AQ363" s="41"/>
      <c r="AR363" s="41"/>
      <c r="AS363" s="41"/>
      <c r="AT363" s="41"/>
      <c r="AU363" s="41"/>
      <c r="AV363" s="41"/>
      <c r="AW363" s="41"/>
      <c r="AX363" s="41"/>
      <c r="AY363" s="41"/>
      <c r="AZ363" s="41"/>
      <c r="BA363" s="41"/>
      <c r="BB363" s="41"/>
      <c r="BC363" s="41"/>
      <c r="BD363" s="41"/>
      <c r="BE363" s="41"/>
      <c r="BF363" s="41"/>
      <c r="BG363" s="41"/>
      <c r="BH363" s="41"/>
      <c r="BI363" s="41"/>
      <c r="BJ363" s="41"/>
      <c r="BK363" s="41"/>
      <c r="BL363" s="41"/>
      <c r="BM363" s="41"/>
      <c r="BN363" s="41"/>
      <c r="BO363" s="41"/>
      <c r="BP363" s="41"/>
      <c r="BQ363" s="41"/>
      <c r="BR363" s="41"/>
      <c r="BS363" s="41"/>
      <c r="BT363" s="41"/>
      <c r="BU363" s="41"/>
      <c r="BV363" s="41"/>
      <c r="BW363" s="41"/>
      <c r="BX363" s="41"/>
      <c r="BY363" s="41"/>
      <c r="BZ363" s="41"/>
      <c r="CA363" s="41"/>
      <c r="CB363" s="41"/>
      <c r="CC363" s="41"/>
      <c r="CD363" s="41"/>
      <c r="CE363" s="41"/>
      <c r="CF363" s="41"/>
      <c r="CG363" s="41"/>
      <c r="CH363" s="41"/>
      <c r="CI363" s="41"/>
      <c r="CJ363" s="41"/>
      <c r="CK363" s="41"/>
      <c r="CL363" s="41"/>
      <c r="CM363" s="41"/>
      <c r="CN363" s="41"/>
      <c r="CO363" s="41"/>
      <c r="CP363" s="41"/>
      <c r="CQ363" s="41"/>
      <c r="CR363" s="41"/>
      <c r="CS363" s="41"/>
      <c r="CT363" s="41"/>
      <c r="CU363" s="41"/>
      <c r="CV363" s="41"/>
      <c r="CW363" s="41"/>
      <c r="CX363" s="41"/>
      <c r="CY363" s="41"/>
      <c r="CZ363" s="41"/>
      <c r="DA363" s="41"/>
      <c r="DB363" s="41"/>
      <c r="DC363" s="41"/>
      <c r="DD363" s="41"/>
      <c r="DE363" s="41"/>
      <c r="DF363" s="41"/>
      <c r="DG363" s="41"/>
      <c r="DH363" s="41"/>
      <c r="DI363" s="41"/>
      <c r="DJ363" s="41"/>
      <c r="DK363" s="41"/>
      <c r="DL363" s="41"/>
      <c r="DM363" s="41"/>
      <c r="DN363" s="41"/>
      <c r="DO363" s="41"/>
      <c r="DP363" s="41"/>
      <c r="DQ363" s="41"/>
      <c r="DR363" s="41"/>
      <c r="DS363" s="41"/>
      <c r="FY363" s="44"/>
      <c r="FZ363" s="43"/>
      <c r="GA363" s="43"/>
      <c r="GB363" s="43"/>
      <c r="GC363" s="43"/>
      <c r="GD363" s="43"/>
      <c r="GE363" s="43"/>
      <c r="GF363" s="43"/>
      <c r="GG363" s="43"/>
      <c r="GH363" s="43"/>
      <c r="GI363" s="43"/>
      <c r="GJ363" s="43"/>
      <c r="GK363" s="43"/>
      <c r="GL363" s="43"/>
      <c r="GM363" s="43"/>
      <c r="GN363" s="43"/>
      <c r="GO363" s="43"/>
      <c r="GP363" s="43"/>
      <c r="GQ363" s="43"/>
      <c r="GR363" s="43"/>
      <c r="GS363" s="43"/>
      <c r="GT363" s="43"/>
      <c r="GU363" s="43"/>
      <c r="GV363" s="43"/>
      <c r="GW363" s="43"/>
      <c r="GX363" s="43"/>
      <c r="GY363" s="43"/>
      <c r="GZ363" s="43"/>
      <c r="HA363" s="43"/>
      <c r="HB363" s="43"/>
      <c r="HC363" s="43"/>
      <c r="HD363" s="43"/>
    </row>
    <row r="364" spans="1:212" x14ac:dyDescent="0.25">
      <c r="A364" s="41"/>
      <c r="B364" s="41"/>
      <c r="C364" s="41"/>
      <c r="D364" s="41"/>
      <c r="E364" s="41"/>
      <c r="F364" s="41"/>
      <c r="G364" s="41"/>
      <c r="H364" s="41"/>
      <c r="I364" s="41"/>
      <c r="J364" s="41"/>
      <c r="K364" s="41"/>
      <c r="L364" s="41"/>
      <c r="M364" s="41"/>
      <c r="N364" s="41"/>
      <c r="O364" s="41"/>
      <c r="P364" s="41"/>
      <c r="Q364" s="41"/>
      <c r="R364" s="41"/>
      <c r="S364" s="41"/>
      <c r="T364" s="41"/>
      <c r="U364" s="41"/>
      <c r="V364" s="41"/>
      <c r="W364" s="41"/>
      <c r="X364" s="41"/>
      <c r="Y364" s="41"/>
      <c r="Z364" s="41"/>
      <c r="AA364" s="41"/>
      <c r="AB364" s="41"/>
      <c r="AC364" s="41"/>
      <c r="AD364" s="41"/>
      <c r="AE364" s="41"/>
      <c r="AF364" s="41"/>
      <c r="AG364" s="41"/>
      <c r="AH364" s="41"/>
      <c r="AI364" s="41"/>
      <c r="AJ364" s="41"/>
      <c r="AK364" s="41"/>
      <c r="AL364" s="41"/>
      <c r="AM364" s="41"/>
      <c r="AN364" s="41"/>
      <c r="AO364" s="41"/>
      <c r="AP364" s="41"/>
      <c r="AQ364" s="41"/>
      <c r="AR364" s="41"/>
      <c r="AS364" s="41"/>
      <c r="AT364" s="41"/>
      <c r="AU364" s="41"/>
      <c r="AV364" s="41"/>
      <c r="AW364" s="41"/>
      <c r="AX364" s="41"/>
      <c r="AY364" s="41"/>
      <c r="AZ364" s="41"/>
      <c r="BA364" s="41"/>
      <c r="BB364" s="41"/>
      <c r="BC364" s="41"/>
      <c r="BD364" s="41"/>
      <c r="BE364" s="41"/>
      <c r="BF364" s="41"/>
      <c r="BG364" s="41"/>
      <c r="BH364" s="41"/>
      <c r="BI364" s="41"/>
      <c r="BJ364" s="41"/>
      <c r="BK364" s="41"/>
      <c r="BL364" s="41"/>
      <c r="BM364" s="41"/>
      <c r="BN364" s="41"/>
      <c r="BO364" s="41"/>
      <c r="BP364" s="41"/>
      <c r="BQ364" s="41"/>
      <c r="BR364" s="41"/>
      <c r="BS364" s="41"/>
      <c r="BT364" s="41"/>
      <c r="BU364" s="41"/>
      <c r="BV364" s="41"/>
      <c r="BW364" s="41"/>
      <c r="BX364" s="41"/>
      <c r="BY364" s="41"/>
      <c r="BZ364" s="41"/>
      <c r="CA364" s="41"/>
      <c r="CB364" s="41"/>
      <c r="CC364" s="41"/>
      <c r="CD364" s="41"/>
      <c r="CE364" s="41"/>
      <c r="CF364" s="41"/>
      <c r="CG364" s="41"/>
      <c r="CH364" s="41"/>
      <c r="CI364" s="41"/>
      <c r="CJ364" s="41"/>
      <c r="CK364" s="41"/>
      <c r="CL364" s="41"/>
      <c r="CM364" s="41"/>
      <c r="CN364" s="41"/>
      <c r="CO364" s="41"/>
      <c r="CP364" s="41"/>
      <c r="CQ364" s="41"/>
      <c r="CR364" s="41"/>
      <c r="CS364" s="41"/>
      <c r="CT364" s="41"/>
      <c r="CU364" s="41"/>
      <c r="CV364" s="41"/>
      <c r="CW364" s="41"/>
      <c r="CX364" s="41"/>
      <c r="CY364" s="41"/>
      <c r="CZ364" s="41"/>
      <c r="DA364" s="41"/>
      <c r="DB364" s="41"/>
      <c r="DC364" s="41"/>
      <c r="DD364" s="41"/>
      <c r="DE364" s="41"/>
      <c r="DF364" s="41"/>
      <c r="DG364" s="41"/>
      <c r="DH364" s="41"/>
      <c r="DI364" s="41"/>
      <c r="DJ364" s="41"/>
      <c r="DK364" s="41"/>
      <c r="DL364" s="41"/>
      <c r="DM364" s="41"/>
      <c r="DN364" s="41"/>
      <c r="DO364" s="41"/>
      <c r="DP364" s="41"/>
      <c r="DQ364" s="41"/>
      <c r="DR364" s="41"/>
      <c r="DS364" s="41"/>
      <c r="FY364" s="44"/>
      <c r="FZ364" s="43"/>
      <c r="GA364" s="43"/>
      <c r="GB364" s="43"/>
      <c r="GC364" s="43"/>
      <c r="GD364" s="43"/>
      <c r="GE364" s="43"/>
      <c r="GF364" s="43"/>
      <c r="GG364" s="43"/>
      <c r="GH364" s="43"/>
      <c r="GI364" s="43"/>
      <c r="GJ364" s="43"/>
      <c r="GK364" s="43"/>
      <c r="GL364" s="43"/>
      <c r="GM364" s="43"/>
      <c r="GN364" s="43"/>
      <c r="GO364" s="43"/>
      <c r="GP364" s="43"/>
      <c r="GQ364" s="43"/>
      <c r="GR364" s="43"/>
      <c r="GS364" s="43"/>
      <c r="GT364" s="43"/>
      <c r="GU364" s="43"/>
      <c r="GV364" s="43"/>
      <c r="GW364" s="43"/>
      <c r="GX364" s="43"/>
      <c r="GY364" s="43"/>
      <c r="GZ364" s="43"/>
      <c r="HA364" s="43"/>
      <c r="HB364" s="43"/>
      <c r="HC364" s="43"/>
      <c r="HD364" s="43"/>
    </row>
    <row r="365" spans="1:212" x14ac:dyDescent="0.25">
      <c r="A365" s="41"/>
      <c r="B365" s="41"/>
      <c r="C365" s="41"/>
      <c r="D365" s="41"/>
      <c r="E365" s="41"/>
      <c r="F365" s="41"/>
      <c r="G365" s="41"/>
      <c r="H365" s="41"/>
      <c r="I365" s="41"/>
      <c r="J365" s="41"/>
      <c r="K365" s="41"/>
      <c r="L365" s="41"/>
      <c r="M365" s="41"/>
      <c r="N365" s="41"/>
      <c r="O365" s="41"/>
      <c r="P365" s="41"/>
      <c r="Q365" s="41"/>
      <c r="R365" s="41"/>
      <c r="S365" s="41"/>
      <c r="T365" s="41"/>
      <c r="U365" s="41"/>
      <c r="V365" s="41"/>
      <c r="W365" s="41"/>
      <c r="X365" s="41"/>
      <c r="Y365" s="41"/>
      <c r="Z365" s="41"/>
      <c r="AA365" s="41"/>
      <c r="AB365" s="41"/>
      <c r="AC365" s="41"/>
      <c r="AD365" s="41"/>
      <c r="AE365" s="41"/>
      <c r="AF365" s="41"/>
      <c r="AG365" s="41"/>
      <c r="AH365" s="41"/>
      <c r="AI365" s="41"/>
      <c r="AJ365" s="41"/>
      <c r="AK365" s="41"/>
      <c r="AL365" s="41"/>
      <c r="AM365" s="41"/>
      <c r="AN365" s="41"/>
      <c r="AO365" s="41"/>
      <c r="AP365" s="41"/>
      <c r="AQ365" s="41"/>
      <c r="AR365" s="41"/>
      <c r="AS365" s="41"/>
      <c r="AT365" s="41"/>
      <c r="AU365" s="41"/>
      <c r="AV365" s="41"/>
      <c r="AW365" s="41"/>
      <c r="AX365" s="41"/>
      <c r="AY365" s="41"/>
      <c r="AZ365" s="41"/>
      <c r="BA365" s="41"/>
      <c r="BB365" s="41"/>
      <c r="BC365" s="41"/>
      <c r="BD365" s="41"/>
      <c r="BE365" s="41"/>
      <c r="BF365" s="41"/>
      <c r="BG365" s="41"/>
      <c r="BH365" s="41"/>
      <c r="BI365" s="41"/>
      <c r="BJ365" s="41"/>
      <c r="BK365" s="41"/>
      <c r="BL365" s="41"/>
      <c r="BM365" s="41"/>
      <c r="BN365" s="41"/>
      <c r="BO365" s="41"/>
      <c r="BP365" s="41"/>
      <c r="BQ365" s="41"/>
      <c r="BR365" s="41"/>
      <c r="BS365" s="41"/>
      <c r="BT365" s="41"/>
      <c r="BU365" s="41"/>
      <c r="BV365" s="41"/>
      <c r="BW365" s="41"/>
      <c r="BX365" s="41"/>
      <c r="BY365" s="41"/>
      <c r="BZ365" s="41"/>
      <c r="CA365" s="41"/>
      <c r="CB365" s="41"/>
      <c r="CC365" s="41"/>
      <c r="CD365" s="41"/>
      <c r="CE365" s="41"/>
      <c r="CF365" s="41"/>
      <c r="CG365" s="41"/>
      <c r="CH365" s="41"/>
      <c r="CI365" s="41"/>
      <c r="CJ365" s="41"/>
      <c r="CK365" s="41"/>
      <c r="CL365" s="41"/>
      <c r="CM365" s="41"/>
      <c r="CN365" s="41"/>
      <c r="CO365" s="41"/>
      <c r="CP365" s="41"/>
      <c r="CQ365" s="41"/>
      <c r="CR365" s="41"/>
      <c r="CS365" s="41"/>
      <c r="CT365" s="41"/>
      <c r="CU365" s="41"/>
      <c r="CV365" s="41"/>
      <c r="CW365" s="41"/>
      <c r="CX365" s="41"/>
      <c r="CY365" s="41"/>
      <c r="CZ365" s="41"/>
      <c r="DA365" s="41"/>
      <c r="DB365" s="41"/>
      <c r="DC365" s="41"/>
      <c r="DD365" s="41"/>
      <c r="DE365" s="41"/>
      <c r="DF365" s="41"/>
      <c r="DG365" s="41"/>
      <c r="DH365" s="41"/>
      <c r="DI365" s="41"/>
      <c r="DJ365" s="41"/>
      <c r="DK365" s="41"/>
      <c r="DL365" s="41"/>
      <c r="DM365" s="41"/>
      <c r="DN365" s="41"/>
      <c r="DO365" s="41"/>
      <c r="DP365" s="41"/>
      <c r="DQ365" s="41"/>
      <c r="DR365" s="41"/>
      <c r="DS365" s="41"/>
      <c r="FY365" s="44"/>
      <c r="FZ365" s="43"/>
      <c r="GA365" s="43"/>
      <c r="GB365" s="43"/>
      <c r="GC365" s="43"/>
      <c r="GD365" s="43"/>
      <c r="GE365" s="43"/>
      <c r="GF365" s="43"/>
      <c r="GG365" s="43"/>
      <c r="GH365" s="43"/>
      <c r="GI365" s="43"/>
      <c r="GJ365" s="43"/>
      <c r="GK365" s="43"/>
      <c r="GL365" s="43"/>
      <c r="GM365" s="43"/>
      <c r="GN365" s="43"/>
      <c r="GO365" s="43"/>
      <c r="GP365" s="43"/>
      <c r="GQ365" s="43"/>
      <c r="GR365" s="43"/>
      <c r="GS365" s="43"/>
      <c r="GT365" s="43"/>
      <c r="GU365" s="43"/>
      <c r="GV365" s="43"/>
      <c r="GW365" s="43"/>
      <c r="GX365" s="43"/>
      <c r="GY365" s="43"/>
      <c r="GZ365" s="43"/>
      <c r="HA365" s="43"/>
      <c r="HB365" s="43"/>
      <c r="HC365" s="43"/>
      <c r="HD365" s="43"/>
    </row>
    <row r="366" spans="1:212" x14ac:dyDescent="0.25">
      <c r="A366" s="41"/>
      <c r="B366" s="41"/>
      <c r="C366" s="41"/>
      <c r="D366" s="41"/>
      <c r="E366" s="41"/>
      <c r="F366" s="41"/>
      <c r="G366" s="41"/>
      <c r="H366" s="41"/>
      <c r="I366" s="41"/>
      <c r="J366" s="41"/>
      <c r="K366" s="41"/>
      <c r="L366" s="41"/>
      <c r="M366" s="41"/>
      <c r="N366" s="41"/>
      <c r="O366" s="41"/>
      <c r="P366" s="41"/>
      <c r="Q366" s="41"/>
      <c r="R366" s="41"/>
      <c r="S366" s="41"/>
      <c r="T366" s="41"/>
      <c r="U366" s="41"/>
      <c r="V366" s="41"/>
      <c r="W366" s="41"/>
      <c r="X366" s="41"/>
      <c r="Y366" s="41"/>
      <c r="Z366" s="41"/>
      <c r="AA366" s="41"/>
      <c r="AB366" s="41"/>
      <c r="AC366" s="41"/>
      <c r="AD366" s="41"/>
      <c r="AE366" s="41"/>
      <c r="AF366" s="41"/>
      <c r="AG366" s="41"/>
      <c r="AH366" s="41"/>
      <c r="AI366" s="41"/>
      <c r="AJ366" s="41"/>
      <c r="AK366" s="41"/>
      <c r="AL366" s="41"/>
      <c r="AM366" s="41"/>
      <c r="AN366" s="41"/>
      <c r="AO366" s="41"/>
      <c r="AP366" s="41"/>
      <c r="AQ366" s="41"/>
      <c r="AR366" s="41"/>
      <c r="AS366" s="41"/>
      <c r="AT366" s="41"/>
      <c r="AU366" s="41"/>
      <c r="AV366" s="41"/>
      <c r="AW366" s="41"/>
      <c r="AX366" s="41"/>
      <c r="AY366" s="41"/>
      <c r="AZ366" s="41"/>
      <c r="BA366" s="41"/>
      <c r="BB366" s="41"/>
      <c r="BC366" s="41"/>
      <c r="BD366" s="41"/>
      <c r="BE366" s="41"/>
      <c r="BF366" s="41"/>
      <c r="BG366" s="41"/>
      <c r="BH366" s="41"/>
      <c r="BI366" s="41"/>
      <c r="BJ366" s="41"/>
      <c r="BK366" s="41"/>
      <c r="BL366" s="41"/>
      <c r="BM366" s="41"/>
      <c r="BN366" s="41"/>
      <c r="BO366" s="41"/>
      <c r="BP366" s="41"/>
      <c r="BQ366" s="41"/>
      <c r="BR366" s="41"/>
      <c r="BS366" s="41"/>
      <c r="BT366" s="41"/>
      <c r="BU366" s="41"/>
      <c r="BV366" s="41"/>
      <c r="BW366" s="41"/>
      <c r="BX366" s="41"/>
      <c r="BY366" s="41"/>
      <c r="BZ366" s="41"/>
      <c r="CA366" s="41"/>
      <c r="CB366" s="41"/>
      <c r="CC366" s="41"/>
      <c r="CD366" s="41"/>
      <c r="CE366" s="41"/>
      <c r="CF366" s="41"/>
      <c r="CG366" s="41"/>
      <c r="CH366" s="41"/>
      <c r="CI366" s="41"/>
      <c r="CJ366" s="41"/>
      <c r="CK366" s="41"/>
      <c r="CL366" s="41"/>
      <c r="CM366" s="41"/>
      <c r="CN366" s="41"/>
      <c r="CO366" s="41"/>
      <c r="CP366" s="41"/>
      <c r="CQ366" s="41"/>
      <c r="CR366" s="41"/>
      <c r="CS366" s="41"/>
      <c r="CT366" s="41"/>
      <c r="CU366" s="41"/>
      <c r="CV366" s="41"/>
      <c r="CW366" s="41"/>
      <c r="CX366" s="41"/>
      <c r="CY366" s="41"/>
      <c r="CZ366" s="41"/>
      <c r="DA366" s="41"/>
      <c r="DB366" s="41"/>
      <c r="DC366" s="41"/>
      <c r="DD366" s="41"/>
      <c r="DE366" s="41"/>
      <c r="DF366" s="41"/>
      <c r="DG366" s="41"/>
      <c r="DH366" s="41"/>
      <c r="DI366" s="41"/>
      <c r="DJ366" s="41"/>
      <c r="DK366" s="41"/>
      <c r="DL366" s="41"/>
      <c r="DM366" s="41"/>
      <c r="DN366" s="41"/>
      <c r="DO366" s="41"/>
      <c r="DP366" s="41"/>
      <c r="DQ366" s="41"/>
      <c r="DR366" s="41"/>
      <c r="DS366" s="41"/>
      <c r="FY366" s="44"/>
      <c r="FZ366" s="43"/>
      <c r="GA366" s="43"/>
      <c r="GB366" s="43"/>
      <c r="GC366" s="43"/>
      <c r="GD366" s="43"/>
      <c r="GE366" s="43"/>
      <c r="GF366" s="43"/>
      <c r="GG366" s="43"/>
      <c r="GH366" s="43"/>
      <c r="GI366" s="43"/>
      <c r="GJ366" s="43"/>
      <c r="GK366" s="43"/>
      <c r="GL366" s="43"/>
      <c r="GM366" s="43"/>
      <c r="GN366" s="43"/>
      <c r="GO366" s="43"/>
      <c r="GP366" s="43"/>
      <c r="GQ366" s="43"/>
      <c r="GR366" s="43"/>
      <c r="GS366" s="43"/>
      <c r="GT366" s="43"/>
      <c r="GU366" s="43"/>
      <c r="GV366" s="43"/>
      <c r="GW366" s="43"/>
      <c r="GX366" s="43"/>
      <c r="GY366" s="43"/>
      <c r="GZ366" s="43"/>
      <c r="HA366" s="43"/>
      <c r="HB366" s="43"/>
      <c r="HC366" s="43"/>
      <c r="HD366" s="43"/>
    </row>
    <row r="367" spans="1:212" x14ac:dyDescent="0.25">
      <c r="A367" s="41"/>
      <c r="B367" s="41"/>
      <c r="C367" s="41"/>
      <c r="D367" s="41"/>
      <c r="E367" s="41"/>
      <c r="F367" s="41"/>
      <c r="G367" s="41"/>
      <c r="H367" s="41"/>
      <c r="I367" s="41"/>
      <c r="J367" s="41"/>
      <c r="K367" s="41"/>
      <c r="L367" s="41"/>
      <c r="M367" s="41"/>
      <c r="N367" s="41"/>
      <c r="O367" s="41"/>
      <c r="P367" s="41"/>
      <c r="Q367" s="41"/>
      <c r="R367" s="41"/>
      <c r="S367" s="41"/>
      <c r="T367" s="41"/>
      <c r="U367" s="41"/>
      <c r="V367" s="41"/>
      <c r="W367" s="41"/>
      <c r="X367" s="41"/>
      <c r="Y367" s="41"/>
      <c r="Z367" s="41"/>
      <c r="AA367" s="41"/>
      <c r="AB367" s="41"/>
      <c r="AC367" s="41"/>
      <c r="AD367" s="41"/>
      <c r="AE367" s="41"/>
      <c r="AF367" s="41"/>
      <c r="AG367" s="41"/>
      <c r="AH367" s="41"/>
      <c r="AI367" s="41"/>
      <c r="AJ367" s="41"/>
      <c r="AK367" s="41"/>
      <c r="AL367" s="41"/>
      <c r="AM367" s="41"/>
      <c r="AN367" s="41"/>
      <c r="AO367" s="41"/>
      <c r="AP367" s="41"/>
      <c r="AQ367" s="41"/>
      <c r="AR367" s="41"/>
      <c r="AS367" s="41"/>
      <c r="AT367" s="41"/>
      <c r="AU367" s="41"/>
      <c r="AV367" s="41"/>
      <c r="AW367" s="41"/>
      <c r="AX367" s="41"/>
      <c r="AY367" s="41"/>
      <c r="AZ367" s="41"/>
      <c r="BA367" s="41"/>
      <c r="BB367" s="41"/>
      <c r="BC367" s="41"/>
      <c r="BD367" s="41"/>
      <c r="BE367" s="41"/>
      <c r="BF367" s="41"/>
      <c r="BG367" s="41"/>
      <c r="BH367" s="41"/>
      <c r="BI367" s="41"/>
      <c r="BJ367" s="41"/>
      <c r="BK367" s="41"/>
      <c r="BL367" s="41"/>
      <c r="BM367" s="41"/>
      <c r="BN367" s="41"/>
      <c r="BO367" s="41"/>
      <c r="BP367" s="41"/>
      <c r="BQ367" s="41"/>
      <c r="BR367" s="41"/>
      <c r="BS367" s="41"/>
      <c r="BT367" s="41"/>
      <c r="BU367" s="41"/>
      <c r="BV367" s="41"/>
      <c r="BW367" s="41"/>
      <c r="BX367" s="41"/>
      <c r="BY367" s="41"/>
      <c r="BZ367" s="41"/>
      <c r="CA367" s="41"/>
      <c r="CB367" s="41"/>
      <c r="CC367" s="41"/>
      <c r="CD367" s="41"/>
      <c r="CE367" s="41"/>
      <c r="CF367" s="41"/>
      <c r="CG367" s="41"/>
      <c r="CH367" s="41"/>
      <c r="CI367" s="41"/>
      <c r="CJ367" s="41"/>
      <c r="CK367" s="41"/>
      <c r="CL367" s="41"/>
      <c r="CM367" s="41"/>
      <c r="CN367" s="41"/>
      <c r="CO367" s="41"/>
      <c r="CP367" s="41"/>
      <c r="CQ367" s="41"/>
      <c r="CR367" s="41"/>
      <c r="CS367" s="41"/>
      <c r="CT367" s="41"/>
      <c r="CU367" s="41"/>
      <c r="CV367" s="41"/>
      <c r="CW367" s="41"/>
      <c r="CX367" s="41"/>
      <c r="CY367" s="41"/>
      <c r="CZ367" s="41"/>
      <c r="DA367" s="41"/>
      <c r="DB367" s="41"/>
      <c r="DC367" s="41"/>
      <c r="DD367" s="41"/>
      <c r="DE367" s="41"/>
      <c r="DF367" s="41"/>
      <c r="DG367" s="41"/>
      <c r="DH367" s="41"/>
      <c r="DI367" s="41"/>
      <c r="DJ367" s="41"/>
      <c r="DK367" s="41"/>
      <c r="DL367" s="41"/>
      <c r="DM367" s="41"/>
      <c r="DN367" s="41"/>
      <c r="DO367" s="41"/>
      <c r="DP367" s="41"/>
      <c r="DQ367" s="41"/>
      <c r="DR367" s="41"/>
      <c r="DS367" s="41"/>
      <c r="FY367" s="44"/>
      <c r="FZ367" s="43"/>
      <c r="GA367" s="43"/>
      <c r="GB367" s="43"/>
      <c r="GC367" s="43"/>
      <c r="GD367" s="43"/>
      <c r="GE367" s="43"/>
      <c r="GF367" s="43"/>
      <c r="GG367" s="43"/>
      <c r="GH367" s="43"/>
      <c r="GI367" s="43"/>
      <c r="GJ367" s="43"/>
      <c r="GK367" s="43"/>
      <c r="GL367" s="43"/>
      <c r="GM367" s="43"/>
      <c r="GN367" s="43"/>
      <c r="GO367" s="43"/>
      <c r="GP367" s="43"/>
      <c r="GQ367" s="43"/>
      <c r="GR367" s="43"/>
      <c r="GS367" s="43"/>
      <c r="GT367" s="43"/>
      <c r="GU367" s="43"/>
      <c r="GV367" s="43"/>
      <c r="GW367" s="43"/>
      <c r="GX367" s="43"/>
      <c r="GY367" s="43"/>
      <c r="GZ367" s="43"/>
      <c r="HA367" s="43"/>
      <c r="HB367" s="43"/>
      <c r="HC367" s="43"/>
      <c r="HD367" s="43"/>
    </row>
    <row r="368" spans="1:212" x14ac:dyDescent="0.25">
      <c r="A368" s="41"/>
      <c r="B368" s="41"/>
      <c r="C368" s="41"/>
      <c r="D368" s="41"/>
      <c r="E368" s="41"/>
      <c r="F368" s="41"/>
      <c r="G368" s="41"/>
      <c r="H368" s="41"/>
      <c r="I368" s="41"/>
      <c r="J368" s="41"/>
      <c r="K368" s="41"/>
      <c r="L368" s="41"/>
      <c r="M368" s="41"/>
      <c r="N368" s="41"/>
      <c r="O368" s="41"/>
      <c r="P368" s="41"/>
      <c r="Q368" s="41"/>
      <c r="R368" s="41"/>
      <c r="S368" s="41"/>
      <c r="T368" s="41"/>
      <c r="U368" s="41"/>
      <c r="V368" s="41"/>
      <c r="W368" s="41"/>
      <c r="X368" s="41"/>
      <c r="Y368" s="41"/>
      <c r="Z368" s="41"/>
      <c r="AA368" s="41"/>
      <c r="AB368" s="41"/>
      <c r="AC368" s="41"/>
      <c r="AD368" s="41"/>
      <c r="AE368" s="41"/>
      <c r="AF368" s="41"/>
      <c r="AG368" s="41"/>
      <c r="AH368" s="41"/>
      <c r="AI368" s="41"/>
      <c r="AJ368" s="41"/>
      <c r="AK368" s="41"/>
      <c r="AL368" s="41"/>
      <c r="AM368" s="41"/>
      <c r="AN368" s="41"/>
      <c r="AO368" s="41"/>
      <c r="AP368" s="41"/>
      <c r="AQ368" s="41"/>
      <c r="AR368" s="41"/>
      <c r="AS368" s="41"/>
      <c r="AT368" s="41"/>
      <c r="AU368" s="41"/>
      <c r="AV368" s="41"/>
      <c r="AW368" s="41"/>
      <c r="AX368" s="41"/>
      <c r="AY368" s="41"/>
      <c r="AZ368" s="41"/>
      <c r="BA368" s="41"/>
      <c r="BB368" s="41"/>
      <c r="BC368" s="41"/>
      <c r="BD368" s="41"/>
      <c r="BE368" s="41"/>
      <c r="BF368" s="41"/>
      <c r="BG368" s="41"/>
      <c r="BH368" s="41"/>
      <c r="BI368" s="41"/>
      <c r="BJ368" s="41"/>
      <c r="BK368" s="41"/>
      <c r="BL368" s="41"/>
      <c r="BM368" s="41"/>
      <c r="BN368" s="41"/>
      <c r="BO368" s="41"/>
      <c r="BP368" s="41"/>
      <c r="BQ368" s="41"/>
      <c r="BR368" s="41"/>
      <c r="BS368" s="41"/>
      <c r="BT368" s="41"/>
      <c r="BU368" s="41"/>
      <c r="BV368" s="41"/>
      <c r="BW368" s="41"/>
      <c r="BX368" s="41"/>
      <c r="BY368" s="41"/>
      <c r="BZ368" s="41"/>
      <c r="CA368" s="41"/>
      <c r="CB368" s="41"/>
      <c r="CC368" s="41"/>
      <c r="CD368" s="41"/>
      <c r="CE368" s="41"/>
      <c r="CF368" s="41"/>
      <c r="CG368" s="41"/>
      <c r="CH368" s="41"/>
      <c r="CI368" s="41"/>
      <c r="CJ368" s="41"/>
      <c r="CK368" s="41"/>
      <c r="CL368" s="41"/>
      <c r="CM368" s="41"/>
      <c r="CN368" s="41"/>
      <c r="CO368" s="41"/>
      <c r="CP368" s="41"/>
      <c r="CQ368" s="41"/>
      <c r="CR368" s="41"/>
      <c r="CS368" s="41"/>
      <c r="CT368" s="41"/>
      <c r="CU368" s="41"/>
      <c r="CV368" s="41"/>
      <c r="CW368" s="41"/>
      <c r="CX368" s="41"/>
      <c r="CY368" s="41"/>
      <c r="CZ368" s="41"/>
      <c r="DA368" s="41"/>
      <c r="DB368" s="41"/>
      <c r="DC368" s="41"/>
      <c r="DD368" s="41"/>
      <c r="DE368" s="41"/>
      <c r="DF368" s="41"/>
      <c r="DG368" s="41"/>
      <c r="DH368" s="41"/>
      <c r="DI368" s="41"/>
      <c r="DJ368" s="41"/>
      <c r="DK368" s="41"/>
      <c r="DL368" s="41"/>
      <c r="DM368" s="41"/>
      <c r="DN368" s="41"/>
      <c r="DO368" s="41"/>
      <c r="DP368" s="41"/>
      <c r="DQ368" s="41"/>
      <c r="DR368" s="41"/>
      <c r="DS368" s="41"/>
      <c r="FY368" s="44"/>
      <c r="FZ368" s="43"/>
      <c r="GA368" s="43"/>
      <c r="GB368" s="43"/>
      <c r="GC368" s="43"/>
      <c r="GD368" s="43"/>
      <c r="GE368" s="43"/>
      <c r="GF368" s="43"/>
      <c r="GG368" s="43"/>
      <c r="GH368" s="43"/>
      <c r="GI368" s="43"/>
      <c r="GJ368" s="43"/>
      <c r="GK368" s="43"/>
      <c r="GL368" s="43"/>
      <c r="GM368" s="43"/>
      <c r="GN368" s="43"/>
      <c r="GO368" s="43"/>
      <c r="GP368" s="43"/>
      <c r="GQ368" s="43"/>
      <c r="GR368" s="43"/>
      <c r="GS368" s="43"/>
      <c r="GT368" s="43"/>
      <c r="GU368" s="43"/>
      <c r="GV368" s="43"/>
      <c r="GW368" s="43"/>
      <c r="GX368" s="43"/>
      <c r="GY368" s="43"/>
      <c r="GZ368" s="43"/>
      <c r="HA368" s="43"/>
      <c r="HB368" s="43"/>
      <c r="HC368" s="43"/>
      <c r="HD368" s="43"/>
    </row>
    <row r="369" spans="1:212" x14ac:dyDescent="0.25">
      <c r="A369" s="41"/>
      <c r="B369" s="41"/>
      <c r="C369" s="41"/>
      <c r="D369" s="41"/>
      <c r="E369" s="41"/>
      <c r="F369" s="41"/>
      <c r="G369" s="41"/>
      <c r="H369" s="41"/>
      <c r="I369" s="41"/>
      <c r="J369" s="41"/>
      <c r="K369" s="41"/>
      <c r="L369" s="41"/>
      <c r="M369" s="41"/>
      <c r="N369" s="41"/>
      <c r="O369" s="41"/>
      <c r="P369" s="41"/>
      <c r="Q369" s="41"/>
      <c r="R369" s="41"/>
      <c r="S369" s="41"/>
      <c r="T369" s="41"/>
      <c r="U369" s="41"/>
      <c r="V369" s="41"/>
      <c r="W369" s="41"/>
      <c r="X369" s="41"/>
      <c r="Y369" s="41"/>
      <c r="Z369" s="41"/>
      <c r="AA369" s="41"/>
      <c r="AB369" s="41"/>
      <c r="AC369" s="41"/>
      <c r="AD369" s="41"/>
      <c r="AE369" s="41"/>
      <c r="AF369" s="41"/>
      <c r="AG369" s="41"/>
      <c r="AH369" s="41"/>
      <c r="AI369" s="41"/>
      <c r="AJ369" s="41"/>
      <c r="AK369" s="41"/>
      <c r="AL369" s="41"/>
      <c r="AM369" s="41"/>
      <c r="AN369" s="41"/>
      <c r="AO369" s="41"/>
      <c r="AP369" s="41"/>
      <c r="AQ369" s="41"/>
      <c r="AR369" s="41"/>
      <c r="AS369" s="41"/>
      <c r="AT369" s="41"/>
      <c r="AU369" s="41"/>
      <c r="AV369" s="41"/>
      <c r="AW369" s="41"/>
      <c r="AX369" s="41"/>
      <c r="AY369" s="41"/>
      <c r="AZ369" s="41"/>
      <c r="BA369" s="41"/>
      <c r="BB369" s="41"/>
      <c r="BC369" s="41"/>
      <c r="BD369" s="41"/>
      <c r="BE369" s="41"/>
      <c r="BF369" s="41"/>
      <c r="BG369" s="41"/>
      <c r="BH369" s="41"/>
      <c r="BI369" s="41"/>
      <c r="BJ369" s="41"/>
      <c r="BK369" s="41"/>
      <c r="BL369" s="41"/>
      <c r="BM369" s="41"/>
      <c r="BN369" s="41"/>
      <c r="BO369" s="41"/>
      <c r="BP369" s="41"/>
      <c r="BQ369" s="41"/>
      <c r="BR369" s="41"/>
      <c r="BS369" s="41"/>
      <c r="BT369" s="41"/>
      <c r="BU369" s="41"/>
      <c r="BV369" s="41"/>
      <c r="BW369" s="41"/>
      <c r="BX369" s="41"/>
      <c r="BY369" s="41"/>
      <c r="BZ369" s="41"/>
      <c r="CA369" s="41"/>
      <c r="CB369" s="41"/>
      <c r="CC369" s="41"/>
      <c r="CD369" s="41"/>
      <c r="CE369" s="41"/>
      <c r="CF369" s="41"/>
      <c r="CG369" s="41"/>
      <c r="CH369" s="41"/>
      <c r="CI369" s="41"/>
      <c r="CJ369" s="41"/>
      <c r="CK369" s="41"/>
      <c r="CL369" s="41"/>
      <c r="CM369" s="41"/>
      <c r="CN369" s="41"/>
      <c r="CO369" s="41"/>
      <c r="CP369" s="41"/>
      <c r="CQ369" s="41"/>
      <c r="CR369" s="41"/>
      <c r="CS369" s="41"/>
      <c r="CT369" s="41"/>
      <c r="CU369" s="41"/>
      <c r="CV369" s="41"/>
      <c r="CW369" s="41"/>
      <c r="CX369" s="41"/>
      <c r="CY369" s="41"/>
      <c r="CZ369" s="41"/>
      <c r="DA369" s="41"/>
      <c r="DB369" s="41"/>
      <c r="DC369" s="41"/>
      <c r="DD369" s="41"/>
      <c r="DE369" s="41"/>
      <c r="DF369" s="41"/>
      <c r="DG369" s="41"/>
      <c r="DH369" s="41"/>
      <c r="DI369" s="41"/>
      <c r="DJ369" s="41"/>
      <c r="DK369" s="41"/>
      <c r="DL369" s="41"/>
      <c r="DM369" s="41"/>
      <c r="DN369" s="41"/>
      <c r="DO369" s="41"/>
      <c r="DP369" s="41"/>
      <c r="DQ369" s="41"/>
      <c r="DR369" s="41"/>
      <c r="DS369" s="41"/>
      <c r="FY369" s="44"/>
      <c r="FZ369" s="43"/>
      <c r="GA369" s="43"/>
      <c r="GB369" s="43"/>
      <c r="GC369" s="43"/>
      <c r="GD369" s="43"/>
      <c r="GE369" s="43"/>
      <c r="GF369" s="43"/>
      <c r="GG369" s="43"/>
      <c r="GH369" s="43"/>
      <c r="GI369" s="43"/>
      <c r="GJ369" s="43"/>
      <c r="GK369" s="43"/>
      <c r="GL369" s="43"/>
      <c r="GM369" s="43"/>
      <c r="GN369" s="43"/>
      <c r="GO369" s="43"/>
      <c r="GP369" s="43"/>
      <c r="GQ369" s="43"/>
      <c r="GR369" s="43"/>
      <c r="GS369" s="43"/>
      <c r="GT369" s="43"/>
      <c r="GU369" s="43"/>
      <c r="GV369" s="43"/>
      <c r="GW369" s="43"/>
      <c r="GX369" s="43"/>
      <c r="GY369" s="43"/>
      <c r="GZ369" s="43"/>
      <c r="HA369" s="43"/>
      <c r="HB369" s="43"/>
      <c r="HC369" s="43"/>
      <c r="HD369" s="43"/>
    </row>
    <row r="370" spans="1:212" x14ac:dyDescent="0.25">
      <c r="A370" s="41"/>
      <c r="B370" s="41"/>
      <c r="C370" s="41"/>
      <c r="D370" s="41"/>
      <c r="E370" s="41"/>
      <c r="F370" s="41"/>
      <c r="G370" s="41"/>
      <c r="H370" s="41"/>
      <c r="I370" s="41"/>
      <c r="J370" s="41"/>
      <c r="K370" s="41"/>
      <c r="L370" s="41"/>
      <c r="M370" s="41"/>
      <c r="N370" s="41"/>
      <c r="O370" s="41"/>
      <c r="P370" s="41"/>
      <c r="Q370" s="41"/>
      <c r="R370" s="41"/>
      <c r="S370" s="41"/>
      <c r="T370" s="41"/>
      <c r="U370" s="41"/>
      <c r="V370" s="41"/>
      <c r="W370" s="41"/>
      <c r="X370" s="41"/>
      <c r="Y370" s="41"/>
      <c r="Z370" s="41"/>
      <c r="AA370" s="41"/>
      <c r="AB370" s="41"/>
      <c r="AC370" s="41"/>
      <c r="AD370" s="41"/>
      <c r="AE370" s="41"/>
      <c r="AF370" s="41"/>
      <c r="AG370" s="41"/>
      <c r="AH370" s="41"/>
      <c r="AI370" s="41"/>
      <c r="AJ370" s="41"/>
      <c r="AK370" s="41"/>
      <c r="AL370" s="41"/>
      <c r="AM370" s="41"/>
      <c r="AN370" s="41"/>
      <c r="AO370" s="41"/>
      <c r="AP370" s="41"/>
      <c r="AQ370" s="41"/>
      <c r="AR370" s="41"/>
      <c r="AS370" s="41"/>
      <c r="AT370" s="41"/>
      <c r="AU370" s="41"/>
      <c r="AV370" s="41"/>
      <c r="AW370" s="41"/>
      <c r="AX370" s="41"/>
      <c r="AY370" s="41"/>
      <c r="AZ370" s="41"/>
      <c r="BA370" s="41"/>
      <c r="BB370" s="41"/>
      <c r="BC370" s="41"/>
      <c r="BD370" s="41"/>
      <c r="BE370" s="41"/>
      <c r="BF370" s="41"/>
      <c r="BG370" s="41"/>
      <c r="BH370" s="41"/>
      <c r="BI370" s="41"/>
      <c r="BJ370" s="41"/>
      <c r="BK370" s="41"/>
      <c r="BL370" s="41"/>
      <c r="BM370" s="41"/>
      <c r="BN370" s="41"/>
      <c r="BO370" s="41"/>
      <c r="BP370" s="41"/>
      <c r="BQ370" s="41"/>
      <c r="BR370" s="41"/>
      <c r="BS370" s="41"/>
      <c r="BT370" s="41"/>
      <c r="BU370" s="41"/>
      <c r="BV370" s="41"/>
      <c r="BW370" s="41"/>
      <c r="BX370" s="41"/>
      <c r="BY370" s="41"/>
      <c r="BZ370" s="41"/>
      <c r="CA370" s="41"/>
      <c r="CB370" s="41"/>
      <c r="CC370" s="41"/>
      <c r="CD370" s="41"/>
      <c r="CE370" s="41"/>
      <c r="CF370" s="41"/>
      <c r="CG370" s="41"/>
      <c r="CH370" s="41"/>
      <c r="CI370" s="41"/>
      <c r="CJ370" s="41"/>
      <c r="CK370" s="41"/>
      <c r="CL370" s="41"/>
      <c r="CM370" s="41"/>
      <c r="CN370" s="41"/>
      <c r="CO370" s="41"/>
      <c r="CP370" s="41"/>
      <c r="CQ370" s="41"/>
      <c r="CR370" s="41"/>
      <c r="CS370" s="41"/>
      <c r="CT370" s="41"/>
      <c r="CU370" s="41"/>
      <c r="CV370" s="41"/>
      <c r="CW370" s="41"/>
      <c r="CX370" s="41"/>
      <c r="CY370" s="41"/>
      <c r="CZ370" s="41"/>
      <c r="DA370" s="41"/>
      <c r="DB370" s="41"/>
      <c r="DC370" s="41"/>
      <c r="DD370" s="41"/>
      <c r="DE370" s="41"/>
      <c r="DF370" s="41"/>
      <c r="DG370" s="41"/>
      <c r="DH370" s="41"/>
      <c r="DI370" s="41"/>
      <c r="DJ370" s="41"/>
      <c r="DK370" s="41"/>
      <c r="DL370" s="41"/>
      <c r="DM370" s="41"/>
      <c r="DN370" s="41"/>
      <c r="DO370" s="41"/>
      <c r="DP370" s="41"/>
      <c r="DQ370" s="41"/>
      <c r="DR370" s="41"/>
      <c r="DS370" s="41"/>
      <c r="FY370" s="44"/>
      <c r="FZ370" s="43"/>
      <c r="GA370" s="43"/>
      <c r="GB370" s="43"/>
      <c r="GC370" s="43"/>
      <c r="GD370" s="43"/>
      <c r="GE370" s="43"/>
      <c r="GF370" s="43"/>
      <c r="GG370" s="43"/>
      <c r="GH370" s="43"/>
      <c r="GI370" s="43"/>
      <c r="GJ370" s="43"/>
      <c r="GK370" s="43"/>
      <c r="GL370" s="43"/>
      <c r="GM370" s="43"/>
      <c r="GN370" s="43"/>
      <c r="GO370" s="43"/>
      <c r="GP370" s="43"/>
      <c r="GQ370" s="43"/>
      <c r="GR370" s="43"/>
      <c r="GS370" s="43"/>
      <c r="GT370" s="43"/>
      <c r="GU370" s="43"/>
      <c r="GV370" s="43"/>
      <c r="GW370" s="43"/>
      <c r="GX370" s="43"/>
      <c r="GY370" s="43"/>
      <c r="GZ370" s="43"/>
      <c r="HA370" s="43"/>
      <c r="HB370" s="43"/>
      <c r="HC370" s="43"/>
      <c r="HD370" s="43"/>
    </row>
    <row r="371" spans="1:212" x14ac:dyDescent="0.25">
      <c r="A371" s="41"/>
      <c r="B371" s="41"/>
      <c r="C371" s="41"/>
      <c r="D371" s="41"/>
      <c r="E371" s="41"/>
      <c r="F371" s="41"/>
      <c r="G371" s="41"/>
      <c r="H371" s="41"/>
      <c r="I371" s="41"/>
      <c r="J371" s="41"/>
      <c r="K371" s="41"/>
      <c r="L371" s="41"/>
      <c r="M371" s="41"/>
      <c r="N371" s="41"/>
      <c r="O371" s="41"/>
      <c r="P371" s="41"/>
      <c r="Q371" s="41"/>
      <c r="R371" s="41"/>
      <c r="S371" s="41"/>
      <c r="T371" s="41"/>
      <c r="U371" s="41"/>
      <c r="V371" s="41"/>
      <c r="W371" s="41"/>
      <c r="X371" s="41"/>
      <c r="Y371" s="41"/>
      <c r="Z371" s="41"/>
      <c r="AA371" s="41"/>
      <c r="AB371" s="41"/>
      <c r="AC371" s="41"/>
      <c r="AD371" s="41"/>
      <c r="AE371" s="41"/>
      <c r="AF371" s="41"/>
      <c r="AG371" s="41"/>
      <c r="AH371" s="41"/>
      <c r="AI371" s="41"/>
      <c r="AJ371" s="41"/>
      <c r="AK371" s="41"/>
      <c r="AL371" s="41"/>
      <c r="AM371" s="41"/>
      <c r="AN371" s="41"/>
      <c r="AO371" s="41"/>
      <c r="AP371" s="41"/>
      <c r="AQ371" s="41"/>
      <c r="AR371" s="41"/>
      <c r="AS371" s="41"/>
      <c r="AT371" s="41"/>
      <c r="AU371" s="41"/>
      <c r="AV371" s="41"/>
      <c r="AW371" s="41"/>
      <c r="AX371" s="41"/>
      <c r="AY371" s="41"/>
      <c r="AZ371" s="41"/>
      <c r="BA371" s="41"/>
      <c r="BB371" s="41"/>
      <c r="BC371" s="41"/>
      <c r="BD371" s="41"/>
      <c r="BE371" s="41"/>
      <c r="BF371" s="41"/>
      <c r="BG371" s="41"/>
      <c r="BH371" s="41"/>
      <c r="BI371" s="41"/>
      <c r="BJ371" s="41"/>
      <c r="BK371" s="41"/>
      <c r="BL371" s="41"/>
      <c r="BM371" s="41"/>
      <c r="BN371" s="41"/>
      <c r="BO371" s="41"/>
      <c r="BP371" s="41"/>
      <c r="BQ371" s="41"/>
      <c r="BR371" s="41"/>
      <c r="BS371" s="41"/>
      <c r="BT371" s="41"/>
      <c r="BU371" s="41"/>
      <c r="BV371" s="41"/>
      <c r="BW371" s="41"/>
      <c r="BX371" s="41"/>
      <c r="BY371" s="41"/>
      <c r="BZ371" s="41"/>
      <c r="CA371" s="41"/>
      <c r="CB371" s="41"/>
      <c r="CC371" s="41"/>
      <c r="CD371" s="41"/>
      <c r="CE371" s="41"/>
      <c r="CF371" s="41"/>
      <c r="CG371" s="41"/>
      <c r="CH371" s="41"/>
      <c r="CI371" s="41"/>
      <c r="CJ371" s="41"/>
      <c r="CK371" s="41"/>
      <c r="CL371" s="41"/>
      <c r="CM371" s="41"/>
      <c r="CN371" s="41"/>
      <c r="CO371" s="41"/>
      <c r="CP371" s="41"/>
      <c r="CQ371" s="41"/>
      <c r="CR371" s="41"/>
      <c r="CS371" s="41"/>
      <c r="CT371" s="41"/>
      <c r="CU371" s="41"/>
      <c r="CV371" s="41"/>
      <c r="CW371" s="41"/>
      <c r="CX371" s="41"/>
      <c r="CY371" s="41"/>
      <c r="CZ371" s="41"/>
      <c r="DA371" s="41"/>
      <c r="DB371" s="41"/>
      <c r="DC371" s="41"/>
      <c r="DD371" s="41"/>
      <c r="DE371" s="41"/>
      <c r="DF371" s="41"/>
      <c r="DG371" s="41"/>
      <c r="DH371" s="41"/>
      <c r="DI371" s="41"/>
      <c r="DJ371" s="41"/>
      <c r="DK371" s="41"/>
      <c r="DL371" s="41"/>
      <c r="DM371" s="41"/>
      <c r="DN371" s="41"/>
      <c r="DO371" s="41"/>
      <c r="DP371" s="41"/>
      <c r="DQ371" s="41"/>
      <c r="DR371" s="41"/>
      <c r="DS371" s="41"/>
      <c r="FY371" s="44"/>
      <c r="FZ371" s="43"/>
      <c r="GA371" s="43"/>
      <c r="GB371" s="43"/>
      <c r="GC371" s="43"/>
      <c r="GD371" s="43"/>
      <c r="GE371" s="43"/>
      <c r="GF371" s="43"/>
      <c r="GG371" s="43"/>
      <c r="GH371" s="43"/>
      <c r="GI371" s="43"/>
      <c r="GJ371" s="43"/>
      <c r="GK371" s="43"/>
      <c r="GL371" s="43"/>
      <c r="GM371" s="43"/>
      <c r="GN371" s="43"/>
      <c r="GO371" s="43"/>
      <c r="GP371" s="43"/>
      <c r="GQ371" s="43"/>
      <c r="GR371" s="43"/>
      <c r="GS371" s="43"/>
      <c r="GT371" s="43"/>
      <c r="GU371" s="43"/>
      <c r="GV371" s="43"/>
      <c r="GW371" s="43"/>
      <c r="GX371" s="43"/>
      <c r="GY371" s="43"/>
      <c r="GZ371" s="43"/>
      <c r="HA371" s="43"/>
      <c r="HB371" s="43"/>
      <c r="HC371" s="43"/>
      <c r="HD371" s="43"/>
    </row>
    <row r="372" spans="1:212" x14ac:dyDescent="0.25">
      <c r="A372" s="41"/>
      <c r="B372" s="41"/>
      <c r="C372" s="41"/>
      <c r="D372" s="41"/>
      <c r="E372" s="41"/>
      <c r="F372" s="41"/>
      <c r="G372" s="41"/>
      <c r="H372" s="41"/>
      <c r="I372" s="41"/>
      <c r="J372" s="41"/>
      <c r="K372" s="41"/>
      <c r="L372" s="41"/>
      <c r="M372" s="41"/>
      <c r="N372" s="41"/>
      <c r="O372" s="41"/>
      <c r="P372" s="41"/>
      <c r="Q372" s="41"/>
      <c r="R372" s="41"/>
      <c r="S372" s="41"/>
      <c r="T372" s="41"/>
      <c r="U372" s="41"/>
      <c r="V372" s="41"/>
      <c r="W372" s="41"/>
      <c r="X372" s="41"/>
      <c r="Y372" s="41"/>
      <c r="Z372" s="41"/>
      <c r="AA372" s="41"/>
      <c r="AB372" s="41"/>
      <c r="AC372" s="41"/>
      <c r="AD372" s="41"/>
      <c r="AE372" s="41"/>
      <c r="AF372" s="41"/>
      <c r="AG372" s="41"/>
      <c r="AH372" s="41"/>
      <c r="AI372" s="41"/>
      <c r="AJ372" s="41"/>
      <c r="AK372" s="41"/>
      <c r="AL372" s="41"/>
      <c r="AM372" s="41"/>
      <c r="AN372" s="41"/>
      <c r="AO372" s="41"/>
      <c r="AP372" s="41"/>
      <c r="AQ372" s="41"/>
      <c r="AR372" s="41"/>
      <c r="AS372" s="41"/>
      <c r="AT372" s="41"/>
      <c r="AU372" s="41"/>
      <c r="AV372" s="41"/>
      <c r="AW372" s="41"/>
      <c r="AX372" s="41"/>
      <c r="AY372" s="41"/>
      <c r="AZ372" s="41"/>
      <c r="BA372" s="41"/>
      <c r="BB372" s="41"/>
      <c r="BC372" s="41"/>
      <c r="BD372" s="41"/>
      <c r="BE372" s="41"/>
      <c r="BF372" s="41"/>
      <c r="BG372" s="41"/>
      <c r="BH372" s="41"/>
      <c r="BI372" s="41"/>
      <c r="BJ372" s="41"/>
      <c r="BK372" s="41"/>
      <c r="BL372" s="41"/>
      <c r="BM372" s="41"/>
      <c r="BN372" s="41"/>
      <c r="BO372" s="41"/>
      <c r="BP372" s="41"/>
      <c r="BQ372" s="41"/>
      <c r="BR372" s="41"/>
      <c r="BS372" s="41"/>
      <c r="BT372" s="41"/>
      <c r="BU372" s="41"/>
      <c r="BV372" s="41"/>
      <c r="BW372" s="41"/>
      <c r="BX372" s="41"/>
      <c r="BY372" s="41"/>
      <c r="BZ372" s="41"/>
      <c r="CA372" s="41"/>
      <c r="CB372" s="41"/>
      <c r="CC372" s="41"/>
      <c r="CD372" s="41"/>
      <c r="CE372" s="41"/>
      <c r="CF372" s="41"/>
      <c r="CG372" s="41"/>
      <c r="CH372" s="41"/>
      <c r="CI372" s="41"/>
      <c r="CJ372" s="41"/>
      <c r="CK372" s="41"/>
      <c r="CL372" s="41"/>
      <c r="CM372" s="41"/>
      <c r="CN372" s="41"/>
      <c r="CO372" s="41"/>
      <c r="CP372" s="41"/>
      <c r="CQ372" s="41"/>
      <c r="CR372" s="41"/>
      <c r="CS372" s="41"/>
      <c r="CT372" s="41"/>
      <c r="CU372" s="41"/>
      <c r="CV372" s="41"/>
      <c r="CW372" s="41"/>
      <c r="CX372" s="41"/>
      <c r="CY372" s="41"/>
      <c r="CZ372" s="41"/>
      <c r="DA372" s="41"/>
      <c r="DB372" s="41"/>
      <c r="DC372" s="41"/>
      <c r="DD372" s="41"/>
      <c r="DE372" s="41"/>
      <c r="DF372" s="41"/>
      <c r="DG372" s="41"/>
      <c r="DH372" s="41"/>
      <c r="DI372" s="41"/>
      <c r="DJ372" s="41"/>
      <c r="DK372" s="41"/>
      <c r="DL372" s="41"/>
      <c r="DM372" s="41"/>
      <c r="DN372" s="41"/>
      <c r="DO372" s="41"/>
      <c r="DP372" s="41"/>
      <c r="DQ372" s="41"/>
      <c r="DR372" s="41"/>
      <c r="DS372" s="41"/>
      <c r="FY372" s="44"/>
      <c r="FZ372" s="43"/>
      <c r="GA372" s="43"/>
      <c r="GB372" s="43"/>
      <c r="GC372" s="43"/>
      <c r="GD372" s="43"/>
      <c r="GE372" s="43"/>
      <c r="GF372" s="43"/>
      <c r="GG372" s="43"/>
      <c r="GH372" s="43"/>
      <c r="GI372" s="43"/>
      <c r="GJ372" s="43"/>
      <c r="GK372" s="43"/>
      <c r="GL372" s="43"/>
      <c r="GM372" s="43"/>
      <c r="GN372" s="43"/>
      <c r="GO372" s="43"/>
      <c r="GP372" s="43"/>
      <c r="GQ372" s="43"/>
      <c r="GR372" s="43"/>
      <c r="GS372" s="43"/>
      <c r="GT372" s="43"/>
      <c r="GU372" s="43"/>
      <c r="GV372" s="43"/>
      <c r="GW372" s="43"/>
      <c r="GX372" s="43"/>
      <c r="GY372" s="43"/>
      <c r="GZ372" s="43"/>
      <c r="HA372" s="43"/>
      <c r="HB372" s="43"/>
      <c r="HC372" s="43"/>
      <c r="HD372" s="43"/>
    </row>
    <row r="373" spans="1:212" x14ac:dyDescent="0.25">
      <c r="FY373" s="43"/>
      <c r="FZ373" s="43"/>
      <c r="GA373" s="43"/>
      <c r="GB373" s="43"/>
      <c r="GC373" s="43"/>
      <c r="GD373" s="43"/>
      <c r="GE373" s="43"/>
      <c r="GF373" s="43"/>
      <c r="GG373" s="43"/>
      <c r="GH373" s="43"/>
      <c r="GI373" s="43"/>
      <c r="GJ373" s="43"/>
      <c r="GK373" s="43"/>
      <c r="GL373" s="43"/>
      <c r="GM373" s="43"/>
      <c r="GN373" s="43"/>
      <c r="GO373" s="43"/>
      <c r="GP373" s="43"/>
      <c r="GQ373" s="43"/>
      <c r="GR373" s="43"/>
      <c r="GS373" s="43"/>
      <c r="GT373" s="43"/>
      <c r="GU373" s="43"/>
      <c r="GV373" s="43"/>
      <c r="GW373" s="43"/>
      <c r="GX373" s="43"/>
      <c r="GY373" s="43"/>
      <c r="GZ373" s="43"/>
      <c r="HA373" s="43"/>
      <c r="HB373" s="43"/>
      <c r="HC373" s="43"/>
      <c r="HD373" s="43"/>
    </row>
    <row r="374" spans="1:212" x14ac:dyDescent="0.25">
      <c r="FY374" s="43"/>
      <c r="FZ374" s="43"/>
      <c r="GA374" s="43"/>
      <c r="GB374" s="43"/>
      <c r="GC374" s="43"/>
      <c r="GD374" s="43"/>
      <c r="GE374" s="43"/>
      <c r="GF374" s="43"/>
      <c r="GG374" s="43"/>
      <c r="GH374" s="43"/>
      <c r="GI374" s="43"/>
      <c r="GJ374" s="43"/>
      <c r="GK374" s="43"/>
      <c r="GL374" s="43"/>
      <c r="GM374" s="43"/>
      <c r="GN374" s="43"/>
      <c r="GO374" s="43"/>
      <c r="GP374" s="43"/>
      <c r="GQ374" s="43"/>
      <c r="GR374" s="43"/>
      <c r="GS374" s="43"/>
      <c r="GT374" s="43"/>
      <c r="GU374" s="43"/>
      <c r="GV374" s="43"/>
      <c r="GW374" s="43"/>
      <c r="GX374" s="43"/>
      <c r="GY374" s="43"/>
      <c r="GZ374" s="43"/>
      <c r="HA374" s="43"/>
      <c r="HB374" s="43"/>
      <c r="HC374" s="43"/>
      <c r="HD374" s="43"/>
    </row>
    <row r="375" spans="1:212" x14ac:dyDescent="0.25">
      <c r="FY375" s="43"/>
      <c r="FZ375" s="43"/>
      <c r="GA375" s="43"/>
      <c r="GB375" s="43"/>
      <c r="GC375" s="43"/>
      <c r="GD375" s="43"/>
      <c r="GE375" s="43"/>
      <c r="GF375" s="43"/>
      <c r="GG375" s="43"/>
      <c r="GH375" s="43"/>
      <c r="GI375" s="43"/>
      <c r="GJ375" s="43"/>
      <c r="GK375" s="43"/>
      <c r="GL375" s="43"/>
      <c r="GM375" s="43"/>
      <c r="GN375" s="43"/>
      <c r="GO375" s="43"/>
      <c r="GP375" s="43"/>
      <c r="GQ375" s="43"/>
      <c r="GR375" s="43"/>
      <c r="GS375" s="43"/>
      <c r="GT375" s="43"/>
      <c r="GU375" s="43"/>
      <c r="GV375" s="43"/>
      <c r="GW375" s="43"/>
      <c r="GX375" s="43"/>
      <c r="GY375" s="43"/>
      <c r="GZ375" s="43"/>
      <c r="HA375" s="43"/>
      <c r="HB375" s="43"/>
      <c r="HC375" s="43"/>
      <c r="HD375" s="43"/>
    </row>
    <row r="376" spans="1:212" x14ac:dyDescent="0.25">
      <c r="FY376" s="43"/>
      <c r="FZ376" s="43"/>
      <c r="GA376" s="43"/>
      <c r="GB376" s="43"/>
      <c r="GC376" s="43"/>
      <c r="GD376" s="43"/>
      <c r="GE376" s="43"/>
      <c r="GF376" s="43"/>
      <c r="GG376" s="43"/>
      <c r="GH376" s="43"/>
      <c r="GI376" s="43"/>
      <c r="GJ376" s="43"/>
      <c r="GK376" s="43"/>
      <c r="GL376" s="43"/>
      <c r="GM376" s="43"/>
      <c r="GN376" s="43"/>
      <c r="GO376" s="43"/>
      <c r="GP376" s="43"/>
      <c r="GQ376" s="43"/>
      <c r="GR376" s="43"/>
      <c r="GS376" s="43"/>
      <c r="GT376" s="43"/>
      <c r="GU376" s="43"/>
      <c r="GV376" s="43"/>
      <c r="GW376" s="43"/>
      <c r="GX376" s="43"/>
      <c r="GY376" s="43"/>
      <c r="GZ376" s="43"/>
      <c r="HA376" s="43"/>
      <c r="HB376" s="43"/>
      <c r="HC376" s="43"/>
      <c r="HD376" s="43"/>
    </row>
    <row r="377" spans="1:212" x14ac:dyDescent="0.25">
      <c r="FY377" s="43"/>
      <c r="FZ377" s="43"/>
      <c r="GA377" s="43"/>
      <c r="GB377" s="43"/>
      <c r="GC377" s="43"/>
      <c r="GD377" s="43"/>
      <c r="GE377" s="43"/>
      <c r="GF377" s="43"/>
      <c r="GG377" s="43"/>
      <c r="GH377" s="43"/>
      <c r="GI377" s="43"/>
      <c r="GJ377" s="43"/>
      <c r="GK377" s="43"/>
      <c r="GL377" s="43"/>
      <c r="GM377" s="43"/>
      <c r="GN377" s="43"/>
      <c r="GO377" s="43"/>
      <c r="GP377" s="43"/>
      <c r="GQ377" s="43"/>
      <c r="GR377" s="43"/>
      <c r="GS377" s="43"/>
      <c r="GT377" s="43"/>
      <c r="GU377" s="43"/>
      <c r="GV377" s="43"/>
      <c r="GW377" s="43"/>
      <c r="GX377" s="43"/>
      <c r="GY377" s="43"/>
      <c r="GZ377" s="43"/>
      <c r="HA377" s="43"/>
      <c r="HB377" s="43"/>
      <c r="HC377" s="43"/>
      <c r="HD377" s="43"/>
    </row>
    <row r="378" spans="1:212" x14ac:dyDescent="0.25">
      <c r="FY378" s="43"/>
      <c r="FZ378" s="43"/>
      <c r="GA378" s="43"/>
      <c r="GB378" s="43"/>
      <c r="GC378" s="43"/>
      <c r="GD378" s="43"/>
      <c r="GE378" s="43"/>
      <c r="GF378" s="43"/>
      <c r="GG378" s="43"/>
      <c r="GH378" s="43"/>
      <c r="GI378" s="43"/>
      <c r="GJ378" s="43"/>
      <c r="GK378" s="43"/>
      <c r="GL378" s="43"/>
      <c r="GM378" s="43"/>
      <c r="GN378" s="43"/>
      <c r="GO378" s="43"/>
      <c r="GP378" s="43"/>
      <c r="GQ378" s="43"/>
      <c r="GR378" s="43"/>
      <c r="GS378" s="43"/>
      <c r="GT378" s="43"/>
      <c r="GU378" s="43"/>
      <c r="GV378" s="43"/>
      <c r="GW378" s="43"/>
      <c r="GX378" s="43"/>
      <c r="GY378" s="43"/>
      <c r="GZ378" s="43"/>
      <c r="HA378" s="43"/>
      <c r="HB378" s="43"/>
      <c r="HC378" s="43"/>
      <c r="HD378" s="43"/>
    </row>
    <row r="379" spans="1:212" x14ac:dyDescent="0.25">
      <c r="FY379" s="43"/>
      <c r="FZ379" s="43"/>
      <c r="GA379" s="43"/>
      <c r="GB379" s="43"/>
      <c r="GC379" s="43"/>
      <c r="GD379" s="43"/>
      <c r="GE379" s="43"/>
      <c r="GF379" s="43"/>
      <c r="GG379" s="43"/>
      <c r="GH379" s="43"/>
      <c r="GI379" s="43"/>
      <c r="GJ379" s="43"/>
      <c r="GK379" s="43"/>
      <c r="GL379" s="43"/>
      <c r="GM379" s="43"/>
      <c r="GN379" s="43"/>
      <c r="GO379" s="43"/>
      <c r="GP379" s="43"/>
      <c r="GQ379" s="43"/>
      <c r="GR379" s="43"/>
      <c r="GS379" s="43"/>
      <c r="GT379" s="43"/>
      <c r="GU379" s="43"/>
      <c r="GV379" s="43"/>
      <c r="GW379" s="43"/>
      <c r="GX379" s="43"/>
      <c r="GY379" s="43"/>
      <c r="GZ379" s="43"/>
      <c r="HA379" s="43"/>
      <c r="HB379" s="43"/>
      <c r="HC379" s="43"/>
      <c r="HD379" s="43"/>
    </row>
    <row r="380" spans="1:212" x14ac:dyDescent="0.25">
      <c r="FY380" s="43"/>
      <c r="FZ380" s="43"/>
      <c r="GA380" s="43"/>
      <c r="GB380" s="43"/>
      <c r="GC380" s="43"/>
      <c r="GD380" s="43"/>
      <c r="GE380" s="43"/>
      <c r="GF380" s="43"/>
      <c r="GG380" s="43"/>
      <c r="GH380" s="43"/>
      <c r="GI380" s="43"/>
      <c r="GJ380" s="43"/>
      <c r="GK380" s="43"/>
      <c r="GL380" s="43"/>
      <c r="GM380" s="43"/>
      <c r="GN380" s="43"/>
      <c r="GO380" s="43"/>
      <c r="GP380" s="43"/>
      <c r="GQ380" s="43"/>
      <c r="GR380" s="43"/>
      <c r="GS380" s="43"/>
      <c r="GT380" s="43"/>
      <c r="GU380" s="43"/>
      <c r="GV380" s="43"/>
      <c r="GW380" s="43"/>
      <c r="GX380" s="43"/>
      <c r="GY380" s="43"/>
      <c r="GZ380" s="43"/>
      <c r="HA380" s="43"/>
      <c r="HB380" s="43"/>
      <c r="HC380" s="43"/>
      <c r="HD380" s="43"/>
    </row>
    <row r="381" spans="1:212" x14ac:dyDescent="0.25">
      <c r="FY381" s="43"/>
      <c r="FZ381" s="43"/>
      <c r="GA381" s="43"/>
      <c r="GB381" s="43"/>
      <c r="GC381" s="43"/>
      <c r="GD381" s="43"/>
      <c r="GE381" s="43"/>
      <c r="GF381" s="43"/>
      <c r="GG381" s="43"/>
      <c r="GH381" s="43"/>
      <c r="GI381" s="43"/>
      <c r="GJ381" s="43"/>
      <c r="GK381" s="43"/>
      <c r="GL381" s="43"/>
      <c r="GM381" s="43"/>
      <c r="GN381" s="43"/>
      <c r="GO381" s="43"/>
      <c r="GP381" s="43"/>
      <c r="GQ381" s="43"/>
      <c r="GR381" s="43"/>
      <c r="GS381" s="43"/>
      <c r="GT381" s="43"/>
      <c r="GU381" s="43"/>
      <c r="GV381" s="43"/>
      <c r="GW381" s="43"/>
      <c r="GX381" s="43"/>
      <c r="GY381" s="43"/>
      <c r="GZ381" s="43"/>
      <c r="HA381" s="43"/>
      <c r="HB381" s="43"/>
      <c r="HC381" s="43"/>
      <c r="HD381" s="4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18"/>
  <sheetViews>
    <sheetView workbookViewId="0">
      <selection activeCell="C18" sqref="C18:D18"/>
    </sheetView>
  </sheetViews>
  <sheetFormatPr defaultRowHeight="15" x14ac:dyDescent="0.25"/>
  <cols>
    <col min="2" max="2" width="11.5703125" bestFit="1" customWidth="1"/>
    <col min="3" max="4" width="10.5703125" bestFit="1" customWidth="1"/>
  </cols>
  <sheetData>
    <row r="3" spans="2:7" x14ac:dyDescent="0.25">
      <c r="C3" t="s">
        <v>45</v>
      </c>
      <c r="D3" t="s">
        <v>46</v>
      </c>
    </row>
    <row r="4" spans="2:7" x14ac:dyDescent="0.25">
      <c r="B4" t="s">
        <v>50</v>
      </c>
      <c r="C4" s="1">
        <f>+CIRCOLANTE!D76*CIRCOLANTE!D32</f>
        <v>21000</v>
      </c>
      <c r="D4" s="1">
        <f>+CIRCOLANTE!E76*CIRCOLANTE!E32</f>
        <v>21000</v>
      </c>
    </row>
    <row r="5" spans="2:7" x14ac:dyDescent="0.25">
      <c r="B5" t="s">
        <v>53</v>
      </c>
      <c r="C5" s="1">
        <f>+(CIRCOLANTE!D42*CIRCOLANTE!D77)+(CIRCOLANTE!D51*CIRCOLANTE!D78)+(CIRCOLANTE!D60*CIRCOLANTE!D79)</f>
        <v>10500</v>
      </c>
      <c r="D5" s="1">
        <f>+(CIRCOLANTE!E42*CIRCOLANTE!E77)+(CIRCOLANTE!E51*CIRCOLANTE!E78)+(CIRCOLANTE!E60*CIRCOLANTE!E79)</f>
        <v>10500</v>
      </c>
    </row>
    <row r="6" spans="2:7" x14ac:dyDescent="0.25">
      <c r="B6" t="s">
        <v>52</v>
      </c>
      <c r="C6" s="1">
        <f>+C4-C5</f>
        <v>10500</v>
      </c>
      <c r="D6" s="1">
        <f>+D4-D5</f>
        <v>10500</v>
      </c>
    </row>
    <row r="8" spans="2:7" x14ac:dyDescent="0.25">
      <c r="B8" t="s">
        <v>53</v>
      </c>
      <c r="C8" s="1">
        <f>+IF(C6&lt;0,-(C6),0)</f>
        <v>0</v>
      </c>
      <c r="D8" s="1">
        <f>+IF(D6&lt;0,-(D6),0)</f>
        <v>0</v>
      </c>
    </row>
    <row r="9" spans="2:7" x14ac:dyDescent="0.25">
      <c r="B9" t="s">
        <v>50</v>
      </c>
      <c r="C9" s="1">
        <f>+IF(C6&gt;0,C6/12,0)</f>
        <v>875</v>
      </c>
      <c r="D9" s="1">
        <f>+IF(D6&gt;0,D6/12,0)</f>
        <v>875</v>
      </c>
    </row>
    <row r="12" spans="2:7" x14ac:dyDescent="0.25">
      <c r="C12" t="s">
        <v>45</v>
      </c>
      <c r="D12" t="s">
        <v>46</v>
      </c>
    </row>
    <row r="13" spans="2:7" x14ac:dyDescent="0.25">
      <c r="B13" t="s">
        <v>50</v>
      </c>
      <c r="C13" s="1">
        <f>+IMMOBILIZZAZIONI!D58*IMMOBILIZZAZIONI!D64</f>
        <v>3150</v>
      </c>
      <c r="D13" s="1">
        <f>+IMMOBILIZZAZIONI!E58*IMMOBILIZZAZIONI!E64</f>
        <v>2100</v>
      </c>
      <c r="F13">
        <v>32</v>
      </c>
      <c r="G13">
        <v>61</v>
      </c>
    </row>
    <row r="14" spans="2:7" x14ac:dyDescent="0.25">
      <c r="B14" t="s">
        <v>53</v>
      </c>
      <c r="C14" s="1">
        <f>+IMMOBILIZZAZIONI!D65*IMMOBILIZZAZIONI!D36</f>
        <v>10500</v>
      </c>
      <c r="D14" s="1">
        <f>+IMMOBILIZZAZIONI!E65*IMMOBILIZZAZIONI!E36</f>
        <v>2100</v>
      </c>
      <c r="F14">
        <v>54</v>
      </c>
      <c r="G14">
        <v>60</v>
      </c>
    </row>
    <row r="15" spans="2:7" x14ac:dyDescent="0.25">
      <c r="B15" t="s">
        <v>52</v>
      </c>
      <c r="C15" s="1">
        <f>+C13-C14</f>
        <v>-7350</v>
      </c>
      <c r="D15" s="1">
        <f>+D13-D14</f>
        <v>0</v>
      </c>
    </row>
    <row r="17" spans="2:4" x14ac:dyDescent="0.25">
      <c r="B17" t="s">
        <v>53</v>
      </c>
      <c r="C17" s="1">
        <f>+IF(C15&lt;0,-(C15),0)</f>
        <v>7350</v>
      </c>
      <c r="D17" s="1">
        <f>+IF(D15&lt;0,-(D15),0)</f>
        <v>0</v>
      </c>
    </row>
    <row r="18" spans="2:4" x14ac:dyDescent="0.25">
      <c r="B18" t="s">
        <v>104</v>
      </c>
      <c r="C18" s="1">
        <f>+IF(C15&gt;0,C15/12,0)</f>
        <v>0</v>
      </c>
      <c r="D18" s="1">
        <f>+IF(D15&gt;0,D15/12,0)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CIRCOLANTE</vt:lpstr>
      <vt:lpstr>IMMOBILIZZAZIONI</vt:lpstr>
      <vt:lpstr>Gestione Fin Lungo termine</vt:lpstr>
      <vt:lpstr>Sheet1</vt:lpstr>
      <vt:lpstr>fin</vt:lpstr>
      <vt:lpstr>A</vt:lpstr>
    </vt:vector>
  </TitlesOfParts>
  <Company>Accenture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gianluca.imperiale</dc:creator>
  <cp:lastModifiedBy>Imperiale, Gianluca</cp:lastModifiedBy>
  <dcterms:created xsi:type="dcterms:W3CDTF">2012-12-05T12:32:32Z</dcterms:created>
  <dcterms:modified xsi:type="dcterms:W3CDTF">2012-12-29T07:44:22Z</dcterms:modified>
</cp:coreProperties>
</file>