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anluca.imperiale\Dropbox\Webinar Maggio\11 maggio\"/>
    </mc:Choice>
  </mc:AlternateContent>
  <bookViews>
    <workbookView xWindow="1620" yWindow="576" windowWidth="12036" windowHeight="3528" tabRatio="940" activeTab="5"/>
  </bookViews>
  <sheets>
    <sheet name="M_ Personale" sheetId="21" r:id="rId1"/>
    <sheet name="M_Costo Gestione" sheetId="20" r:id="rId2"/>
    <sheet name="I_Vendite_Acquisti" sheetId="17" r:id="rId3"/>
    <sheet name="M_Acquisti" sheetId="19" r:id="rId4"/>
    <sheet name="M_Vendite" sheetId="18" r:id="rId5"/>
    <sheet name="SPm" sheetId="11" r:id="rId6"/>
    <sheet name="CEm" sheetId="12" r:id="rId7"/>
    <sheet name="Flussi Cassa" sheetId="13" r:id="rId8"/>
    <sheet name="Variazioni Patrimoniali" sheetId="14" r:id="rId9"/>
    <sheet name="Modulo Iva" sheetId="16" r:id="rId10"/>
  </sheets>
  <calcPr calcId="162913"/>
</workbook>
</file>

<file path=xl/calcChain.xml><?xml version="1.0" encoding="utf-8"?>
<calcChain xmlns="http://schemas.openxmlformats.org/spreadsheetml/2006/main">
  <c r="E17" i="14" l="1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AG17" i="14"/>
  <c r="AH17" i="14"/>
  <c r="AI17" i="14"/>
  <c r="AJ17" i="14"/>
  <c r="AK17" i="14"/>
  <c r="AL17" i="14"/>
  <c r="D17" i="14"/>
  <c r="C17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AH16" i="14"/>
  <c r="AI16" i="14"/>
  <c r="AJ16" i="14"/>
  <c r="AK16" i="14"/>
  <c r="AL16" i="14"/>
  <c r="C16" i="14"/>
  <c r="N15" i="14"/>
  <c r="O15" i="14"/>
  <c r="P15" i="14"/>
  <c r="Q15" i="14"/>
  <c r="R15" i="14"/>
  <c r="S15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AI15" i="14"/>
  <c r="AJ15" i="14"/>
  <c r="AK15" i="14"/>
  <c r="AL15" i="14"/>
  <c r="D15" i="14"/>
  <c r="E15" i="14"/>
  <c r="F15" i="14"/>
  <c r="G15" i="14"/>
  <c r="H15" i="14"/>
  <c r="I15" i="14"/>
  <c r="J15" i="14"/>
  <c r="K15" i="14"/>
  <c r="L15" i="14"/>
  <c r="M15" i="14"/>
  <c r="C15" i="14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D21" i="13"/>
  <c r="D20" i="13"/>
  <c r="D19" i="13"/>
  <c r="D46" i="12"/>
  <c r="E46" i="12"/>
  <c r="F46" i="12"/>
  <c r="G46" i="12"/>
  <c r="H46" i="12"/>
  <c r="I46" i="12"/>
  <c r="J46" i="12"/>
  <c r="K46" i="12"/>
  <c r="L46" i="12"/>
  <c r="M46" i="12"/>
  <c r="N46" i="12"/>
  <c r="O46" i="12"/>
  <c r="P46" i="12"/>
  <c r="Q46" i="12"/>
  <c r="R46" i="12"/>
  <c r="S46" i="12"/>
  <c r="T46" i="12"/>
  <c r="U46" i="12"/>
  <c r="V46" i="12"/>
  <c r="W46" i="12"/>
  <c r="X46" i="12"/>
  <c r="Y46" i="12"/>
  <c r="Z46" i="12"/>
  <c r="AA46" i="12"/>
  <c r="AB46" i="12"/>
  <c r="AC46" i="12"/>
  <c r="AD46" i="12"/>
  <c r="AE46" i="12"/>
  <c r="AF46" i="12"/>
  <c r="AG46" i="12"/>
  <c r="AH46" i="12"/>
  <c r="AI46" i="12"/>
  <c r="AJ46" i="12"/>
  <c r="AK46" i="12"/>
  <c r="AL46" i="12"/>
  <c r="D47" i="12"/>
  <c r="E47" i="12"/>
  <c r="F47" i="12"/>
  <c r="G47" i="12"/>
  <c r="H47" i="12"/>
  <c r="I47" i="12"/>
  <c r="J47" i="12"/>
  <c r="K47" i="12"/>
  <c r="L47" i="12"/>
  <c r="M47" i="12"/>
  <c r="N47" i="12"/>
  <c r="O47" i="12"/>
  <c r="P47" i="12"/>
  <c r="Q47" i="12"/>
  <c r="R47" i="12"/>
  <c r="S47" i="12"/>
  <c r="T47" i="12"/>
  <c r="U47" i="12"/>
  <c r="V47" i="12"/>
  <c r="W47" i="12"/>
  <c r="X47" i="12"/>
  <c r="Y47" i="12"/>
  <c r="Z47" i="12"/>
  <c r="AA47" i="12"/>
  <c r="AB47" i="12"/>
  <c r="AC47" i="12"/>
  <c r="AD47" i="12"/>
  <c r="AE47" i="12"/>
  <c r="AF47" i="12"/>
  <c r="AG47" i="12"/>
  <c r="AH47" i="12"/>
  <c r="AI47" i="12"/>
  <c r="AJ47" i="12"/>
  <c r="AK47" i="12"/>
  <c r="AL47" i="12"/>
  <c r="C47" i="12"/>
  <c r="C46" i="12"/>
  <c r="E43" i="21"/>
  <c r="D43" i="21"/>
  <c r="D40" i="21"/>
  <c r="D38" i="21"/>
  <c r="F33" i="21"/>
  <c r="G33" i="21"/>
  <c r="H33" i="21"/>
  <c r="I33" i="21"/>
  <c r="J33" i="21"/>
  <c r="K33" i="21"/>
  <c r="L33" i="21"/>
  <c r="M33" i="21"/>
  <c r="N33" i="21"/>
  <c r="O33" i="21"/>
  <c r="P33" i="21"/>
  <c r="Q33" i="21"/>
  <c r="R33" i="21"/>
  <c r="S33" i="21"/>
  <c r="T33" i="21"/>
  <c r="U33" i="21"/>
  <c r="V33" i="21"/>
  <c r="W33" i="21"/>
  <c r="X33" i="21"/>
  <c r="Y33" i="21"/>
  <c r="Z33" i="21"/>
  <c r="AA33" i="21"/>
  <c r="AB33" i="21"/>
  <c r="AC33" i="21"/>
  <c r="AD33" i="21"/>
  <c r="AE33" i="21"/>
  <c r="AF33" i="21"/>
  <c r="AG33" i="21"/>
  <c r="AH33" i="21"/>
  <c r="AI33" i="21"/>
  <c r="AJ33" i="21"/>
  <c r="AK33" i="21"/>
  <c r="AL33" i="21"/>
  <c r="AM33" i="21"/>
  <c r="F34" i="21"/>
  <c r="G34" i="21"/>
  <c r="H34" i="21"/>
  <c r="I34" i="21"/>
  <c r="J34" i="21"/>
  <c r="K34" i="21"/>
  <c r="L34" i="21"/>
  <c r="M34" i="21"/>
  <c r="N34" i="21"/>
  <c r="O34" i="21"/>
  <c r="P34" i="21"/>
  <c r="Q34" i="21"/>
  <c r="R34" i="21"/>
  <c r="S34" i="21"/>
  <c r="T34" i="21"/>
  <c r="U34" i="21"/>
  <c r="V34" i="21"/>
  <c r="W34" i="21"/>
  <c r="X34" i="21"/>
  <c r="Y34" i="21"/>
  <c r="Z34" i="21"/>
  <c r="AA34" i="21"/>
  <c r="AB34" i="21"/>
  <c r="AC34" i="21"/>
  <c r="AD34" i="21"/>
  <c r="AE34" i="21"/>
  <c r="AF34" i="21"/>
  <c r="AG34" i="21"/>
  <c r="AH34" i="21"/>
  <c r="AI34" i="21"/>
  <c r="AJ34" i="21"/>
  <c r="AK34" i="21"/>
  <c r="AL34" i="21"/>
  <c r="AM34" i="21"/>
  <c r="E34" i="21"/>
  <c r="E33" i="21"/>
  <c r="X32" i="21" l="1"/>
  <c r="Y32" i="21"/>
  <c r="Z32" i="21"/>
  <c r="AB32" i="21"/>
  <c r="AD32" i="21"/>
  <c r="AE32" i="21"/>
  <c r="AF32" i="21"/>
  <c r="AH32" i="21"/>
  <c r="AJ32" i="21"/>
  <c r="AK32" i="21"/>
  <c r="AL32" i="21"/>
  <c r="R32" i="21"/>
  <c r="S32" i="21"/>
  <c r="T32" i="21"/>
  <c r="V32" i="21"/>
  <c r="P32" i="21"/>
  <c r="L32" i="21"/>
  <c r="M32" i="21"/>
  <c r="N32" i="21"/>
  <c r="J32" i="21"/>
  <c r="F32" i="21"/>
  <c r="G32" i="21"/>
  <c r="H32" i="21"/>
  <c r="D32" i="21"/>
  <c r="AC25" i="21"/>
  <c r="AC27" i="21" s="1"/>
  <c r="AD25" i="21"/>
  <c r="AD28" i="21" s="1"/>
  <c r="AD38" i="21" s="1"/>
  <c r="AE25" i="21"/>
  <c r="AE28" i="21" s="1"/>
  <c r="AE38" i="21" s="1"/>
  <c r="AF25" i="21"/>
  <c r="AF26" i="21" s="1"/>
  <c r="AG25" i="21"/>
  <c r="AG27" i="21" s="1"/>
  <c r="AH25" i="21"/>
  <c r="AH28" i="21" s="1"/>
  <c r="AH38" i="21" s="1"/>
  <c r="AI25" i="21"/>
  <c r="AI28" i="21" s="1"/>
  <c r="AI38" i="21" s="1"/>
  <c r="AJ25" i="21"/>
  <c r="AJ26" i="21" s="1"/>
  <c r="AK25" i="21"/>
  <c r="AK27" i="21" s="1"/>
  <c r="AL25" i="21"/>
  <c r="AL28" i="21" s="1"/>
  <c r="AL38" i="21" s="1"/>
  <c r="AM25" i="21"/>
  <c r="AM28" i="21" s="1"/>
  <c r="AM38" i="21" s="1"/>
  <c r="Q25" i="21"/>
  <c r="Q27" i="21" s="1"/>
  <c r="R25" i="21"/>
  <c r="R28" i="21" s="1"/>
  <c r="R38" i="21" s="1"/>
  <c r="S25" i="21"/>
  <c r="S28" i="21" s="1"/>
  <c r="S38" i="21" s="1"/>
  <c r="T25" i="21"/>
  <c r="T26" i="21" s="1"/>
  <c r="U25" i="21"/>
  <c r="U27" i="21" s="1"/>
  <c r="V25" i="21"/>
  <c r="V28" i="21" s="1"/>
  <c r="V38" i="21" s="1"/>
  <c r="W25" i="21"/>
  <c r="W28" i="21" s="1"/>
  <c r="W38" i="21" s="1"/>
  <c r="X25" i="21"/>
  <c r="X26" i="21" s="1"/>
  <c r="Y25" i="21"/>
  <c r="Y27" i="21" s="1"/>
  <c r="Z25" i="21"/>
  <c r="Z28" i="21" s="1"/>
  <c r="Z38" i="21" s="1"/>
  <c r="AA25" i="21"/>
  <c r="AA28" i="21" s="1"/>
  <c r="AA38" i="21" s="1"/>
  <c r="AB25" i="21"/>
  <c r="AB26" i="21" s="1"/>
  <c r="P25" i="21"/>
  <c r="P26" i="21" s="1"/>
  <c r="E25" i="21"/>
  <c r="E27" i="21" s="1"/>
  <c r="F25" i="21"/>
  <c r="F28" i="21" s="1"/>
  <c r="F38" i="21" s="1"/>
  <c r="G25" i="21"/>
  <c r="G28" i="21" s="1"/>
  <c r="G38" i="21" s="1"/>
  <c r="H25" i="21"/>
  <c r="H26" i="21" s="1"/>
  <c r="I25" i="21"/>
  <c r="I27" i="21" s="1"/>
  <c r="J25" i="21"/>
  <c r="J28" i="21" s="1"/>
  <c r="J38" i="21" s="1"/>
  <c r="K25" i="21"/>
  <c r="K28" i="21" s="1"/>
  <c r="K38" i="21" s="1"/>
  <c r="L25" i="21"/>
  <c r="L26" i="21" s="1"/>
  <c r="M25" i="21"/>
  <c r="M27" i="21" s="1"/>
  <c r="N25" i="21"/>
  <c r="N28" i="21" s="1"/>
  <c r="N38" i="21" s="1"/>
  <c r="O25" i="21"/>
  <c r="O28" i="21" s="1"/>
  <c r="O38" i="21" s="1"/>
  <c r="D25" i="21"/>
  <c r="D26" i="21" s="1"/>
  <c r="AL19" i="21"/>
  <c r="AL24" i="21" s="1"/>
  <c r="AL31" i="21" s="1"/>
  <c r="AM19" i="21"/>
  <c r="AM24" i="21" s="1"/>
  <c r="AM31" i="21" s="1"/>
  <c r="AE19" i="21"/>
  <c r="AE24" i="21" s="1"/>
  <c r="AE31" i="21" s="1"/>
  <c r="AF19" i="21"/>
  <c r="AF24" i="21" s="1"/>
  <c r="AF31" i="21" s="1"/>
  <c r="AG19" i="21"/>
  <c r="AG24" i="21" s="1"/>
  <c r="AG31" i="21" s="1"/>
  <c r="AH19" i="21"/>
  <c r="AH24" i="21" s="1"/>
  <c r="AH31" i="21" s="1"/>
  <c r="AI19" i="21"/>
  <c r="AI24" i="21" s="1"/>
  <c r="AI31" i="21" s="1"/>
  <c r="AJ19" i="21"/>
  <c r="AJ24" i="21" s="1"/>
  <c r="AJ31" i="21" s="1"/>
  <c r="AK19" i="21"/>
  <c r="AK24" i="21" s="1"/>
  <c r="AK31" i="21" s="1"/>
  <c r="F19" i="21"/>
  <c r="F24" i="21" s="1"/>
  <c r="F31" i="21" s="1"/>
  <c r="G19" i="21"/>
  <c r="G24" i="21" s="1"/>
  <c r="G31" i="21" s="1"/>
  <c r="H19" i="21"/>
  <c r="H24" i="21" s="1"/>
  <c r="H31" i="21" s="1"/>
  <c r="I19" i="21"/>
  <c r="I24" i="21" s="1"/>
  <c r="I31" i="21" s="1"/>
  <c r="J19" i="21"/>
  <c r="J24" i="21" s="1"/>
  <c r="J31" i="21" s="1"/>
  <c r="K19" i="21"/>
  <c r="K24" i="21" s="1"/>
  <c r="K31" i="21" s="1"/>
  <c r="L19" i="21"/>
  <c r="L24" i="21" s="1"/>
  <c r="L31" i="21" s="1"/>
  <c r="M19" i="21"/>
  <c r="M24" i="21" s="1"/>
  <c r="M31" i="21" s="1"/>
  <c r="N19" i="21"/>
  <c r="N24" i="21" s="1"/>
  <c r="N31" i="21" s="1"/>
  <c r="O19" i="21"/>
  <c r="O24" i="21" s="1"/>
  <c r="O31" i="21" s="1"/>
  <c r="P19" i="21"/>
  <c r="P24" i="21" s="1"/>
  <c r="P31" i="21" s="1"/>
  <c r="Q19" i="21"/>
  <c r="Q24" i="21" s="1"/>
  <c r="Q31" i="21" s="1"/>
  <c r="R19" i="21"/>
  <c r="R24" i="21" s="1"/>
  <c r="R31" i="21" s="1"/>
  <c r="S19" i="21"/>
  <c r="S24" i="21" s="1"/>
  <c r="S31" i="21" s="1"/>
  <c r="T19" i="21"/>
  <c r="T24" i="21" s="1"/>
  <c r="T31" i="21" s="1"/>
  <c r="U19" i="21"/>
  <c r="U24" i="21" s="1"/>
  <c r="U31" i="21" s="1"/>
  <c r="V19" i="21"/>
  <c r="V24" i="21" s="1"/>
  <c r="V31" i="21" s="1"/>
  <c r="W19" i="21"/>
  <c r="W24" i="21" s="1"/>
  <c r="W31" i="21" s="1"/>
  <c r="X19" i="21"/>
  <c r="X24" i="21" s="1"/>
  <c r="X31" i="21" s="1"/>
  <c r="Y19" i="21"/>
  <c r="Y24" i="21" s="1"/>
  <c r="Y31" i="21" s="1"/>
  <c r="Z19" i="21"/>
  <c r="Z24" i="21" s="1"/>
  <c r="Z31" i="21" s="1"/>
  <c r="AA19" i="21"/>
  <c r="AA24" i="21" s="1"/>
  <c r="AA31" i="21" s="1"/>
  <c r="AB19" i="21"/>
  <c r="AB24" i="21" s="1"/>
  <c r="AB31" i="21" s="1"/>
  <c r="AC19" i="21"/>
  <c r="AC24" i="21" s="1"/>
  <c r="AC31" i="21" s="1"/>
  <c r="AD19" i="21"/>
  <c r="AD24" i="21" s="1"/>
  <c r="AD31" i="21" s="1"/>
  <c r="E19" i="21"/>
  <c r="E24" i="21" s="1"/>
  <c r="E31" i="21" s="1"/>
  <c r="D19" i="21"/>
  <c r="D24" i="21" s="1"/>
  <c r="D31" i="21" s="1"/>
  <c r="AF27" i="21" l="1"/>
  <c r="AK28" i="21"/>
  <c r="AK38" i="21" s="1"/>
  <c r="R26" i="21"/>
  <c r="AK40" i="21"/>
  <c r="AF28" i="21"/>
  <c r="AF38" i="21" s="1"/>
  <c r="AF40" i="21"/>
  <c r="P28" i="21"/>
  <c r="P38" i="21" s="1"/>
  <c r="P40" i="21"/>
  <c r="Y40" i="21"/>
  <c r="S40" i="21"/>
  <c r="X40" i="21"/>
  <c r="AC28" i="21"/>
  <c r="AC38" i="21" s="1"/>
  <c r="P27" i="21"/>
  <c r="R40" i="21"/>
  <c r="AJ40" i="21"/>
  <c r="AB40" i="21"/>
  <c r="AD40" i="21"/>
  <c r="D28" i="21"/>
  <c r="Q28" i="21"/>
  <c r="Q38" i="21" s="1"/>
  <c r="Z26" i="21"/>
  <c r="D41" i="21"/>
  <c r="E32" i="21" s="1"/>
  <c r="E40" i="21" s="1"/>
  <c r="E41" i="21" s="1"/>
  <c r="V40" i="21"/>
  <c r="AH40" i="21"/>
  <c r="Z40" i="21"/>
  <c r="AL40" i="21"/>
  <c r="T40" i="21"/>
  <c r="AE40" i="21"/>
  <c r="L40" i="21"/>
  <c r="H40" i="21"/>
  <c r="G40" i="21"/>
  <c r="N40" i="21"/>
  <c r="J40" i="21"/>
  <c r="F40" i="21"/>
  <c r="M40" i="21"/>
  <c r="AJ28" i="21"/>
  <c r="AJ38" i="21" s="1"/>
  <c r="Y28" i="21"/>
  <c r="Y38" i="21" s="1"/>
  <c r="H28" i="21"/>
  <c r="H38" i="21" s="1"/>
  <c r="L27" i="21"/>
  <c r="V26" i="21"/>
  <c r="W26" i="21"/>
  <c r="D27" i="21"/>
  <c r="AG28" i="21"/>
  <c r="AG38" i="21" s="1"/>
  <c r="U28" i="21"/>
  <c r="U38" i="21" s="1"/>
  <c r="AJ27" i="21"/>
  <c r="AA26" i="21"/>
  <c r="S26" i="21"/>
  <c r="E28" i="21"/>
  <c r="E38" i="21" s="1"/>
  <c r="L28" i="21"/>
  <c r="L38" i="21" s="1"/>
  <c r="H27" i="21"/>
  <c r="M28" i="21"/>
  <c r="M38" i="21" s="1"/>
  <c r="I28" i="21"/>
  <c r="I38" i="21" s="1"/>
  <c r="AB27" i="21"/>
  <c r="X27" i="21"/>
  <c r="T27" i="21"/>
  <c r="AM26" i="21"/>
  <c r="AI26" i="21"/>
  <c r="AE26" i="21"/>
  <c r="O26" i="21"/>
  <c r="K26" i="21"/>
  <c r="G26" i="21"/>
  <c r="AB28" i="21"/>
  <c r="AB38" i="21" s="1"/>
  <c r="X28" i="21"/>
  <c r="X38" i="21" s="1"/>
  <c r="T28" i="21"/>
  <c r="T38" i="21" s="1"/>
  <c r="AM27" i="21"/>
  <c r="AI27" i="21"/>
  <c r="AE27" i="21"/>
  <c r="AA27" i="21"/>
  <c r="W27" i="21"/>
  <c r="S27" i="21"/>
  <c r="O27" i="21"/>
  <c r="K27" i="21"/>
  <c r="G27" i="21"/>
  <c r="AL26" i="21"/>
  <c r="AH26" i="21"/>
  <c r="AD26" i="21"/>
  <c r="AL27" i="21"/>
  <c r="AH27" i="21"/>
  <c r="AD27" i="21"/>
  <c r="Z27" i="21"/>
  <c r="V27" i="21"/>
  <c r="R27" i="21"/>
  <c r="N27" i="21"/>
  <c r="J27" i="21"/>
  <c r="F27" i="21"/>
  <c r="AK26" i="21"/>
  <c r="AG26" i="21"/>
  <c r="AC26" i="21"/>
  <c r="Y26" i="21"/>
  <c r="U26" i="21"/>
  <c r="Q26" i="21"/>
  <c r="M26" i="21"/>
  <c r="I26" i="21"/>
  <c r="E26" i="21"/>
  <c r="N26" i="21"/>
  <c r="J26" i="21"/>
  <c r="F26" i="21"/>
  <c r="I56" i="20"/>
  <c r="J56" i="20"/>
  <c r="K56" i="20"/>
  <c r="L56" i="20"/>
  <c r="M56" i="20"/>
  <c r="N56" i="20"/>
  <c r="O56" i="20"/>
  <c r="P56" i="20"/>
  <c r="Q56" i="20"/>
  <c r="R56" i="20"/>
  <c r="S56" i="20"/>
  <c r="T56" i="20"/>
  <c r="U56" i="20"/>
  <c r="V56" i="20"/>
  <c r="W56" i="20"/>
  <c r="X56" i="20"/>
  <c r="Y56" i="20"/>
  <c r="Z56" i="20"/>
  <c r="AA56" i="20"/>
  <c r="AB56" i="20"/>
  <c r="AC56" i="20"/>
  <c r="AD56" i="20"/>
  <c r="AE56" i="20"/>
  <c r="AF56" i="20"/>
  <c r="AG56" i="20"/>
  <c r="AH56" i="20"/>
  <c r="AI56" i="20"/>
  <c r="AJ56" i="20"/>
  <c r="AK56" i="20"/>
  <c r="AL56" i="20"/>
  <c r="AM56" i="20"/>
  <c r="AN56" i="20"/>
  <c r="AO56" i="20"/>
  <c r="AP56" i="20"/>
  <c r="AQ56" i="20"/>
  <c r="H56" i="20"/>
  <c r="AQ33" i="20"/>
  <c r="AQ34" i="20"/>
  <c r="AQ35" i="20"/>
  <c r="AQ36" i="20"/>
  <c r="AQ37" i="20"/>
  <c r="AQ38" i="20"/>
  <c r="AQ39" i="20"/>
  <c r="AQ40" i="20"/>
  <c r="AQ41" i="20"/>
  <c r="AQ42" i="20"/>
  <c r="AQ43" i="20"/>
  <c r="AQ44" i="20"/>
  <c r="AQ45" i="20"/>
  <c r="AQ46" i="20"/>
  <c r="AQ47" i="20"/>
  <c r="AQ48" i="20"/>
  <c r="AQ49" i="20"/>
  <c r="AQ50" i="20"/>
  <c r="AQ51" i="20"/>
  <c r="AQ52" i="20"/>
  <c r="AQ53" i="20"/>
  <c r="AQ54" i="20"/>
  <c r="AQ55" i="20"/>
  <c r="I33" i="20"/>
  <c r="J33" i="20"/>
  <c r="K33" i="20"/>
  <c r="L33" i="20"/>
  <c r="M33" i="20"/>
  <c r="N33" i="20"/>
  <c r="O33" i="20"/>
  <c r="P33" i="20"/>
  <c r="Q33" i="20"/>
  <c r="R33" i="20"/>
  <c r="S33" i="20"/>
  <c r="T33" i="20"/>
  <c r="U33" i="20"/>
  <c r="V33" i="20"/>
  <c r="W33" i="20"/>
  <c r="X33" i="20"/>
  <c r="Y33" i="20"/>
  <c r="Z33" i="20"/>
  <c r="AA33" i="20"/>
  <c r="AB33" i="20"/>
  <c r="AC33" i="20"/>
  <c r="AD33" i="20"/>
  <c r="AE33" i="20"/>
  <c r="AF33" i="20"/>
  <c r="AG33" i="20"/>
  <c r="AH33" i="20"/>
  <c r="AI33" i="20"/>
  <c r="AJ33" i="20"/>
  <c r="AK33" i="20"/>
  <c r="AL33" i="20"/>
  <c r="AM33" i="20"/>
  <c r="AN33" i="20"/>
  <c r="AO33" i="20"/>
  <c r="AP33" i="20"/>
  <c r="I34" i="20"/>
  <c r="J34" i="20"/>
  <c r="K34" i="20"/>
  <c r="L34" i="20"/>
  <c r="M34" i="20"/>
  <c r="N34" i="20"/>
  <c r="O34" i="20"/>
  <c r="P34" i="20"/>
  <c r="Q34" i="20"/>
  <c r="R34" i="20"/>
  <c r="S34" i="20"/>
  <c r="T34" i="20"/>
  <c r="U34" i="20"/>
  <c r="V34" i="20"/>
  <c r="W34" i="20"/>
  <c r="X34" i="20"/>
  <c r="Y34" i="20"/>
  <c r="Z34" i="20"/>
  <c r="AA34" i="20"/>
  <c r="AB34" i="20"/>
  <c r="AC34" i="20"/>
  <c r="AD34" i="20"/>
  <c r="AE34" i="20"/>
  <c r="AF34" i="20"/>
  <c r="AG34" i="20"/>
  <c r="AH34" i="20"/>
  <c r="AI34" i="20"/>
  <c r="AJ34" i="20"/>
  <c r="AK34" i="20"/>
  <c r="AL34" i="20"/>
  <c r="AM34" i="20"/>
  <c r="AN34" i="20"/>
  <c r="AO34" i="20"/>
  <c r="AP34" i="20"/>
  <c r="I35" i="20"/>
  <c r="J35" i="20"/>
  <c r="K35" i="20"/>
  <c r="L35" i="20"/>
  <c r="M35" i="20"/>
  <c r="N35" i="20"/>
  <c r="O35" i="20"/>
  <c r="P35" i="20"/>
  <c r="Q35" i="20"/>
  <c r="R35" i="20"/>
  <c r="S35" i="20"/>
  <c r="T35" i="20"/>
  <c r="U35" i="20"/>
  <c r="V35" i="20"/>
  <c r="W35" i="20"/>
  <c r="X35" i="20"/>
  <c r="Y35" i="20"/>
  <c r="Z35" i="20"/>
  <c r="AA35" i="20"/>
  <c r="AB35" i="20"/>
  <c r="AC35" i="20"/>
  <c r="AD35" i="20"/>
  <c r="AE35" i="20"/>
  <c r="AF35" i="20"/>
  <c r="AG35" i="20"/>
  <c r="AH35" i="20"/>
  <c r="AI35" i="20"/>
  <c r="AJ35" i="20"/>
  <c r="AK35" i="20"/>
  <c r="AL35" i="20"/>
  <c r="AM35" i="20"/>
  <c r="AN35" i="20"/>
  <c r="AO35" i="20"/>
  <c r="AP35" i="20"/>
  <c r="I36" i="20"/>
  <c r="J36" i="20"/>
  <c r="K36" i="20"/>
  <c r="L36" i="20"/>
  <c r="M36" i="20"/>
  <c r="N36" i="20"/>
  <c r="O36" i="20"/>
  <c r="P36" i="20"/>
  <c r="Q36" i="20"/>
  <c r="R36" i="20"/>
  <c r="S36" i="20"/>
  <c r="T36" i="20"/>
  <c r="U36" i="20"/>
  <c r="V36" i="20"/>
  <c r="W36" i="20"/>
  <c r="X36" i="20"/>
  <c r="Y36" i="20"/>
  <c r="Z36" i="20"/>
  <c r="AA36" i="20"/>
  <c r="AB36" i="20"/>
  <c r="AC36" i="20"/>
  <c r="AD36" i="20"/>
  <c r="AE36" i="20"/>
  <c r="AF36" i="20"/>
  <c r="AG36" i="20"/>
  <c r="AH36" i="20"/>
  <c r="AI36" i="20"/>
  <c r="AJ36" i="20"/>
  <c r="AK36" i="20"/>
  <c r="AL36" i="20"/>
  <c r="AM36" i="20"/>
  <c r="AN36" i="20"/>
  <c r="AO36" i="20"/>
  <c r="AP36" i="20"/>
  <c r="I37" i="20"/>
  <c r="J37" i="20"/>
  <c r="K37" i="20"/>
  <c r="L37" i="20"/>
  <c r="M37" i="20"/>
  <c r="N37" i="20"/>
  <c r="O37" i="20"/>
  <c r="P37" i="20"/>
  <c r="Q37" i="20"/>
  <c r="R37" i="20"/>
  <c r="S37" i="20"/>
  <c r="T37" i="20"/>
  <c r="U37" i="20"/>
  <c r="V37" i="20"/>
  <c r="W37" i="20"/>
  <c r="X37" i="20"/>
  <c r="Y37" i="20"/>
  <c r="Z37" i="20"/>
  <c r="AA37" i="20"/>
  <c r="AB37" i="20"/>
  <c r="AC37" i="20"/>
  <c r="AD37" i="20"/>
  <c r="AE37" i="20"/>
  <c r="AF37" i="20"/>
  <c r="AG37" i="20"/>
  <c r="AH37" i="20"/>
  <c r="AI37" i="20"/>
  <c r="AJ37" i="20"/>
  <c r="AK37" i="20"/>
  <c r="AL37" i="20"/>
  <c r="AM37" i="20"/>
  <c r="AN37" i="20"/>
  <c r="AO37" i="20"/>
  <c r="AP37" i="20"/>
  <c r="I38" i="20"/>
  <c r="J38" i="20"/>
  <c r="K38" i="20"/>
  <c r="L38" i="20"/>
  <c r="M38" i="20"/>
  <c r="N38" i="20"/>
  <c r="O38" i="20"/>
  <c r="P38" i="20"/>
  <c r="Q38" i="20"/>
  <c r="R38" i="20"/>
  <c r="S38" i="20"/>
  <c r="T38" i="20"/>
  <c r="U38" i="20"/>
  <c r="V38" i="20"/>
  <c r="W38" i="20"/>
  <c r="X38" i="20"/>
  <c r="Y38" i="20"/>
  <c r="Z38" i="20"/>
  <c r="AA38" i="20"/>
  <c r="AB38" i="20"/>
  <c r="AC38" i="20"/>
  <c r="AD38" i="20"/>
  <c r="AE38" i="20"/>
  <c r="AF38" i="20"/>
  <c r="AG38" i="20"/>
  <c r="AH38" i="20"/>
  <c r="AI38" i="20"/>
  <c r="AJ38" i="20"/>
  <c r="AK38" i="20"/>
  <c r="AL38" i="20"/>
  <c r="AM38" i="20"/>
  <c r="AN38" i="20"/>
  <c r="AO38" i="20"/>
  <c r="AP38" i="20"/>
  <c r="I39" i="20"/>
  <c r="J39" i="20"/>
  <c r="K39" i="20"/>
  <c r="L39" i="20"/>
  <c r="M39" i="20"/>
  <c r="N39" i="20"/>
  <c r="O39" i="20"/>
  <c r="P39" i="20"/>
  <c r="Q39" i="20"/>
  <c r="R39" i="20"/>
  <c r="S39" i="20"/>
  <c r="T39" i="20"/>
  <c r="U39" i="20"/>
  <c r="V39" i="20"/>
  <c r="W39" i="20"/>
  <c r="X39" i="20"/>
  <c r="Y39" i="20"/>
  <c r="Z39" i="20"/>
  <c r="AA39" i="20"/>
  <c r="AB39" i="20"/>
  <c r="AC39" i="20"/>
  <c r="AD39" i="20"/>
  <c r="AE39" i="20"/>
  <c r="AF39" i="20"/>
  <c r="AG39" i="20"/>
  <c r="AH39" i="20"/>
  <c r="AI39" i="20"/>
  <c r="AJ39" i="20"/>
  <c r="AK39" i="20"/>
  <c r="AL39" i="20"/>
  <c r="AM39" i="20"/>
  <c r="AN39" i="20"/>
  <c r="AO39" i="20"/>
  <c r="AP39" i="20"/>
  <c r="I40" i="20"/>
  <c r="J40" i="20"/>
  <c r="K40" i="20"/>
  <c r="L40" i="20"/>
  <c r="M40" i="20"/>
  <c r="N40" i="20"/>
  <c r="O40" i="20"/>
  <c r="P40" i="20"/>
  <c r="Q40" i="20"/>
  <c r="R40" i="20"/>
  <c r="S40" i="20"/>
  <c r="T40" i="20"/>
  <c r="U40" i="20"/>
  <c r="V40" i="20"/>
  <c r="W40" i="20"/>
  <c r="X40" i="20"/>
  <c r="Y40" i="20"/>
  <c r="Z40" i="20"/>
  <c r="AA40" i="20"/>
  <c r="AB40" i="20"/>
  <c r="AC40" i="20"/>
  <c r="AD40" i="20"/>
  <c r="AE40" i="20"/>
  <c r="AF40" i="20"/>
  <c r="AG40" i="20"/>
  <c r="AH40" i="20"/>
  <c r="AI40" i="20"/>
  <c r="AJ40" i="20"/>
  <c r="AK40" i="20"/>
  <c r="AL40" i="20"/>
  <c r="AM40" i="20"/>
  <c r="AN40" i="20"/>
  <c r="AO40" i="20"/>
  <c r="AP40" i="20"/>
  <c r="I41" i="20"/>
  <c r="J41" i="20"/>
  <c r="K41" i="20"/>
  <c r="L41" i="20"/>
  <c r="M41" i="20"/>
  <c r="N41" i="20"/>
  <c r="O41" i="20"/>
  <c r="P41" i="20"/>
  <c r="Q41" i="20"/>
  <c r="R41" i="20"/>
  <c r="S41" i="20"/>
  <c r="T41" i="20"/>
  <c r="U41" i="20"/>
  <c r="V41" i="20"/>
  <c r="W41" i="20"/>
  <c r="X41" i="20"/>
  <c r="Y41" i="20"/>
  <c r="Z41" i="20"/>
  <c r="AA41" i="20"/>
  <c r="AB41" i="20"/>
  <c r="AC41" i="20"/>
  <c r="AD41" i="20"/>
  <c r="AE41" i="20"/>
  <c r="AF41" i="20"/>
  <c r="AG41" i="20"/>
  <c r="AH41" i="20"/>
  <c r="AI41" i="20"/>
  <c r="AJ41" i="20"/>
  <c r="AK41" i="20"/>
  <c r="AL41" i="20"/>
  <c r="AM41" i="20"/>
  <c r="AN41" i="20"/>
  <c r="AO41" i="20"/>
  <c r="AP41" i="20"/>
  <c r="I42" i="20"/>
  <c r="J42" i="20"/>
  <c r="K42" i="20"/>
  <c r="L42" i="20"/>
  <c r="M42" i="20"/>
  <c r="N42" i="20"/>
  <c r="O42" i="20"/>
  <c r="P42" i="20"/>
  <c r="Q42" i="20"/>
  <c r="R42" i="20"/>
  <c r="S42" i="20"/>
  <c r="T42" i="20"/>
  <c r="U42" i="20"/>
  <c r="V42" i="20"/>
  <c r="W42" i="20"/>
  <c r="X42" i="20"/>
  <c r="Y42" i="20"/>
  <c r="Z42" i="20"/>
  <c r="AA42" i="20"/>
  <c r="AB42" i="20"/>
  <c r="AC42" i="20"/>
  <c r="AD42" i="20"/>
  <c r="AE42" i="20"/>
  <c r="AF42" i="20"/>
  <c r="AG42" i="20"/>
  <c r="AH42" i="20"/>
  <c r="AI42" i="20"/>
  <c r="AJ42" i="20"/>
  <c r="AK42" i="20"/>
  <c r="AL42" i="20"/>
  <c r="AM42" i="20"/>
  <c r="AN42" i="20"/>
  <c r="AO42" i="20"/>
  <c r="AP42" i="20"/>
  <c r="I43" i="20"/>
  <c r="J43" i="20"/>
  <c r="K43" i="20"/>
  <c r="L43" i="20"/>
  <c r="M43" i="20"/>
  <c r="N43" i="20"/>
  <c r="O43" i="20"/>
  <c r="P43" i="20"/>
  <c r="Q43" i="20"/>
  <c r="R43" i="20"/>
  <c r="S43" i="20"/>
  <c r="T43" i="20"/>
  <c r="U43" i="20"/>
  <c r="V43" i="20"/>
  <c r="W43" i="20"/>
  <c r="X43" i="20"/>
  <c r="Y43" i="20"/>
  <c r="Z43" i="20"/>
  <c r="AA43" i="20"/>
  <c r="AB43" i="20"/>
  <c r="AC43" i="20"/>
  <c r="AD43" i="20"/>
  <c r="AE43" i="20"/>
  <c r="AF43" i="20"/>
  <c r="AG43" i="20"/>
  <c r="AH43" i="20"/>
  <c r="AI43" i="20"/>
  <c r="AJ43" i="20"/>
  <c r="AK43" i="20"/>
  <c r="AL43" i="20"/>
  <c r="AM43" i="20"/>
  <c r="AN43" i="20"/>
  <c r="AO43" i="20"/>
  <c r="AP43" i="20"/>
  <c r="I44" i="20"/>
  <c r="J44" i="20"/>
  <c r="K44" i="20"/>
  <c r="L44" i="20"/>
  <c r="M44" i="20"/>
  <c r="N44" i="20"/>
  <c r="O44" i="20"/>
  <c r="P44" i="20"/>
  <c r="Q44" i="20"/>
  <c r="R44" i="20"/>
  <c r="S44" i="20"/>
  <c r="T44" i="20"/>
  <c r="U44" i="20"/>
  <c r="V44" i="20"/>
  <c r="W44" i="20"/>
  <c r="X44" i="20"/>
  <c r="Y44" i="20"/>
  <c r="Z44" i="20"/>
  <c r="AA44" i="20"/>
  <c r="AB44" i="20"/>
  <c r="AC44" i="20"/>
  <c r="AD44" i="20"/>
  <c r="AE44" i="20"/>
  <c r="AF44" i="20"/>
  <c r="AG44" i="20"/>
  <c r="AH44" i="20"/>
  <c r="AI44" i="20"/>
  <c r="AJ44" i="20"/>
  <c r="AK44" i="20"/>
  <c r="AL44" i="20"/>
  <c r="AM44" i="20"/>
  <c r="AN44" i="20"/>
  <c r="AO44" i="20"/>
  <c r="AP44" i="20"/>
  <c r="I45" i="20"/>
  <c r="J45" i="20"/>
  <c r="K45" i="20"/>
  <c r="L45" i="20"/>
  <c r="M45" i="20"/>
  <c r="N45" i="20"/>
  <c r="O45" i="20"/>
  <c r="P45" i="20"/>
  <c r="Q45" i="20"/>
  <c r="R45" i="20"/>
  <c r="S45" i="20"/>
  <c r="T45" i="20"/>
  <c r="U45" i="20"/>
  <c r="V45" i="20"/>
  <c r="W45" i="20"/>
  <c r="X45" i="20"/>
  <c r="Y45" i="20"/>
  <c r="Z45" i="20"/>
  <c r="AA45" i="20"/>
  <c r="AB45" i="20"/>
  <c r="AC45" i="20"/>
  <c r="AD45" i="20"/>
  <c r="AE45" i="20"/>
  <c r="AF45" i="20"/>
  <c r="AG45" i="20"/>
  <c r="AH45" i="20"/>
  <c r="AI45" i="20"/>
  <c r="AJ45" i="20"/>
  <c r="AK45" i="20"/>
  <c r="AL45" i="20"/>
  <c r="AM45" i="20"/>
  <c r="AN45" i="20"/>
  <c r="AO45" i="20"/>
  <c r="AP45" i="20"/>
  <c r="I46" i="20"/>
  <c r="J46" i="20"/>
  <c r="K46" i="20"/>
  <c r="L46" i="20"/>
  <c r="M46" i="20"/>
  <c r="N46" i="20"/>
  <c r="O46" i="20"/>
  <c r="P46" i="20"/>
  <c r="Q46" i="20"/>
  <c r="R46" i="20"/>
  <c r="S46" i="20"/>
  <c r="T46" i="20"/>
  <c r="U46" i="20"/>
  <c r="V46" i="20"/>
  <c r="W46" i="20"/>
  <c r="X46" i="20"/>
  <c r="Y46" i="20"/>
  <c r="Z46" i="20"/>
  <c r="AA46" i="20"/>
  <c r="AB46" i="20"/>
  <c r="AC46" i="20"/>
  <c r="AD46" i="20"/>
  <c r="AE46" i="20"/>
  <c r="AF46" i="20"/>
  <c r="AG46" i="20"/>
  <c r="AH46" i="20"/>
  <c r="AI46" i="20"/>
  <c r="AJ46" i="20"/>
  <c r="AK46" i="20"/>
  <c r="AL46" i="20"/>
  <c r="AM46" i="20"/>
  <c r="AN46" i="20"/>
  <c r="AO46" i="20"/>
  <c r="AP46" i="20"/>
  <c r="I47" i="20"/>
  <c r="J47" i="20"/>
  <c r="K47" i="20"/>
  <c r="L47" i="20"/>
  <c r="M47" i="20"/>
  <c r="N47" i="20"/>
  <c r="O47" i="20"/>
  <c r="P47" i="20"/>
  <c r="Q47" i="20"/>
  <c r="R47" i="20"/>
  <c r="S47" i="20"/>
  <c r="T47" i="20"/>
  <c r="U47" i="20"/>
  <c r="V47" i="20"/>
  <c r="W47" i="20"/>
  <c r="X47" i="20"/>
  <c r="Y47" i="20"/>
  <c r="Z47" i="20"/>
  <c r="AA47" i="20"/>
  <c r="AB47" i="20"/>
  <c r="AC47" i="20"/>
  <c r="AD47" i="20"/>
  <c r="AE47" i="20"/>
  <c r="AF47" i="20"/>
  <c r="AG47" i="20"/>
  <c r="AH47" i="20"/>
  <c r="AI47" i="20"/>
  <c r="AJ47" i="20"/>
  <c r="AK47" i="20"/>
  <c r="AL47" i="20"/>
  <c r="AM47" i="20"/>
  <c r="AN47" i="20"/>
  <c r="AO47" i="20"/>
  <c r="AP47" i="20"/>
  <c r="I48" i="20"/>
  <c r="J48" i="20"/>
  <c r="K48" i="20"/>
  <c r="L48" i="20"/>
  <c r="M48" i="20"/>
  <c r="N48" i="20"/>
  <c r="O48" i="20"/>
  <c r="P48" i="20"/>
  <c r="Q48" i="20"/>
  <c r="R48" i="20"/>
  <c r="S48" i="20"/>
  <c r="T48" i="20"/>
  <c r="U48" i="20"/>
  <c r="V48" i="20"/>
  <c r="W48" i="20"/>
  <c r="X48" i="20"/>
  <c r="Y48" i="20"/>
  <c r="Z48" i="20"/>
  <c r="AA48" i="20"/>
  <c r="AB48" i="20"/>
  <c r="AC48" i="20"/>
  <c r="AD48" i="20"/>
  <c r="AE48" i="20"/>
  <c r="AF48" i="20"/>
  <c r="AG48" i="20"/>
  <c r="AH48" i="20"/>
  <c r="AI48" i="20"/>
  <c r="AJ48" i="20"/>
  <c r="AK48" i="20"/>
  <c r="AL48" i="20"/>
  <c r="AM48" i="20"/>
  <c r="AN48" i="20"/>
  <c r="AO48" i="20"/>
  <c r="AP48" i="20"/>
  <c r="I49" i="20"/>
  <c r="J49" i="20"/>
  <c r="K49" i="20"/>
  <c r="L49" i="20"/>
  <c r="M49" i="20"/>
  <c r="N49" i="20"/>
  <c r="O49" i="20"/>
  <c r="P49" i="20"/>
  <c r="Q49" i="20"/>
  <c r="R49" i="20"/>
  <c r="S49" i="20"/>
  <c r="T49" i="20"/>
  <c r="U49" i="20"/>
  <c r="V49" i="20"/>
  <c r="W49" i="20"/>
  <c r="X49" i="20"/>
  <c r="Y49" i="20"/>
  <c r="Z49" i="20"/>
  <c r="AA49" i="20"/>
  <c r="AB49" i="20"/>
  <c r="AC49" i="20"/>
  <c r="AD49" i="20"/>
  <c r="AE49" i="20"/>
  <c r="AF49" i="20"/>
  <c r="AG49" i="20"/>
  <c r="AH49" i="20"/>
  <c r="AI49" i="20"/>
  <c r="AJ49" i="20"/>
  <c r="AK49" i="20"/>
  <c r="AL49" i="20"/>
  <c r="AM49" i="20"/>
  <c r="AN49" i="20"/>
  <c r="AO49" i="20"/>
  <c r="AP49" i="20"/>
  <c r="I50" i="20"/>
  <c r="J50" i="20"/>
  <c r="K50" i="20"/>
  <c r="L50" i="20"/>
  <c r="M50" i="20"/>
  <c r="N50" i="20"/>
  <c r="O50" i="20"/>
  <c r="P50" i="20"/>
  <c r="Q50" i="20"/>
  <c r="R50" i="20"/>
  <c r="S50" i="20"/>
  <c r="T50" i="20"/>
  <c r="U50" i="20"/>
  <c r="V50" i="20"/>
  <c r="W50" i="20"/>
  <c r="X50" i="20"/>
  <c r="Y50" i="20"/>
  <c r="Z50" i="20"/>
  <c r="AA50" i="20"/>
  <c r="AB50" i="20"/>
  <c r="AC50" i="20"/>
  <c r="AD50" i="20"/>
  <c r="AE50" i="20"/>
  <c r="AF50" i="20"/>
  <c r="AG50" i="20"/>
  <c r="AH50" i="20"/>
  <c r="AI50" i="20"/>
  <c r="AJ50" i="20"/>
  <c r="AK50" i="20"/>
  <c r="AL50" i="20"/>
  <c r="AM50" i="20"/>
  <c r="AN50" i="20"/>
  <c r="AO50" i="20"/>
  <c r="AP50" i="20"/>
  <c r="I51" i="20"/>
  <c r="J51" i="20"/>
  <c r="K51" i="20"/>
  <c r="L51" i="20"/>
  <c r="M51" i="20"/>
  <c r="N51" i="20"/>
  <c r="O51" i="20"/>
  <c r="P51" i="20"/>
  <c r="Q51" i="20"/>
  <c r="R51" i="20"/>
  <c r="S51" i="20"/>
  <c r="T51" i="20"/>
  <c r="U51" i="20"/>
  <c r="V51" i="20"/>
  <c r="W51" i="20"/>
  <c r="X51" i="20"/>
  <c r="Y51" i="20"/>
  <c r="Z51" i="20"/>
  <c r="AA51" i="20"/>
  <c r="AB51" i="20"/>
  <c r="AC51" i="20"/>
  <c r="AD51" i="20"/>
  <c r="AE51" i="20"/>
  <c r="AF51" i="20"/>
  <c r="AG51" i="20"/>
  <c r="AH51" i="20"/>
  <c r="AI51" i="20"/>
  <c r="AJ51" i="20"/>
  <c r="AK51" i="20"/>
  <c r="AL51" i="20"/>
  <c r="AM51" i="20"/>
  <c r="AN51" i="20"/>
  <c r="AO51" i="20"/>
  <c r="AP51" i="20"/>
  <c r="I52" i="20"/>
  <c r="J52" i="20"/>
  <c r="K52" i="20"/>
  <c r="L52" i="20"/>
  <c r="M52" i="20"/>
  <c r="N52" i="20"/>
  <c r="O52" i="20"/>
  <c r="P52" i="20"/>
  <c r="Q52" i="20"/>
  <c r="R52" i="20"/>
  <c r="S52" i="20"/>
  <c r="T52" i="20"/>
  <c r="U52" i="20"/>
  <c r="V52" i="20"/>
  <c r="W52" i="20"/>
  <c r="X52" i="20"/>
  <c r="Y52" i="20"/>
  <c r="Z52" i="20"/>
  <c r="AA52" i="20"/>
  <c r="AB52" i="20"/>
  <c r="AC52" i="20"/>
  <c r="AD52" i="20"/>
  <c r="AE52" i="20"/>
  <c r="AF52" i="20"/>
  <c r="AG52" i="20"/>
  <c r="AH52" i="20"/>
  <c r="AI52" i="20"/>
  <c r="AJ52" i="20"/>
  <c r="AK52" i="20"/>
  <c r="AL52" i="20"/>
  <c r="AM52" i="20"/>
  <c r="AN52" i="20"/>
  <c r="AO52" i="20"/>
  <c r="AP52" i="20"/>
  <c r="I53" i="20"/>
  <c r="J53" i="20"/>
  <c r="K53" i="20"/>
  <c r="L53" i="20"/>
  <c r="M53" i="20"/>
  <c r="N53" i="20"/>
  <c r="O53" i="20"/>
  <c r="P53" i="20"/>
  <c r="Q53" i="20"/>
  <c r="R53" i="20"/>
  <c r="S53" i="20"/>
  <c r="T53" i="20"/>
  <c r="U53" i="20"/>
  <c r="V53" i="20"/>
  <c r="W53" i="20"/>
  <c r="X53" i="20"/>
  <c r="Y53" i="20"/>
  <c r="Z53" i="20"/>
  <c r="AA53" i="20"/>
  <c r="AB53" i="20"/>
  <c r="AC53" i="20"/>
  <c r="AD53" i="20"/>
  <c r="AE53" i="20"/>
  <c r="AF53" i="20"/>
  <c r="AG53" i="20"/>
  <c r="AH53" i="20"/>
  <c r="AI53" i="20"/>
  <c r="AJ53" i="20"/>
  <c r="AK53" i="20"/>
  <c r="AL53" i="20"/>
  <c r="AM53" i="20"/>
  <c r="AN53" i="20"/>
  <c r="AO53" i="20"/>
  <c r="AP53" i="20"/>
  <c r="I54" i="20"/>
  <c r="J54" i="20"/>
  <c r="K54" i="20"/>
  <c r="L54" i="20"/>
  <c r="M54" i="20"/>
  <c r="N54" i="20"/>
  <c r="O54" i="20"/>
  <c r="P54" i="20"/>
  <c r="Q54" i="20"/>
  <c r="R54" i="20"/>
  <c r="S54" i="20"/>
  <c r="T54" i="20"/>
  <c r="U54" i="20"/>
  <c r="V54" i="20"/>
  <c r="W54" i="20"/>
  <c r="X54" i="20"/>
  <c r="Y54" i="20"/>
  <c r="Z54" i="20"/>
  <c r="AA54" i="20"/>
  <c r="AB54" i="20"/>
  <c r="AC54" i="20"/>
  <c r="AD54" i="20"/>
  <c r="AE54" i="20"/>
  <c r="AF54" i="20"/>
  <c r="AG54" i="20"/>
  <c r="AH54" i="20"/>
  <c r="AI54" i="20"/>
  <c r="AJ54" i="20"/>
  <c r="AK54" i="20"/>
  <c r="AL54" i="20"/>
  <c r="AM54" i="20"/>
  <c r="AN54" i="20"/>
  <c r="AO54" i="20"/>
  <c r="AP54" i="20"/>
  <c r="I55" i="20"/>
  <c r="J55" i="20"/>
  <c r="K55" i="20"/>
  <c r="L55" i="20"/>
  <c r="M55" i="20"/>
  <c r="N55" i="20"/>
  <c r="O55" i="20"/>
  <c r="P55" i="20"/>
  <c r="Q55" i="20"/>
  <c r="R55" i="20"/>
  <c r="S55" i="20"/>
  <c r="T55" i="20"/>
  <c r="U55" i="20"/>
  <c r="V55" i="20"/>
  <c r="W55" i="20"/>
  <c r="X55" i="20"/>
  <c r="Y55" i="20"/>
  <c r="Z55" i="20"/>
  <c r="AA55" i="20"/>
  <c r="AB55" i="20"/>
  <c r="AC55" i="20"/>
  <c r="AD55" i="20"/>
  <c r="AE55" i="20"/>
  <c r="AF55" i="20"/>
  <c r="AG55" i="20"/>
  <c r="AH55" i="20"/>
  <c r="AI55" i="20"/>
  <c r="AJ55" i="20"/>
  <c r="AK55" i="20"/>
  <c r="AL55" i="20"/>
  <c r="AM55" i="20"/>
  <c r="AN55" i="20"/>
  <c r="AO55" i="20"/>
  <c r="AP55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3" i="20"/>
  <c r="H54" i="20"/>
  <c r="H55" i="20"/>
  <c r="H33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AI8" i="20"/>
  <c r="AJ8" i="20"/>
  <c r="AK8" i="20"/>
  <c r="AL8" i="20"/>
  <c r="AM8" i="20"/>
  <c r="AN8" i="20"/>
  <c r="AO8" i="20"/>
  <c r="AP8" i="20"/>
  <c r="AQ8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AI9" i="20"/>
  <c r="AJ9" i="20"/>
  <c r="AK9" i="20"/>
  <c r="AL9" i="20"/>
  <c r="AM9" i="20"/>
  <c r="AN9" i="20"/>
  <c r="AO9" i="20"/>
  <c r="AP9" i="20"/>
  <c r="AQ9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AI10" i="20"/>
  <c r="AJ10" i="20"/>
  <c r="AK10" i="20"/>
  <c r="AL10" i="20"/>
  <c r="AM10" i="20"/>
  <c r="AN10" i="20"/>
  <c r="AO10" i="20"/>
  <c r="AP10" i="20"/>
  <c r="AQ10" i="20"/>
  <c r="H10" i="20"/>
  <c r="H9" i="20"/>
  <c r="H8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C46" i="20"/>
  <c r="C47" i="20"/>
  <c r="C48" i="20"/>
  <c r="C49" i="20"/>
  <c r="C50" i="20"/>
  <c r="C51" i="20"/>
  <c r="C52" i="20"/>
  <c r="C53" i="20"/>
  <c r="C54" i="20"/>
  <c r="C55" i="20"/>
  <c r="C33" i="20"/>
  <c r="AA32" i="20"/>
  <c r="AO7" i="20"/>
  <c r="AO32" i="20" s="1"/>
  <c r="AP7" i="20"/>
  <c r="AP32" i="20" s="1"/>
  <c r="AQ7" i="20"/>
  <c r="AQ32" i="20" s="1"/>
  <c r="AD7" i="20"/>
  <c r="AD32" i="20" s="1"/>
  <c r="AE7" i="20"/>
  <c r="AE32" i="20" s="1"/>
  <c r="AF7" i="20"/>
  <c r="AF32" i="20" s="1"/>
  <c r="AG7" i="20"/>
  <c r="AG32" i="20" s="1"/>
  <c r="AH7" i="20"/>
  <c r="AH32" i="20" s="1"/>
  <c r="AI7" i="20"/>
  <c r="AI32" i="20" s="1"/>
  <c r="AJ7" i="20"/>
  <c r="AJ32" i="20" s="1"/>
  <c r="AK7" i="20"/>
  <c r="AK32" i="20" s="1"/>
  <c r="AL7" i="20"/>
  <c r="AL32" i="20" s="1"/>
  <c r="AM7" i="20"/>
  <c r="AM32" i="20" s="1"/>
  <c r="AN7" i="20"/>
  <c r="AN32" i="20" s="1"/>
  <c r="L7" i="20"/>
  <c r="L32" i="20" s="1"/>
  <c r="M7" i="20"/>
  <c r="M32" i="20" s="1"/>
  <c r="N7" i="20"/>
  <c r="N32" i="20" s="1"/>
  <c r="O7" i="20"/>
  <c r="O32" i="20" s="1"/>
  <c r="P7" i="20"/>
  <c r="P32" i="20" s="1"/>
  <c r="Q7" i="20"/>
  <c r="Q32" i="20" s="1"/>
  <c r="R7" i="20"/>
  <c r="R32" i="20" s="1"/>
  <c r="S7" i="20"/>
  <c r="S32" i="20" s="1"/>
  <c r="T7" i="20"/>
  <c r="T32" i="20" s="1"/>
  <c r="U7" i="20"/>
  <c r="U32" i="20" s="1"/>
  <c r="V7" i="20"/>
  <c r="V32" i="20" s="1"/>
  <c r="W7" i="20"/>
  <c r="W32" i="20" s="1"/>
  <c r="X7" i="20"/>
  <c r="X32" i="20" s="1"/>
  <c r="Y7" i="20"/>
  <c r="Y32" i="20" s="1"/>
  <c r="Z7" i="20"/>
  <c r="Z32" i="20" s="1"/>
  <c r="AA7" i="20"/>
  <c r="AB7" i="20"/>
  <c r="AB32" i="20" s="1"/>
  <c r="AC7" i="20"/>
  <c r="AC32" i="20" s="1"/>
  <c r="I7" i="20"/>
  <c r="I32" i="20" s="1"/>
  <c r="J7" i="20"/>
  <c r="J32" i="20" s="1"/>
  <c r="K7" i="20"/>
  <c r="K32" i="20" s="1"/>
  <c r="H7" i="20"/>
  <c r="H32" i="20" s="1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24" i="12"/>
  <c r="B20" i="12"/>
  <c r="B21" i="12"/>
  <c r="B19" i="12"/>
  <c r="F41" i="21" l="1"/>
  <c r="G41" i="21" s="1"/>
  <c r="H41" i="21" s="1"/>
  <c r="F43" i="21"/>
  <c r="AL43" i="21"/>
  <c r="AK43" i="21"/>
  <c r="J43" i="21"/>
  <c r="I43" i="21"/>
  <c r="Y43" i="21"/>
  <c r="H43" i="21"/>
  <c r="G43" i="21"/>
  <c r="AA43" i="21"/>
  <c r="Z43" i="21"/>
  <c r="AM43" i="21"/>
  <c r="AF43" i="21"/>
  <c r="AB43" i="21"/>
  <c r="K43" i="21"/>
  <c r="M43" i="21"/>
  <c r="AD43" i="21"/>
  <c r="AC43" i="21"/>
  <c r="AE43" i="21"/>
  <c r="L43" i="21"/>
  <c r="W43" i="21"/>
  <c r="AJ43" i="21"/>
  <c r="V43" i="21"/>
  <c r="U43" i="21"/>
  <c r="N43" i="21"/>
  <c r="R43" i="21"/>
  <c r="Q43" i="21"/>
  <c r="AH43" i="21"/>
  <c r="AG43" i="21"/>
  <c r="AI43" i="21"/>
  <c r="P43" i="21"/>
  <c r="O43" i="21"/>
  <c r="T43" i="21"/>
  <c r="S43" i="21"/>
  <c r="X43" i="21"/>
  <c r="I32" i="21"/>
  <c r="I40" i="21" s="1"/>
  <c r="I41" i="21" s="1"/>
  <c r="J41" i="21" s="1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AG11" i="14"/>
  <c r="AH11" i="14"/>
  <c r="AI11" i="14"/>
  <c r="AJ11" i="14"/>
  <c r="AK11" i="14"/>
  <c r="AL11" i="14"/>
  <c r="C11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AF10" i="14"/>
  <c r="AG10" i="14"/>
  <c r="AH10" i="14"/>
  <c r="AI10" i="14"/>
  <c r="AJ10" i="14"/>
  <c r="AK10" i="14"/>
  <c r="AL10" i="14"/>
  <c r="C10" i="14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D17" i="13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AI13" i="12"/>
  <c r="AJ13" i="12"/>
  <c r="AK13" i="12"/>
  <c r="AL13" i="12"/>
  <c r="C13" i="12"/>
  <c r="K32" i="21" l="1"/>
  <c r="K40" i="21" s="1"/>
  <c r="K41" i="21" s="1"/>
  <c r="L41" i="21" s="1"/>
  <c r="M41" i="21" s="1"/>
  <c r="N41" i="21" s="1"/>
  <c r="O32" i="21" s="1"/>
  <c r="O40" i="21" s="1"/>
  <c r="O41" i="21" s="1"/>
  <c r="P41" i="21" s="1"/>
  <c r="Q32" i="21" s="1"/>
  <c r="Q40" i="21" s="1"/>
  <c r="Q41" i="21" s="1"/>
  <c r="R41" i="21" s="1"/>
  <c r="S41" i="21" s="1"/>
  <c r="T41" i="21" s="1"/>
  <c r="U32" i="21" s="1"/>
  <c r="D47" i="19"/>
  <c r="H42" i="19"/>
  <c r="I42" i="19"/>
  <c r="J42" i="19"/>
  <c r="K42" i="19"/>
  <c r="L42" i="19"/>
  <c r="M42" i="19"/>
  <c r="N42" i="19"/>
  <c r="O42" i="19"/>
  <c r="P42" i="19"/>
  <c r="Q42" i="19"/>
  <c r="R42" i="19"/>
  <c r="S42" i="19"/>
  <c r="T42" i="19"/>
  <c r="U42" i="19"/>
  <c r="V42" i="19"/>
  <c r="W42" i="19"/>
  <c r="X42" i="19"/>
  <c r="Y42" i="19"/>
  <c r="Z42" i="19"/>
  <c r="AA42" i="19"/>
  <c r="AB42" i="19"/>
  <c r="AC42" i="19"/>
  <c r="AD42" i="19"/>
  <c r="AE42" i="19"/>
  <c r="AF42" i="19"/>
  <c r="AG42" i="19"/>
  <c r="AH42" i="19"/>
  <c r="AI42" i="19"/>
  <c r="AJ42" i="19"/>
  <c r="AK42" i="19"/>
  <c r="AL42" i="19"/>
  <c r="AM42" i="19"/>
  <c r="H43" i="19"/>
  <c r="I43" i="19"/>
  <c r="J43" i="19"/>
  <c r="K43" i="19"/>
  <c r="L43" i="19"/>
  <c r="M43" i="19"/>
  <c r="N43" i="19"/>
  <c r="O43" i="19"/>
  <c r="P43" i="19"/>
  <c r="Q43" i="19"/>
  <c r="R43" i="19"/>
  <c r="S43" i="19"/>
  <c r="T43" i="19"/>
  <c r="U43" i="19"/>
  <c r="V43" i="19"/>
  <c r="W43" i="19"/>
  <c r="X43" i="19"/>
  <c r="Y43" i="19"/>
  <c r="Z43" i="19"/>
  <c r="AA43" i="19"/>
  <c r="AB43" i="19"/>
  <c r="AC43" i="19"/>
  <c r="AD43" i="19"/>
  <c r="AE43" i="19"/>
  <c r="AF43" i="19"/>
  <c r="AG43" i="19"/>
  <c r="AH43" i="19"/>
  <c r="AI43" i="19"/>
  <c r="AJ43" i="19"/>
  <c r="AK43" i="19"/>
  <c r="AL43" i="19"/>
  <c r="AM43" i="19"/>
  <c r="D43" i="19"/>
  <c r="D42" i="19"/>
  <c r="G43" i="19"/>
  <c r="G42" i="19"/>
  <c r="F43" i="19"/>
  <c r="F42" i="19"/>
  <c r="E43" i="19"/>
  <c r="E42" i="19"/>
  <c r="E37" i="19"/>
  <c r="F37" i="19"/>
  <c r="G37" i="19"/>
  <c r="H37" i="19"/>
  <c r="I37" i="19"/>
  <c r="J37" i="19"/>
  <c r="K37" i="19"/>
  <c r="L37" i="19"/>
  <c r="M37" i="19"/>
  <c r="N37" i="19"/>
  <c r="O37" i="19"/>
  <c r="P37" i="19"/>
  <c r="Q37" i="19"/>
  <c r="R37" i="19"/>
  <c r="S37" i="19"/>
  <c r="T37" i="19"/>
  <c r="U37" i="19"/>
  <c r="V37" i="19"/>
  <c r="W37" i="19"/>
  <c r="X37" i="19"/>
  <c r="Y37" i="19"/>
  <c r="Z37" i="19"/>
  <c r="AA37" i="19"/>
  <c r="AB37" i="19"/>
  <c r="AC37" i="19"/>
  <c r="AD37" i="19"/>
  <c r="AE37" i="19"/>
  <c r="AF37" i="19"/>
  <c r="AG37" i="19"/>
  <c r="AH37" i="19"/>
  <c r="AI37" i="19"/>
  <c r="AJ37" i="19"/>
  <c r="AK37" i="19"/>
  <c r="AL37" i="19"/>
  <c r="AM37" i="19"/>
  <c r="E38" i="19"/>
  <c r="F38" i="19"/>
  <c r="G38" i="19"/>
  <c r="H38" i="19"/>
  <c r="I38" i="19"/>
  <c r="J38" i="19"/>
  <c r="K38" i="19"/>
  <c r="L38" i="19"/>
  <c r="M38" i="19"/>
  <c r="N38" i="19"/>
  <c r="O38" i="19"/>
  <c r="P38" i="19"/>
  <c r="Q38" i="19"/>
  <c r="R38" i="19"/>
  <c r="S38" i="19"/>
  <c r="T38" i="19"/>
  <c r="U38" i="19"/>
  <c r="V38" i="19"/>
  <c r="W38" i="19"/>
  <c r="X38" i="19"/>
  <c r="Y38" i="19"/>
  <c r="Z38" i="19"/>
  <c r="AA38" i="19"/>
  <c r="AB38" i="19"/>
  <c r="AC38" i="19"/>
  <c r="AD38" i="19"/>
  <c r="AE38" i="19"/>
  <c r="AF38" i="19"/>
  <c r="AG38" i="19"/>
  <c r="AH38" i="19"/>
  <c r="AI38" i="19"/>
  <c r="AJ38" i="19"/>
  <c r="AK38" i="19"/>
  <c r="AL38" i="19"/>
  <c r="AM38" i="19"/>
  <c r="D38" i="19"/>
  <c r="D37" i="19"/>
  <c r="E32" i="19"/>
  <c r="F32" i="19"/>
  <c r="G32" i="19"/>
  <c r="H32" i="19"/>
  <c r="I32" i="19"/>
  <c r="J32" i="19"/>
  <c r="K32" i="19"/>
  <c r="L32" i="19"/>
  <c r="M32" i="19"/>
  <c r="N32" i="19"/>
  <c r="O32" i="19"/>
  <c r="P32" i="19"/>
  <c r="Q32" i="19"/>
  <c r="R32" i="19"/>
  <c r="S32" i="19"/>
  <c r="T32" i="19"/>
  <c r="U32" i="19"/>
  <c r="V32" i="19"/>
  <c r="W32" i="19"/>
  <c r="X32" i="19"/>
  <c r="Y32" i="19"/>
  <c r="Z32" i="19"/>
  <c r="AA32" i="19"/>
  <c r="AB32" i="19"/>
  <c r="AC32" i="19"/>
  <c r="AD32" i="19"/>
  <c r="AE32" i="19"/>
  <c r="AF32" i="19"/>
  <c r="AG32" i="19"/>
  <c r="AH32" i="19"/>
  <c r="AI32" i="19"/>
  <c r="AJ32" i="19"/>
  <c r="AK32" i="19"/>
  <c r="AL32" i="19"/>
  <c r="AM32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AH33" i="19"/>
  <c r="AI33" i="19"/>
  <c r="AJ33" i="19"/>
  <c r="AK33" i="19"/>
  <c r="AL33" i="19"/>
  <c r="AM33" i="19"/>
  <c r="D33" i="19"/>
  <c r="D32" i="19"/>
  <c r="C33" i="19"/>
  <c r="C32" i="19"/>
  <c r="U40" i="21" l="1"/>
  <c r="U41" i="21" s="1"/>
  <c r="V41" i="21" s="1"/>
  <c r="F9" i="19"/>
  <c r="G9" i="19"/>
  <c r="H9" i="19"/>
  <c r="H29" i="19" s="1"/>
  <c r="I9" i="19"/>
  <c r="I29" i="19" s="1"/>
  <c r="J9" i="19"/>
  <c r="K9" i="19"/>
  <c r="L9" i="19"/>
  <c r="L29" i="19" s="1"/>
  <c r="M9" i="19"/>
  <c r="M29" i="19" s="1"/>
  <c r="N9" i="19"/>
  <c r="O9" i="19"/>
  <c r="P9" i="19"/>
  <c r="Q9" i="19"/>
  <c r="Q29" i="19" s="1"/>
  <c r="R9" i="19"/>
  <c r="S9" i="19"/>
  <c r="T9" i="19"/>
  <c r="U9" i="19"/>
  <c r="V9" i="19"/>
  <c r="W9" i="19"/>
  <c r="X9" i="19"/>
  <c r="X29" i="19" s="1"/>
  <c r="Y9" i="19"/>
  <c r="Y29" i="19" s="1"/>
  <c r="Z9" i="19"/>
  <c r="AA9" i="19"/>
  <c r="AB9" i="19"/>
  <c r="AB29" i="19" s="1"/>
  <c r="AC9" i="19"/>
  <c r="AC29" i="19" s="1"/>
  <c r="AD9" i="19"/>
  <c r="AE9" i="19"/>
  <c r="AF9" i="19"/>
  <c r="AG9" i="19"/>
  <c r="AG29" i="19" s="1"/>
  <c r="AH9" i="19"/>
  <c r="AI9" i="19"/>
  <c r="AJ9" i="19"/>
  <c r="AK9" i="19"/>
  <c r="AL9" i="19"/>
  <c r="AM9" i="19"/>
  <c r="F10" i="19"/>
  <c r="G10" i="19"/>
  <c r="G29" i="19" s="1"/>
  <c r="H10" i="19"/>
  <c r="I10" i="19"/>
  <c r="J10" i="19"/>
  <c r="K10" i="19"/>
  <c r="K29" i="19" s="1"/>
  <c r="L10" i="19"/>
  <c r="M10" i="19"/>
  <c r="N10" i="19"/>
  <c r="N29" i="19" s="1"/>
  <c r="O10" i="19"/>
  <c r="P10" i="19"/>
  <c r="Q10" i="19"/>
  <c r="R10" i="19"/>
  <c r="R29" i="19" s="1"/>
  <c r="S10" i="19"/>
  <c r="S29" i="19" s="1"/>
  <c r="T10" i="19"/>
  <c r="U10" i="19"/>
  <c r="V10" i="19"/>
  <c r="W10" i="19"/>
  <c r="W29" i="19" s="1"/>
  <c r="X10" i="19"/>
  <c r="Y10" i="19"/>
  <c r="Z10" i="19"/>
  <c r="AA10" i="19"/>
  <c r="AA29" i="19" s="1"/>
  <c r="AB10" i="19"/>
  <c r="AC10" i="19"/>
  <c r="AD10" i="19"/>
  <c r="AD29" i="19" s="1"/>
  <c r="AE10" i="19"/>
  <c r="AF10" i="19"/>
  <c r="AG10" i="19"/>
  <c r="AH10" i="19"/>
  <c r="AH29" i="19" s="1"/>
  <c r="AI10" i="19"/>
  <c r="AI29" i="19" s="1"/>
  <c r="AJ10" i="19"/>
  <c r="AK10" i="19"/>
  <c r="AL10" i="19"/>
  <c r="AM10" i="19"/>
  <c r="AM29" i="19" s="1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AI11" i="19"/>
  <c r="AJ11" i="19"/>
  <c r="AK11" i="19"/>
  <c r="AL11" i="19"/>
  <c r="AM11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AI12" i="19"/>
  <c r="AJ12" i="19"/>
  <c r="AK12" i="19"/>
  <c r="AL12" i="19"/>
  <c r="AM12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AI13" i="19"/>
  <c r="AJ13" i="19"/>
  <c r="AK13" i="19"/>
  <c r="AL13" i="19"/>
  <c r="AM13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AI14" i="19"/>
  <c r="AJ14" i="19"/>
  <c r="AK14" i="19"/>
  <c r="AL14" i="19"/>
  <c r="AM14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AI15" i="19"/>
  <c r="AJ15" i="19"/>
  <c r="AK15" i="19"/>
  <c r="AL15" i="19"/>
  <c r="AM15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AI16" i="19"/>
  <c r="AJ16" i="19"/>
  <c r="AK16" i="19"/>
  <c r="AL16" i="19"/>
  <c r="AM16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AI17" i="19"/>
  <c r="AJ17" i="19"/>
  <c r="AK17" i="19"/>
  <c r="AL17" i="19"/>
  <c r="AM17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AI18" i="19"/>
  <c r="AJ18" i="19"/>
  <c r="AK18" i="19"/>
  <c r="AL18" i="19"/>
  <c r="AM18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AI19" i="19"/>
  <c r="AJ19" i="19"/>
  <c r="AK19" i="19"/>
  <c r="AL19" i="19"/>
  <c r="AM19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AI20" i="19"/>
  <c r="AJ20" i="19"/>
  <c r="AK20" i="19"/>
  <c r="AL20" i="19"/>
  <c r="AM20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AI21" i="19"/>
  <c r="AJ21" i="19"/>
  <c r="AK21" i="19"/>
  <c r="AL21" i="19"/>
  <c r="AM21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AI22" i="19"/>
  <c r="AJ22" i="19"/>
  <c r="AK22" i="19"/>
  <c r="AL22" i="19"/>
  <c r="AM22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AI23" i="19"/>
  <c r="AJ23" i="19"/>
  <c r="AK23" i="19"/>
  <c r="AL23" i="19"/>
  <c r="AM23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AI24" i="19"/>
  <c r="AJ24" i="19"/>
  <c r="AK24" i="19"/>
  <c r="AL24" i="19"/>
  <c r="AM24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AI25" i="19"/>
  <c r="AJ25" i="19"/>
  <c r="AK25" i="19"/>
  <c r="AL25" i="19"/>
  <c r="AM25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AI26" i="19"/>
  <c r="AJ26" i="19"/>
  <c r="AK26" i="19"/>
  <c r="AL26" i="19"/>
  <c r="AM26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AI27" i="19"/>
  <c r="AJ27" i="19"/>
  <c r="AK27" i="19"/>
  <c r="AL27" i="19"/>
  <c r="AM27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AI28" i="19"/>
  <c r="AJ28" i="19"/>
  <c r="AK28" i="19"/>
  <c r="AL28" i="19"/>
  <c r="AM28" i="19"/>
  <c r="E9" i="19"/>
  <c r="E10" i="19"/>
  <c r="E11" i="19"/>
  <c r="E29" i="19" s="1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D10" i="19"/>
  <c r="D11" i="19"/>
  <c r="D12" i="19"/>
  <c r="D13" i="19"/>
  <c r="D29" i="19" s="1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9" i="19"/>
  <c r="AF89" i="19"/>
  <c r="AF111" i="19" s="1"/>
  <c r="O86" i="19"/>
  <c r="O108" i="19" s="1"/>
  <c r="C80" i="19"/>
  <c r="C102" i="19" s="1"/>
  <c r="O78" i="19"/>
  <c r="O100" i="19" s="1"/>
  <c r="T77" i="19"/>
  <c r="T99" i="19" s="1"/>
  <c r="Y76" i="19"/>
  <c r="Y98" i="19" s="1"/>
  <c r="AI74" i="19"/>
  <c r="AM72" i="19"/>
  <c r="AM94" i="19" s="1"/>
  <c r="AM116" i="19" s="1"/>
  <c r="AL72" i="19"/>
  <c r="AL94" i="19" s="1"/>
  <c r="AL116" i="19" s="1"/>
  <c r="AK72" i="19"/>
  <c r="AK94" i="19" s="1"/>
  <c r="AK116" i="19" s="1"/>
  <c r="AJ72" i="19"/>
  <c r="AI72" i="19"/>
  <c r="AI94" i="19" s="1"/>
  <c r="AI116" i="19" s="1"/>
  <c r="AH72" i="19"/>
  <c r="AH94" i="19" s="1"/>
  <c r="AH116" i="19" s="1"/>
  <c r="AG72" i="19"/>
  <c r="AG94" i="19" s="1"/>
  <c r="AG116" i="19" s="1"/>
  <c r="AF72" i="19"/>
  <c r="AE72" i="19"/>
  <c r="AE94" i="19" s="1"/>
  <c r="AE116" i="19" s="1"/>
  <c r="AD72" i="19"/>
  <c r="AD94" i="19" s="1"/>
  <c r="AD116" i="19" s="1"/>
  <c r="AC72" i="19"/>
  <c r="AC94" i="19" s="1"/>
  <c r="AC116" i="19" s="1"/>
  <c r="AB72" i="19"/>
  <c r="AA72" i="19"/>
  <c r="AA94" i="19" s="1"/>
  <c r="AA116" i="19" s="1"/>
  <c r="Z72" i="19"/>
  <c r="Z94" i="19" s="1"/>
  <c r="Z116" i="19" s="1"/>
  <c r="Y72" i="19"/>
  <c r="Y94" i="19" s="1"/>
  <c r="Y116" i="19" s="1"/>
  <c r="X72" i="19"/>
  <c r="W72" i="19"/>
  <c r="W94" i="19" s="1"/>
  <c r="W116" i="19" s="1"/>
  <c r="V72" i="19"/>
  <c r="V94" i="19" s="1"/>
  <c r="V116" i="19" s="1"/>
  <c r="U72" i="19"/>
  <c r="U94" i="19" s="1"/>
  <c r="U116" i="19" s="1"/>
  <c r="T72" i="19"/>
  <c r="S72" i="19"/>
  <c r="S94" i="19" s="1"/>
  <c r="S116" i="19" s="1"/>
  <c r="R72" i="19"/>
  <c r="R94" i="19" s="1"/>
  <c r="R116" i="19" s="1"/>
  <c r="Q72" i="19"/>
  <c r="Q94" i="19" s="1"/>
  <c r="Q116" i="19" s="1"/>
  <c r="P72" i="19"/>
  <c r="O72" i="19"/>
  <c r="O94" i="19" s="1"/>
  <c r="O116" i="19" s="1"/>
  <c r="N72" i="19"/>
  <c r="N94" i="19" s="1"/>
  <c r="N116" i="19" s="1"/>
  <c r="M72" i="19"/>
  <c r="M94" i="19" s="1"/>
  <c r="M116" i="19" s="1"/>
  <c r="L72" i="19"/>
  <c r="K72" i="19"/>
  <c r="K94" i="19" s="1"/>
  <c r="K116" i="19" s="1"/>
  <c r="J72" i="19"/>
  <c r="J94" i="19" s="1"/>
  <c r="J116" i="19" s="1"/>
  <c r="I72" i="19"/>
  <c r="I94" i="19" s="1"/>
  <c r="I116" i="19" s="1"/>
  <c r="H72" i="19"/>
  <c r="G72" i="19"/>
  <c r="F72" i="19"/>
  <c r="F94" i="19" s="1"/>
  <c r="F116" i="19" s="1"/>
  <c r="E72" i="19"/>
  <c r="E94" i="19" s="1"/>
  <c r="E116" i="19" s="1"/>
  <c r="D72" i="19"/>
  <c r="D94" i="19" s="1"/>
  <c r="D116" i="19" s="1"/>
  <c r="C72" i="19"/>
  <c r="C94" i="19" s="1"/>
  <c r="C116" i="19" s="1"/>
  <c r="AM71" i="19"/>
  <c r="AM93" i="19" s="1"/>
  <c r="AM115" i="19" s="1"/>
  <c r="AL71" i="19"/>
  <c r="AL93" i="19" s="1"/>
  <c r="AL115" i="19" s="1"/>
  <c r="AK71" i="19"/>
  <c r="AJ71" i="19"/>
  <c r="AJ93" i="19" s="1"/>
  <c r="AJ115" i="19" s="1"/>
  <c r="AI71" i="19"/>
  <c r="AI93" i="19" s="1"/>
  <c r="AI115" i="19" s="1"/>
  <c r="AH71" i="19"/>
  <c r="AH93" i="19" s="1"/>
  <c r="AH115" i="19" s="1"/>
  <c r="AG71" i="19"/>
  <c r="AF71" i="19"/>
  <c r="AF93" i="19" s="1"/>
  <c r="AF115" i="19" s="1"/>
  <c r="AE71" i="19"/>
  <c r="AE93" i="19" s="1"/>
  <c r="AE115" i="19" s="1"/>
  <c r="AD71" i="19"/>
  <c r="AD93" i="19" s="1"/>
  <c r="AD115" i="19" s="1"/>
  <c r="AC71" i="19"/>
  <c r="AB71" i="19"/>
  <c r="AB93" i="19" s="1"/>
  <c r="AB115" i="19" s="1"/>
  <c r="AA71" i="19"/>
  <c r="AA93" i="19" s="1"/>
  <c r="AA115" i="19" s="1"/>
  <c r="Z71" i="19"/>
  <c r="Z93" i="19" s="1"/>
  <c r="Z115" i="19" s="1"/>
  <c r="Y71" i="19"/>
  <c r="X71" i="19"/>
  <c r="X93" i="19" s="1"/>
  <c r="X115" i="19" s="1"/>
  <c r="W71" i="19"/>
  <c r="W93" i="19" s="1"/>
  <c r="W115" i="19" s="1"/>
  <c r="V71" i="19"/>
  <c r="V93" i="19" s="1"/>
  <c r="V115" i="19" s="1"/>
  <c r="U71" i="19"/>
  <c r="T71" i="19"/>
  <c r="T93" i="19" s="1"/>
  <c r="T115" i="19" s="1"/>
  <c r="S71" i="19"/>
  <c r="S93" i="19" s="1"/>
  <c r="S115" i="19" s="1"/>
  <c r="R71" i="19"/>
  <c r="R93" i="19" s="1"/>
  <c r="R115" i="19" s="1"/>
  <c r="Q71" i="19"/>
  <c r="P71" i="19"/>
  <c r="P93" i="19" s="1"/>
  <c r="P115" i="19" s="1"/>
  <c r="O71" i="19"/>
  <c r="O93" i="19" s="1"/>
  <c r="O115" i="19" s="1"/>
  <c r="N71" i="19"/>
  <c r="N93" i="19" s="1"/>
  <c r="N115" i="19" s="1"/>
  <c r="M71" i="19"/>
  <c r="L71" i="19"/>
  <c r="L93" i="19" s="1"/>
  <c r="L115" i="19" s="1"/>
  <c r="K71" i="19"/>
  <c r="K93" i="19" s="1"/>
  <c r="K115" i="19" s="1"/>
  <c r="J71" i="19"/>
  <c r="J93" i="19" s="1"/>
  <c r="J115" i="19" s="1"/>
  <c r="I71" i="19"/>
  <c r="H71" i="19"/>
  <c r="H93" i="19" s="1"/>
  <c r="H115" i="19" s="1"/>
  <c r="G71" i="19"/>
  <c r="G93" i="19" s="1"/>
  <c r="G115" i="19" s="1"/>
  <c r="F71" i="19"/>
  <c r="F93" i="19" s="1"/>
  <c r="F115" i="19" s="1"/>
  <c r="E71" i="19"/>
  <c r="D71" i="19"/>
  <c r="D93" i="19" s="1"/>
  <c r="D115" i="19" s="1"/>
  <c r="AM70" i="19"/>
  <c r="AM92" i="19" s="1"/>
  <c r="AM114" i="19" s="1"/>
  <c r="AL70" i="19"/>
  <c r="AK70" i="19"/>
  <c r="AK92" i="19" s="1"/>
  <c r="AK114" i="19" s="1"/>
  <c r="AJ70" i="19"/>
  <c r="AJ92" i="19" s="1"/>
  <c r="AJ114" i="19" s="1"/>
  <c r="AI70" i="19"/>
  <c r="AI92" i="19" s="1"/>
  <c r="AI114" i="19" s="1"/>
  <c r="AH70" i="19"/>
  <c r="AG70" i="19"/>
  <c r="AG92" i="19" s="1"/>
  <c r="AG114" i="19" s="1"/>
  <c r="AF70" i="19"/>
  <c r="AF92" i="19" s="1"/>
  <c r="AF114" i="19" s="1"/>
  <c r="AE70" i="19"/>
  <c r="AE92" i="19" s="1"/>
  <c r="AE114" i="19" s="1"/>
  <c r="AD70" i="19"/>
  <c r="AC70" i="19"/>
  <c r="AC92" i="19" s="1"/>
  <c r="AC114" i="19" s="1"/>
  <c r="AB70" i="19"/>
  <c r="AB92" i="19" s="1"/>
  <c r="AB114" i="19" s="1"/>
  <c r="AA70" i="19"/>
  <c r="AA92" i="19" s="1"/>
  <c r="AA114" i="19" s="1"/>
  <c r="Z70" i="19"/>
  <c r="Y70" i="19"/>
  <c r="Y92" i="19" s="1"/>
  <c r="Y114" i="19" s="1"/>
  <c r="X70" i="19"/>
  <c r="X92" i="19" s="1"/>
  <c r="X114" i="19" s="1"/>
  <c r="W70" i="19"/>
  <c r="W92" i="19" s="1"/>
  <c r="W114" i="19" s="1"/>
  <c r="V70" i="19"/>
  <c r="U70" i="19"/>
  <c r="U92" i="19" s="1"/>
  <c r="U114" i="19" s="1"/>
  <c r="T70" i="19"/>
  <c r="T92" i="19" s="1"/>
  <c r="T114" i="19" s="1"/>
  <c r="S70" i="19"/>
  <c r="S92" i="19" s="1"/>
  <c r="S114" i="19" s="1"/>
  <c r="R70" i="19"/>
  <c r="Q70" i="19"/>
  <c r="Q92" i="19" s="1"/>
  <c r="Q114" i="19" s="1"/>
  <c r="P70" i="19"/>
  <c r="P92" i="19" s="1"/>
  <c r="P114" i="19" s="1"/>
  <c r="O70" i="19"/>
  <c r="O92" i="19" s="1"/>
  <c r="O114" i="19" s="1"/>
  <c r="N70" i="19"/>
  <c r="M70" i="19"/>
  <c r="M92" i="19" s="1"/>
  <c r="M114" i="19" s="1"/>
  <c r="L70" i="19"/>
  <c r="L92" i="19" s="1"/>
  <c r="L114" i="19" s="1"/>
  <c r="K70" i="19"/>
  <c r="K92" i="19" s="1"/>
  <c r="K114" i="19" s="1"/>
  <c r="J70" i="19"/>
  <c r="I70" i="19"/>
  <c r="I92" i="19" s="1"/>
  <c r="I114" i="19" s="1"/>
  <c r="H70" i="19"/>
  <c r="H92" i="19" s="1"/>
  <c r="H114" i="19" s="1"/>
  <c r="G70" i="19"/>
  <c r="G92" i="19" s="1"/>
  <c r="G114" i="19" s="1"/>
  <c r="F70" i="19"/>
  <c r="E70" i="19"/>
  <c r="E92" i="19" s="1"/>
  <c r="E114" i="19" s="1"/>
  <c r="D70" i="19"/>
  <c r="D92" i="19" s="1"/>
  <c r="D114" i="19" s="1"/>
  <c r="AM69" i="19"/>
  <c r="AL69" i="19"/>
  <c r="AL91" i="19" s="1"/>
  <c r="AL113" i="19" s="1"/>
  <c r="AK69" i="19"/>
  <c r="AK91" i="19" s="1"/>
  <c r="AK113" i="19" s="1"/>
  <c r="AJ69" i="19"/>
  <c r="AJ91" i="19" s="1"/>
  <c r="AJ113" i="19" s="1"/>
  <c r="AI69" i="19"/>
  <c r="AH69" i="19"/>
  <c r="AG69" i="19"/>
  <c r="AG91" i="19" s="1"/>
  <c r="AG113" i="19" s="1"/>
  <c r="AF69" i="19"/>
  <c r="AF91" i="19" s="1"/>
  <c r="AF113" i="19" s="1"/>
  <c r="AE69" i="19"/>
  <c r="AD69" i="19"/>
  <c r="AC69" i="19"/>
  <c r="AC91" i="19" s="1"/>
  <c r="AC113" i="19" s="1"/>
  <c r="AB69" i="19"/>
  <c r="AB91" i="19" s="1"/>
  <c r="AB113" i="19" s="1"/>
  <c r="AA69" i="19"/>
  <c r="Z69" i="19"/>
  <c r="Y69" i="19"/>
  <c r="Y91" i="19" s="1"/>
  <c r="Y113" i="19" s="1"/>
  <c r="X69" i="19"/>
  <c r="X91" i="19" s="1"/>
  <c r="X113" i="19" s="1"/>
  <c r="W69" i="19"/>
  <c r="V69" i="19"/>
  <c r="V91" i="19" s="1"/>
  <c r="V113" i="19" s="1"/>
  <c r="U69" i="19"/>
  <c r="U91" i="19" s="1"/>
  <c r="U113" i="19" s="1"/>
  <c r="T69" i="19"/>
  <c r="T91" i="19" s="1"/>
  <c r="T113" i="19" s="1"/>
  <c r="S69" i="19"/>
  <c r="R69" i="19"/>
  <c r="Q69" i="19"/>
  <c r="Q91" i="19" s="1"/>
  <c r="Q113" i="19" s="1"/>
  <c r="P69" i="19"/>
  <c r="P91" i="19" s="1"/>
  <c r="P113" i="19" s="1"/>
  <c r="O69" i="19"/>
  <c r="N69" i="19"/>
  <c r="M69" i="19"/>
  <c r="M91" i="19" s="1"/>
  <c r="M113" i="19" s="1"/>
  <c r="L69" i="19"/>
  <c r="L91" i="19" s="1"/>
  <c r="L113" i="19" s="1"/>
  <c r="K69" i="19"/>
  <c r="J69" i="19"/>
  <c r="I69" i="19"/>
  <c r="I91" i="19" s="1"/>
  <c r="I113" i="19" s="1"/>
  <c r="H69" i="19"/>
  <c r="H91" i="19" s="1"/>
  <c r="H113" i="19" s="1"/>
  <c r="G69" i="19"/>
  <c r="F69" i="19"/>
  <c r="E69" i="19"/>
  <c r="E91" i="19" s="1"/>
  <c r="E113" i="19" s="1"/>
  <c r="D69" i="19"/>
  <c r="D91" i="19" s="1"/>
  <c r="D113" i="19" s="1"/>
  <c r="AM68" i="19"/>
  <c r="AL68" i="19"/>
  <c r="AL90" i="19" s="1"/>
  <c r="AL112" i="19" s="1"/>
  <c r="AK68" i="19"/>
  <c r="AK90" i="19" s="1"/>
  <c r="AK112" i="19" s="1"/>
  <c r="AJ68" i="19"/>
  <c r="AI68" i="19"/>
  <c r="AH68" i="19"/>
  <c r="AH90" i="19" s="1"/>
  <c r="AH112" i="19" s="1"/>
  <c r="AG68" i="19"/>
  <c r="AG90" i="19" s="1"/>
  <c r="AG112" i="19" s="1"/>
  <c r="AF68" i="19"/>
  <c r="AE68" i="19"/>
  <c r="AD68" i="19"/>
  <c r="AD90" i="19" s="1"/>
  <c r="AD112" i="19" s="1"/>
  <c r="AC68" i="19"/>
  <c r="AC90" i="19" s="1"/>
  <c r="AC112" i="19" s="1"/>
  <c r="AB68" i="19"/>
  <c r="AA68" i="19"/>
  <c r="Z68" i="19"/>
  <c r="Z90" i="19" s="1"/>
  <c r="Z112" i="19" s="1"/>
  <c r="Y68" i="19"/>
  <c r="Y90" i="19" s="1"/>
  <c r="Y112" i="19" s="1"/>
  <c r="X68" i="19"/>
  <c r="W68" i="19"/>
  <c r="V68" i="19"/>
  <c r="V90" i="19" s="1"/>
  <c r="V112" i="19" s="1"/>
  <c r="U68" i="19"/>
  <c r="U90" i="19" s="1"/>
  <c r="U112" i="19" s="1"/>
  <c r="T68" i="19"/>
  <c r="S68" i="19"/>
  <c r="R68" i="19"/>
  <c r="R90" i="19" s="1"/>
  <c r="R112" i="19" s="1"/>
  <c r="Q68" i="19"/>
  <c r="Q90" i="19" s="1"/>
  <c r="Q112" i="19" s="1"/>
  <c r="P68" i="19"/>
  <c r="O68" i="19"/>
  <c r="N68" i="19"/>
  <c r="N90" i="19" s="1"/>
  <c r="N112" i="19" s="1"/>
  <c r="M68" i="19"/>
  <c r="M90" i="19" s="1"/>
  <c r="M112" i="19" s="1"/>
  <c r="L68" i="19"/>
  <c r="K68" i="19"/>
  <c r="J68" i="19"/>
  <c r="J90" i="19" s="1"/>
  <c r="J112" i="19" s="1"/>
  <c r="I68" i="19"/>
  <c r="I90" i="19" s="1"/>
  <c r="I112" i="19" s="1"/>
  <c r="H68" i="19"/>
  <c r="G68" i="19"/>
  <c r="F68" i="19"/>
  <c r="F90" i="19" s="1"/>
  <c r="F112" i="19" s="1"/>
  <c r="E68" i="19"/>
  <c r="E90" i="19" s="1"/>
  <c r="E112" i="19" s="1"/>
  <c r="D68" i="19"/>
  <c r="D90" i="19" s="1"/>
  <c r="D112" i="19" s="1"/>
  <c r="AM67" i="19"/>
  <c r="AM89" i="19" s="1"/>
  <c r="AM111" i="19" s="1"/>
  <c r="AL67" i="19"/>
  <c r="AL89" i="19" s="1"/>
  <c r="AL111" i="19" s="1"/>
  <c r="AK67" i="19"/>
  <c r="AJ67" i="19"/>
  <c r="AI67" i="19"/>
  <c r="AI89" i="19" s="1"/>
  <c r="AI111" i="19" s="1"/>
  <c r="AH67" i="19"/>
  <c r="AH89" i="19" s="1"/>
  <c r="AH111" i="19" s="1"/>
  <c r="AG67" i="19"/>
  <c r="AF67" i="19"/>
  <c r="AE67" i="19"/>
  <c r="AE89" i="19" s="1"/>
  <c r="AE111" i="19" s="1"/>
  <c r="AD67" i="19"/>
  <c r="AD89" i="19" s="1"/>
  <c r="AD111" i="19" s="1"/>
  <c r="AC67" i="19"/>
  <c r="AB67" i="19"/>
  <c r="AA67" i="19"/>
  <c r="AA89" i="19" s="1"/>
  <c r="AA111" i="19" s="1"/>
  <c r="Z67" i="19"/>
  <c r="Z89" i="19" s="1"/>
  <c r="Z111" i="19" s="1"/>
  <c r="Y67" i="19"/>
  <c r="X67" i="19"/>
  <c r="W67" i="19"/>
  <c r="W89" i="19" s="1"/>
  <c r="W111" i="19" s="1"/>
  <c r="V67" i="19"/>
  <c r="V89" i="19" s="1"/>
  <c r="V111" i="19" s="1"/>
  <c r="U67" i="19"/>
  <c r="T67" i="19"/>
  <c r="S67" i="19"/>
  <c r="S89" i="19" s="1"/>
  <c r="S111" i="19" s="1"/>
  <c r="R67" i="19"/>
  <c r="R89" i="19" s="1"/>
  <c r="R111" i="19" s="1"/>
  <c r="Q67" i="19"/>
  <c r="P67" i="19"/>
  <c r="P89" i="19" s="1"/>
  <c r="P111" i="19" s="1"/>
  <c r="O67" i="19"/>
  <c r="O89" i="19" s="1"/>
  <c r="O111" i="19" s="1"/>
  <c r="N67" i="19"/>
  <c r="N89" i="19" s="1"/>
  <c r="N111" i="19" s="1"/>
  <c r="M67" i="19"/>
  <c r="L67" i="19"/>
  <c r="K67" i="19"/>
  <c r="K89" i="19" s="1"/>
  <c r="K111" i="19" s="1"/>
  <c r="J67" i="19"/>
  <c r="J89" i="19" s="1"/>
  <c r="J111" i="19" s="1"/>
  <c r="I67" i="19"/>
  <c r="H67" i="19"/>
  <c r="G67" i="19"/>
  <c r="G89" i="19" s="1"/>
  <c r="G111" i="19" s="1"/>
  <c r="F67" i="19"/>
  <c r="F89" i="19" s="1"/>
  <c r="F111" i="19" s="1"/>
  <c r="E67" i="19"/>
  <c r="D67" i="19"/>
  <c r="D89" i="19" s="1"/>
  <c r="D111" i="19" s="1"/>
  <c r="AM66" i="19"/>
  <c r="AM88" i="19" s="1"/>
  <c r="AM110" i="19" s="1"/>
  <c r="AL66" i="19"/>
  <c r="AK66" i="19"/>
  <c r="AK88" i="19" s="1"/>
  <c r="AK110" i="19" s="1"/>
  <c r="AJ66" i="19"/>
  <c r="AJ88" i="19" s="1"/>
  <c r="AJ110" i="19" s="1"/>
  <c r="AI66" i="19"/>
  <c r="AI88" i="19" s="1"/>
  <c r="AI110" i="19" s="1"/>
  <c r="AH66" i="19"/>
  <c r="AG66" i="19"/>
  <c r="AF66" i="19"/>
  <c r="AF88" i="19" s="1"/>
  <c r="AF110" i="19" s="1"/>
  <c r="AE66" i="19"/>
  <c r="AE88" i="19" s="1"/>
  <c r="AE110" i="19" s="1"/>
  <c r="AD66" i="19"/>
  <c r="AC66" i="19"/>
  <c r="AB66" i="19"/>
  <c r="AB88" i="19" s="1"/>
  <c r="AB110" i="19" s="1"/>
  <c r="AA66" i="19"/>
  <c r="AA88" i="19" s="1"/>
  <c r="AA110" i="19" s="1"/>
  <c r="Z66" i="19"/>
  <c r="Y66" i="19"/>
  <c r="X66" i="19"/>
  <c r="X88" i="19" s="1"/>
  <c r="X110" i="19" s="1"/>
  <c r="W66" i="19"/>
  <c r="W88" i="19" s="1"/>
  <c r="W110" i="19" s="1"/>
  <c r="V66" i="19"/>
  <c r="U66" i="19"/>
  <c r="T66" i="19"/>
  <c r="T88" i="19" s="1"/>
  <c r="T110" i="19" s="1"/>
  <c r="S66" i="19"/>
  <c r="S88" i="19" s="1"/>
  <c r="S110" i="19" s="1"/>
  <c r="R66" i="19"/>
  <c r="Q66" i="19"/>
  <c r="P66" i="19"/>
  <c r="P88" i="19" s="1"/>
  <c r="P110" i="19" s="1"/>
  <c r="O66" i="19"/>
  <c r="O88" i="19" s="1"/>
  <c r="O110" i="19" s="1"/>
  <c r="N66" i="19"/>
  <c r="M66" i="19"/>
  <c r="L66" i="19"/>
  <c r="L88" i="19" s="1"/>
  <c r="L110" i="19" s="1"/>
  <c r="K66" i="19"/>
  <c r="K88" i="19" s="1"/>
  <c r="K110" i="19" s="1"/>
  <c r="J66" i="19"/>
  <c r="I66" i="19"/>
  <c r="H66" i="19"/>
  <c r="H88" i="19" s="1"/>
  <c r="H110" i="19" s="1"/>
  <c r="G66" i="19"/>
  <c r="G88" i="19" s="1"/>
  <c r="G110" i="19" s="1"/>
  <c r="F66" i="19"/>
  <c r="E66" i="19"/>
  <c r="D66" i="19"/>
  <c r="D88" i="19" s="1"/>
  <c r="D110" i="19" s="1"/>
  <c r="AM65" i="19"/>
  <c r="AL65" i="19"/>
  <c r="AK65" i="19"/>
  <c r="AK87" i="19" s="1"/>
  <c r="AK109" i="19" s="1"/>
  <c r="AJ65" i="19"/>
  <c r="AJ87" i="19" s="1"/>
  <c r="AJ109" i="19" s="1"/>
  <c r="AI65" i="19"/>
  <c r="AH65" i="19"/>
  <c r="AG65" i="19"/>
  <c r="AG87" i="19" s="1"/>
  <c r="AG109" i="19" s="1"/>
  <c r="AF65" i="19"/>
  <c r="AF87" i="19" s="1"/>
  <c r="AF109" i="19" s="1"/>
  <c r="AE65" i="19"/>
  <c r="AD65" i="19"/>
  <c r="AC65" i="19"/>
  <c r="AC87" i="19" s="1"/>
  <c r="AC109" i="19" s="1"/>
  <c r="AB65" i="19"/>
  <c r="AB87" i="19" s="1"/>
  <c r="AB109" i="19" s="1"/>
  <c r="AA65" i="19"/>
  <c r="Z65" i="19"/>
  <c r="Z87" i="19" s="1"/>
  <c r="Z109" i="19" s="1"/>
  <c r="Y65" i="19"/>
  <c r="X65" i="19"/>
  <c r="X87" i="19" s="1"/>
  <c r="X109" i="19" s="1"/>
  <c r="W65" i="19"/>
  <c r="V65" i="19"/>
  <c r="U65" i="19"/>
  <c r="T65" i="19"/>
  <c r="T87" i="19" s="1"/>
  <c r="T109" i="19" s="1"/>
  <c r="S65" i="19"/>
  <c r="R65" i="19"/>
  <c r="Q65" i="19"/>
  <c r="P65" i="19"/>
  <c r="P87" i="19" s="1"/>
  <c r="P109" i="19" s="1"/>
  <c r="O65" i="19"/>
  <c r="N65" i="19"/>
  <c r="M65" i="19"/>
  <c r="L65" i="19"/>
  <c r="L87" i="19" s="1"/>
  <c r="L109" i="19" s="1"/>
  <c r="K65" i="19"/>
  <c r="J65" i="19"/>
  <c r="J87" i="19" s="1"/>
  <c r="J109" i="19" s="1"/>
  <c r="I65" i="19"/>
  <c r="H65" i="19"/>
  <c r="H87" i="19" s="1"/>
  <c r="H109" i="19" s="1"/>
  <c r="G65" i="19"/>
  <c r="F65" i="19"/>
  <c r="E65" i="19"/>
  <c r="D65" i="19"/>
  <c r="D87" i="19" s="1"/>
  <c r="D109" i="19" s="1"/>
  <c r="AM64" i="19"/>
  <c r="AM86" i="19" s="1"/>
  <c r="AM108" i="19" s="1"/>
  <c r="AL64" i="19"/>
  <c r="AK64" i="19"/>
  <c r="AK86" i="19" s="1"/>
  <c r="AK108" i="19" s="1"/>
  <c r="AJ64" i="19"/>
  <c r="AI64" i="19"/>
  <c r="AI86" i="19" s="1"/>
  <c r="AI108" i="19" s="1"/>
  <c r="AH64" i="19"/>
  <c r="AG64" i="19"/>
  <c r="AG86" i="19" s="1"/>
  <c r="AG108" i="19" s="1"/>
  <c r="AF64" i="19"/>
  <c r="AE64" i="19"/>
  <c r="AE86" i="19" s="1"/>
  <c r="AE108" i="19" s="1"/>
  <c r="AD64" i="19"/>
  <c r="AC64" i="19"/>
  <c r="AC86" i="19" s="1"/>
  <c r="AC108" i="19" s="1"/>
  <c r="AB64" i="19"/>
  <c r="AA64" i="19"/>
  <c r="AA86" i="19" s="1"/>
  <c r="AA108" i="19" s="1"/>
  <c r="Z64" i="19"/>
  <c r="Y64" i="19"/>
  <c r="Y86" i="19" s="1"/>
  <c r="Y108" i="19" s="1"/>
  <c r="X64" i="19"/>
  <c r="W64" i="19"/>
  <c r="W86" i="19" s="1"/>
  <c r="W108" i="19" s="1"/>
  <c r="V64" i="19"/>
  <c r="U64" i="19"/>
  <c r="U86" i="19" s="1"/>
  <c r="U108" i="19" s="1"/>
  <c r="T64" i="19"/>
  <c r="S64" i="19"/>
  <c r="S86" i="19" s="1"/>
  <c r="S108" i="19" s="1"/>
  <c r="R64" i="19"/>
  <c r="Q64" i="19"/>
  <c r="Q86" i="19" s="1"/>
  <c r="Q108" i="19" s="1"/>
  <c r="P64" i="19"/>
  <c r="O64" i="19"/>
  <c r="N64" i="19"/>
  <c r="M64" i="19"/>
  <c r="M86" i="19" s="1"/>
  <c r="M108" i="19" s="1"/>
  <c r="L64" i="19"/>
  <c r="K64" i="19"/>
  <c r="K86" i="19" s="1"/>
  <c r="K108" i="19" s="1"/>
  <c r="J64" i="19"/>
  <c r="I64" i="19"/>
  <c r="I86" i="19" s="1"/>
  <c r="I108" i="19" s="1"/>
  <c r="H64" i="19"/>
  <c r="G64" i="19"/>
  <c r="G86" i="19" s="1"/>
  <c r="G108" i="19" s="1"/>
  <c r="F64" i="19"/>
  <c r="E64" i="19"/>
  <c r="E86" i="19" s="1"/>
  <c r="E108" i="19" s="1"/>
  <c r="D64" i="19"/>
  <c r="D86" i="19" s="1"/>
  <c r="D108" i="19" s="1"/>
  <c r="AM63" i="19"/>
  <c r="AL63" i="19"/>
  <c r="AL85" i="19" s="1"/>
  <c r="AL107" i="19" s="1"/>
  <c r="AK63" i="19"/>
  <c r="AJ63" i="19"/>
  <c r="AJ85" i="19" s="1"/>
  <c r="AJ107" i="19" s="1"/>
  <c r="AI63" i="19"/>
  <c r="AH63" i="19"/>
  <c r="AH85" i="19" s="1"/>
  <c r="AH107" i="19" s="1"/>
  <c r="AG63" i="19"/>
  <c r="AF63" i="19"/>
  <c r="AF85" i="19" s="1"/>
  <c r="AF107" i="19" s="1"/>
  <c r="AE63" i="19"/>
  <c r="AD63" i="19"/>
  <c r="AD85" i="19" s="1"/>
  <c r="AD107" i="19" s="1"/>
  <c r="AC63" i="19"/>
  <c r="AB63" i="19"/>
  <c r="AB85" i="19" s="1"/>
  <c r="AB107" i="19" s="1"/>
  <c r="AA63" i="19"/>
  <c r="Z63" i="19"/>
  <c r="Z85" i="19" s="1"/>
  <c r="Z107" i="19" s="1"/>
  <c r="Y63" i="19"/>
  <c r="X63" i="19"/>
  <c r="X85" i="19" s="1"/>
  <c r="X107" i="19" s="1"/>
  <c r="W63" i="19"/>
  <c r="V63" i="19"/>
  <c r="V85" i="19" s="1"/>
  <c r="V107" i="19" s="1"/>
  <c r="U63" i="19"/>
  <c r="T63" i="19"/>
  <c r="T85" i="19" s="1"/>
  <c r="T107" i="19" s="1"/>
  <c r="S63" i="19"/>
  <c r="R63" i="19"/>
  <c r="R85" i="19" s="1"/>
  <c r="R107" i="19" s="1"/>
  <c r="Q63" i="19"/>
  <c r="P63" i="19"/>
  <c r="P85" i="19" s="1"/>
  <c r="P107" i="19" s="1"/>
  <c r="O63" i="19"/>
  <c r="N63" i="19"/>
  <c r="M63" i="19"/>
  <c r="L63" i="19"/>
  <c r="L85" i="19" s="1"/>
  <c r="L107" i="19" s="1"/>
  <c r="K63" i="19"/>
  <c r="J63" i="19"/>
  <c r="I63" i="19"/>
  <c r="H63" i="19"/>
  <c r="H85" i="19" s="1"/>
  <c r="H107" i="19" s="1"/>
  <c r="G63" i="19"/>
  <c r="F63" i="19"/>
  <c r="E63" i="19"/>
  <c r="D63" i="19"/>
  <c r="D85" i="19" s="1"/>
  <c r="D107" i="19" s="1"/>
  <c r="AM62" i="19"/>
  <c r="AL62" i="19"/>
  <c r="AL84" i="19" s="1"/>
  <c r="AL106" i="19" s="1"/>
  <c r="AK62" i="19"/>
  <c r="AK84" i="19" s="1"/>
  <c r="AK106" i="19" s="1"/>
  <c r="AJ62" i="19"/>
  <c r="AI62" i="19"/>
  <c r="AH62" i="19"/>
  <c r="AH84" i="19" s="1"/>
  <c r="AH106" i="19" s="1"/>
  <c r="AG62" i="19"/>
  <c r="AG84" i="19" s="1"/>
  <c r="AG106" i="19" s="1"/>
  <c r="AF62" i="19"/>
  <c r="AE62" i="19"/>
  <c r="AD62" i="19"/>
  <c r="AD84" i="19" s="1"/>
  <c r="AD106" i="19" s="1"/>
  <c r="AC62" i="19"/>
  <c r="AC84" i="19" s="1"/>
  <c r="AC106" i="19" s="1"/>
  <c r="AB62" i="19"/>
  <c r="AA62" i="19"/>
  <c r="Z62" i="19"/>
  <c r="Z84" i="19" s="1"/>
  <c r="Z106" i="19" s="1"/>
  <c r="Y62" i="19"/>
  <c r="Y84" i="19" s="1"/>
  <c r="Y106" i="19" s="1"/>
  <c r="X62" i="19"/>
  <c r="W62" i="19"/>
  <c r="V62" i="19"/>
  <c r="V84" i="19" s="1"/>
  <c r="V106" i="19" s="1"/>
  <c r="U62" i="19"/>
  <c r="U84" i="19" s="1"/>
  <c r="U106" i="19" s="1"/>
  <c r="T62" i="19"/>
  <c r="S62" i="19"/>
  <c r="R62" i="19"/>
  <c r="R84" i="19" s="1"/>
  <c r="R106" i="19" s="1"/>
  <c r="Q62" i="19"/>
  <c r="Q84" i="19" s="1"/>
  <c r="Q106" i="19" s="1"/>
  <c r="P62" i="19"/>
  <c r="O62" i="19"/>
  <c r="N62" i="19"/>
  <c r="N84" i="19" s="1"/>
  <c r="N106" i="19" s="1"/>
  <c r="M62" i="19"/>
  <c r="M84" i="19" s="1"/>
  <c r="M106" i="19" s="1"/>
  <c r="L62" i="19"/>
  <c r="K62" i="19"/>
  <c r="J62" i="19"/>
  <c r="J84" i="19" s="1"/>
  <c r="J106" i="19" s="1"/>
  <c r="I62" i="19"/>
  <c r="I84" i="19" s="1"/>
  <c r="I106" i="19" s="1"/>
  <c r="H62" i="19"/>
  <c r="G62" i="19"/>
  <c r="F62" i="19"/>
  <c r="F84" i="19" s="1"/>
  <c r="F106" i="19" s="1"/>
  <c r="E62" i="19"/>
  <c r="E84" i="19" s="1"/>
  <c r="E106" i="19" s="1"/>
  <c r="D62" i="19"/>
  <c r="D84" i="19" s="1"/>
  <c r="D106" i="19" s="1"/>
  <c r="AM61" i="19"/>
  <c r="AL61" i="19"/>
  <c r="AL83" i="19" s="1"/>
  <c r="AL105" i="19" s="1"/>
  <c r="AK61" i="19"/>
  <c r="AJ61" i="19"/>
  <c r="AI61" i="19"/>
  <c r="AH61" i="19"/>
  <c r="AH83" i="19" s="1"/>
  <c r="AH105" i="19" s="1"/>
  <c r="AG61" i="19"/>
  <c r="AF61" i="19"/>
  <c r="AE61" i="19"/>
  <c r="AD61" i="19"/>
  <c r="AD83" i="19" s="1"/>
  <c r="AD105" i="19" s="1"/>
  <c r="AC61" i="19"/>
  <c r="AB61" i="19"/>
  <c r="AA61" i="19"/>
  <c r="Z61" i="19"/>
  <c r="Z83" i="19" s="1"/>
  <c r="Z105" i="19" s="1"/>
  <c r="Y61" i="19"/>
  <c r="X61" i="19"/>
  <c r="W61" i="19"/>
  <c r="V61" i="19"/>
  <c r="V83" i="19" s="1"/>
  <c r="V105" i="19" s="1"/>
  <c r="U61" i="19"/>
  <c r="T61" i="19"/>
  <c r="S61" i="19"/>
  <c r="R61" i="19"/>
  <c r="R83" i="19" s="1"/>
  <c r="R105" i="19" s="1"/>
  <c r="Q61" i="19"/>
  <c r="P61" i="19"/>
  <c r="O61" i="19"/>
  <c r="N61" i="19"/>
  <c r="N83" i="19" s="1"/>
  <c r="N105" i="19" s="1"/>
  <c r="M61" i="19"/>
  <c r="L61" i="19"/>
  <c r="K61" i="19"/>
  <c r="J61" i="19"/>
  <c r="J83" i="19" s="1"/>
  <c r="J105" i="19" s="1"/>
  <c r="I61" i="19"/>
  <c r="H61" i="19"/>
  <c r="G61" i="19"/>
  <c r="F61" i="19"/>
  <c r="F83" i="19" s="1"/>
  <c r="F105" i="19" s="1"/>
  <c r="E61" i="19"/>
  <c r="D61" i="19"/>
  <c r="D83" i="19" s="1"/>
  <c r="D105" i="19" s="1"/>
  <c r="AM60" i="19"/>
  <c r="AM82" i="19" s="1"/>
  <c r="AM104" i="19" s="1"/>
  <c r="AL60" i="19"/>
  <c r="AK60" i="19"/>
  <c r="AJ60" i="19"/>
  <c r="AI60" i="19"/>
  <c r="AI82" i="19" s="1"/>
  <c r="AI104" i="19" s="1"/>
  <c r="AH60" i="19"/>
  <c r="AG60" i="19"/>
  <c r="AF60" i="19"/>
  <c r="AE60" i="19"/>
  <c r="AE82" i="19" s="1"/>
  <c r="AE104" i="19" s="1"/>
  <c r="AD60" i="19"/>
  <c r="AC60" i="19"/>
  <c r="AB60" i="19"/>
  <c r="AA60" i="19"/>
  <c r="AA82" i="19" s="1"/>
  <c r="AA104" i="19" s="1"/>
  <c r="Z60" i="19"/>
  <c r="Y60" i="19"/>
  <c r="X60" i="19"/>
  <c r="W60" i="19"/>
  <c r="W82" i="19" s="1"/>
  <c r="W104" i="19" s="1"/>
  <c r="V60" i="19"/>
  <c r="U60" i="19"/>
  <c r="T60" i="19"/>
  <c r="S60" i="19"/>
  <c r="S82" i="19" s="1"/>
  <c r="S104" i="19" s="1"/>
  <c r="R60" i="19"/>
  <c r="Q60" i="19"/>
  <c r="P60" i="19"/>
  <c r="O60" i="19"/>
  <c r="O82" i="19" s="1"/>
  <c r="O104" i="19" s="1"/>
  <c r="N60" i="19"/>
  <c r="M60" i="19"/>
  <c r="L60" i="19"/>
  <c r="K60" i="19"/>
  <c r="K82" i="19" s="1"/>
  <c r="K104" i="19" s="1"/>
  <c r="J60" i="19"/>
  <c r="I60" i="19"/>
  <c r="H60" i="19"/>
  <c r="G60" i="19"/>
  <c r="G82" i="19" s="1"/>
  <c r="G104" i="19" s="1"/>
  <c r="F60" i="19"/>
  <c r="E60" i="19"/>
  <c r="D60" i="19"/>
  <c r="D82" i="19" s="1"/>
  <c r="D104" i="19" s="1"/>
  <c r="C60" i="19"/>
  <c r="C82" i="19" s="1"/>
  <c r="C104" i="19" s="1"/>
  <c r="AM59" i="19"/>
  <c r="AL59" i="19"/>
  <c r="AK59" i="19"/>
  <c r="AJ59" i="19"/>
  <c r="AJ81" i="19" s="1"/>
  <c r="AJ103" i="19" s="1"/>
  <c r="AI59" i="19"/>
  <c r="AH59" i="19"/>
  <c r="AG59" i="19"/>
  <c r="AF59" i="19"/>
  <c r="AF81" i="19" s="1"/>
  <c r="AF103" i="19" s="1"/>
  <c r="AE59" i="19"/>
  <c r="AD59" i="19"/>
  <c r="AC59" i="19"/>
  <c r="AB59" i="19"/>
  <c r="AB81" i="19" s="1"/>
  <c r="AB103" i="19" s="1"/>
  <c r="AA59" i="19"/>
  <c r="Z59" i="19"/>
  <c r="Y59" i="19"/>
  <c r="X59" i="19"/>
  <c r="X81" i="19" s="1"/>
  <c r="X103" i="19" s="1"/>
  <c r="W59" i="19"/>
  <c r="V59" i="19"/>
  <c r="U59" i="19"/>
  <c r="T59" i="19"/>
  <c r="T81" i="19" s="1"/>
  <c r="T103" i="19" s="1"/>
  <c r="S59" i="19"/>
  <c r="R59" i="19"/>
  <c r="Q59" i="19"/>
  <c r="P59" i="19"/>
  <c r="P81" i="19" s="1"/>
  <c r="P103" i="19" s="1"/>
  <c r="O59" i="19"/>
  <c r="N59" i="19"/>
  <c r="M59" i="19"/>
  <c r="L59" i="19"/>
  <c r="L81" i="19" s="1"/>
  <c r="L103" i="19" s="1"/>
  <c r="K59" i="19"/>
  <c r="J59" i="19"/>
  <c r="I59" i="19"/>
  <c r="H59" i="19"/>
  <c r="H81" i="19" s="1"/>
  <c r="H103" i="19" s="1"/>
  <c r="G59" i="19"/>
  <c r="F59" i="19"/>
  <c r="E59" i="19"/>
  <c r="D59" i="19"/>
  <c r="D81" i="19" s="1"/>
  <c r="D103" i="19" s="1"/>
  <c r="AM58" i="19"/>
  <c r="AL58" i="19"/>
  <c r="AK58" i="19"/>
  <c r="AK80" i="19" s="1"/>
  <c r="AK102" i="19" s="1"/>
  <c r="AJ58" i="19"/>
  <c r="AI58" i="19"/>
  <c r="AH58" i="19"/>
  <c r="AG58" i="19"/>
  <c r="AG80" i="19" s="1"/>
  <c r="AG102" i="19" s="1"/>
  <c r="AF58" i="19"/>
  <c r="AE58" i="19"/>
  <c r="AD58" i="19"/>
  <c r="AC58" i="19"/>
  <c r="AC80" i="19" s="1"/>
  <c r="AC102" i="19" s="1"/>
  <c r="AB58" i="19"/>
  <c r="AA58" i="19"/>
  <c r="Z58" i="19"/>
  <c r="Y58" i="19"/>
  <c r="Y80" i="19" s="1"/>
  <c r="Y102" i="19" s="1"/>
  <c r="X58" i="19"/>
  <c r="W58" i="19"/>
  <c r="V58" i="19"/>
  <c r="U58" i="19"/>
  <c r="U80" i="19" s="1"/>
  <c r="U102" i="19" s="1"/>
  <c r="T58" i="19"/>
  <c r="S58" i="19"/>
  <c r="S80" i="19" s="1"/>
  <c r="S102" i="19" s="1"/>
  <c r="R58" i="19"/>
  <c r="Q58" i="19"/>
  <c r="Q80" i="19" s="1"/>
  <c r="Q102" i="19" s="1"/>
  <c r="P58" i="19"/>
  <c r="O58" i="19"/>
  <c r="N58" i="19"/>
  <c r="M58" i="19"/>
  <c r="M80" i="19" s="1"/>
  <c r="M102" i="19" s="1"/>
  <c r="L58" i="19"/>
  <c r="K58" i="19"/>
  <c r="J58" i="19"/>
  <c r="K80" i="19" s="1"/>
  <c r="K102" i="19" s="1"/>
  <c r="I58" i="19"/>
  <c r="I80" i="19" s="1"/>
  <c r="I102" i="19" s="1"/>
  <c r="H58" i="19"/>
  <c r="G58" i="19"/>
  <c r="F58" i="19"/>
  <c r="E58" i="19"/>
  <c r="E80" i="19" s="1"/>
  <c r="E102" i="19" s="1"/>
  <c r="D58" i="19"/>
  <c r="D80" i="19" s="1"/>
  <c r="D102" i="19" s="1"/>
  <c r="AM57" i="19"/>
  <c r="AL57" i="19"/>
  <c r="AL79" i="19" s="1"/>
  <c r="AL101" i="19" s="1"/>
  <c r="AK57" i="19"/>
  <c r="AJ57" i="19"/>
  <c r="AI57" i="19"/>
  <c r="AH57" i="19"/>
  <c r="AH79" i="19" s="1"/>
  <c r="AH101" i="19" s="1"/>
  <c r="AG57" i="19"/>
  <c r="AF57" i="19"/>
  <c r="AF79" i="19" s="1"/>
  <c r="AF101" i="19" s="1"/>
  <c r="AE57" i="19"/>
  <c r="AD57" i="19"/>
  <c r="AD79" i="19" s="1"/>
  <c r="AD101" i="19" s="1"/>
  <c r="AC57" i="19"/>
  <c r="AB57" i="19"/>
  <c r="AA57" i="19"/>
  <c r="Z57" i="19"/>
  <c r="Z79" i="19" s="1"/>
  <c r="Z101" i="19" s="1"/>
  <c r="Y57" i="19"/>
  <c r="X57" i="19"/>
  <c r="X79" i="19" s="1"/>
  <c r="X101" i="19" s="1"/>
  <c r="W57" i="19"/>
  <c r="V57" i="19"/>
  <c r="V79" i="19" s="1"/>
  <c r="V101" i="19" s="1"/>
  <c r="U57" i="19"/>
  <c r="T57" i="19"/>
  <c r="S57" i="19"/>
  <c r="R57" i="19"/>
  <c r="R79" i="19" s="1"/>
  <c r="R101" i="19" s="1"/>
  <c r="Q57" i="19"/>
  <c r="P57" i="19"/>
  <c r="O57" i="19"/>
  <c r="N57" i="19"/>
  <c r="N79" i="19" s="1"/>
  <c r="N101" i="19" s="1"/>
  <c r="M57" i="19"/>
  <c r="L57" i="19"/>
  <c r="K57" i="19"/>
  <c r="J57" i="19"/>
  <c r="J79" i="19" s="1"/>
  <c r="J101" i="19" s="1"/>
  <c r="I57" i="19"/>
  <c r="H57" i="19"/>
  <c r="G57" i="19"/>
  <c r="H79" i="19" s="1"/>
  <c r="H101" i="19" s="1"/>
  <c r="F57" i="19"/>
  <c r="F79" i="19" s="1"/>
  <c r="F101" i="19" s="1"/>
  <c r="E57" i="19"/>
  <c r="D57" i="19"/>
  <c r="D79" i="19" s="1"/>
  <c r="D101" i="19" s="1"/>
  <c r="AM56" i="19"/>
  <c r="AM78" i="19" s="1"/>
  <c r="AM100" i="19" s="1"/>
  <c r="AL56" i="19"/>
  <c r="AK56" i="19"/>
  <c r="AK78" i="19" s="1"/>
  <c r="AK100" i="19" s="1"/>
  <c r="AJ56" i="19"/>
  <c r="AI56" i="19"/>
  <c r="AI78" i="19" s="1"/>
  <c r="AI100" i="19" s="1"/>
  <c r="AH56" i="19"/>
  <c r="AG56" i="19"/>
  <c r="AF56" i="19"/>
  <c r="AE56" i="19"/>
  <c r="AE78" i="19" s="1"/>
  <c r="AE100" i="19" s="1"/>
  <c r="AD56" i="19"/>
  <c r="AC56" i="19"/>
  <c r="AC78" i="19" s="1"/>
  <c r="AC100" i="19" s="1"/>
  <c r="AB56" i="19"/>
  <c r="AA56" i="19"/>
  <c r="AA78" i="19" s="1"/>
  <c r="AA100" i="19" s="1"/>
  <c r="Z56" i="19"/>
  <c r="Y56" i="19"/>
  <c r="X56" i="19"/>
  <c r="W56" i="19"/>
  <c r="W78" i="19" s="1"/>
  <c r="W100" i="19" s="1"/>
  <c r="V56" i="19"/>
  <c r="U56" i="19"/>
  <c r="T56" i="19"/>
  <c r="U78" i="19" s="1"/>
  <c r="U100" i="19" s="1"/>
  <c r="S56" i="19"/>
  <c r="S78" i="19" s="1"/>
  <c r="S100" i="19" s="1"/>
  <c r="R56" i="19"/>
  <c r="Q56" i="19"/>
  <c r="P56" i="19"/>
  <c r="O56" i="19"/>
  <c r="N56" i="19"/>
  <c r="M56" i="19"/>
  <c r="L56" i="19"/>
  <c r="K56" i="19"/>
  <c r="K78" i="19" s="1"/>
  <c r="K100" i="19" s="1"/>
  <c r="J56" i="19"/>
  <c r="I56" i="19"/>
  <c r="H56" i="19"/>
  <c r="G56" i="19"/>
  <c r="G78" i="19" s="1"/>
  <c r="G100" i="19" s="1"/>
  <c r="F56" i="19"/>
  <c r="E56" i="19"/>
  <c r="D56" i="19"/>
  <c r="D78" i="19" s="1"/>
  <c r="D100" i="19" s="1"/>
  <c r="AM55" i="19"/>
  <c r="AL55" i="19"/>
  <c r="AK55" i="19"/>
  <c r="AJ55" i="19"/>
  <c r="AJ77" i="19" s="1"/>
  <c r="AJ99" i="19" s="1"/>
  <c r="AI55" i="19"/>
  <c r="AH55" i="19"/>
  <c r="AG55" i="19"/>
  <c r="AF55" i="19"/>
  <c r="AF77" i="19" s="1"/>
  <c r="AF99" i="19" s="1"/>
  <c r="AE55" i="19"/>
  <c r="AD55" i="19"/>
  <c r="AC55" i="19"/>
  <c r="AB55" i="19"/>
  <c r="AB77" i="19" s="1"/>
  <c r="AB99" i="19" s="1"/>
  <c r="AA55" i="19"/>
  <c r="Z55" i="19"/>
  <c r="Y55" i="19"/>
  <c r="X55" i="19"/>
  <c r="X77" i="19" s="1"/>
  <c r="X99" i="19" s="1"/>
  <c r="W55" i="19"/>
  <c r="V55" i="19"/>
  <c r="U55" i="19"/>
  <c r="T55" i="19"/>
  <c r="S55" i="19"/>
  <c r="R55" i="19"/>
  <c r="Q55" i="19"/>
  <c r="P55" i="19"/>
  <c r="P77" i="19" s="1"/>
  <c r="P99" i="19" s="1"/>
  <c r="O55" i="19"/>
  <c r="N55" i="19"/>
  <c r="M55" i="19"/>
  <c r="L55" i="19"/>
  <c r="L77" i="19" s="1"/>
  <c r="L99" i="19" s="1"/>
  <c r="K55" i="19"/>
  <c r="J55" i="19"/>
  <c r="I55" i="19"/>
  <c r="H55" i="19"/>
  <c r="H77" i="19" s="1"/>
  <c r="H99" i="19" s="1"/>
  <c r="G55" i="19"/>
  <c r="F55" i="19"/>
  <c r="E55" i="19"/>
  <c r="D55" i="19"/>
  <c r="D77" i="19" s="1"/>
  <c r="D99" i="19" s="1"/>
  <c r="AM54" i="19"/>
  <c r="AL54" i="19"/>
  <c r="AL76" i="19" s="1"/>
  <c r="AL98" i="19" s="1"/>
  <c r="AK54" i="19"/>
  <c r="AK76" i="19" s="1"/>
  <c r="AK98" i="19" s="1"/>
  <c r="AJ54" i="19"/>
  <c r="AI54" i="19"/>
  <c r="AH54" i="19"/>
  <c r="AH76" i="19" s="1"/>
  <c r="AH98" i="19" s="1"/>
  <c r="AG54" i="19"/>
  <c r="AG76" i="19" s="1"/>
  <c r="AG98" i="19" s="1"/>
  <c r="AF54" i="19"/>
  <c r="AE54" i="19"/>
  <c r="AD54" i="19"/>
  <c r="AD76" i="19" s="1"/>
  <c r="AD98" i="19" s="1"/>
  <c r="AC54" i="19"/>
  <c r="AC76" i="19" s="1"/>
  <c r="AC98" i="19" s="1"/>
  <c r="AB54" i="19"/>
  <c r="AA54" i="19"/>
  <c r="Z54" i="19"/>
  <c r="Z76" i="19" s="1"/>
  <c r="Z98" i="19" s="1"/>
  <c r="Y54" i="19"/>
  <c r="X54" i="19"/>
  <c r="W54" i="19"/>
  <c r="V54" i="19"/>
  <c r="V76" i="19" s="1"/>
  <c r="V98" i="19" s="1"/>
  <c r="U54" i="19"/>
  <c r="U76" i="19" s="1"/>
  <c r="U98" i="19" s="1"/>
  <c r="T54" i="19"/>
  <c r="S54" i="19"/>
  <c r="R54" i="19"/>
  <c r="R76" i="19" s="1"/>
  <c r="R98" i="19" s="1"/>
  <c r="Q54" i="19"/>
  <c r="Q76" i="19" s="1"/>
  <c r="Q98" i="19" s="1"/>
  <c r="P54" i="19"/>
  <c r="O54" i="19"/>
  <c r="N54" i="19"/>
  <c r="N76" i="19" s="1"/>
  <c r="N98" i="19" s="1"/>
  <c r="M54" i="19"/>
  <c r="M76" i="19" s="1"/>
  <c r="M98" i="19" s="1"/>
  <c r="L54" i="19"/>
  <c r="K54" i="19"/>
  <c r="J54" i="19"/>
  <c r="J76" i="19" s="1"/>
  <c r="J98" i="19" s="1"/>
  <c r="I54" i="19"/>
  <c r="I76" i="19" s="1"/>
  <c r="I98" i="19" s="1"/>
  <c r="H54" i="19"/>
  <c r="G54" i="19"/>
  <c r="F54" i="19"/>
  <c r="F76" i="19" s="1"/>
  <c r="F98" i="19" s="1"/>
  <c r="E54" i="19"/>
  <c r="E76" i="19" s="1"/>
  <c r="E98" i="19" s="1"/>
  <c r="D54" i="19"/>
  <c r="D76" i="19" s="1"/>
  <c r="D98" i="19" s="1"/>
  <c r="AM53" i="19"/>
  <c r="AL53" i="19"/>
  <c r="AL75" i="19" s="1"/>
  <c r="AL97" i="19" s="1"/>
  <c r="AK53" i="19"/>
  <c r="AJ53" i="19"/>
  <c r="AI53" i="19"/>
  <c r="AH53" i="19"/>
  <c r="AH75" i="19" s="1"/>
  <c r="AH97" i="19" s="1"/>
  <c r="AG53" i="19"/>
  <c r="AF53" i="19"/>
  <c r="AE53" i="19"/>
  <c r="AD53" i="19"/>
  <c r="AD75" i="19" s="1"/>
  <c r="AD97" i="19" s="1"/>
  <c r="AC53" i="19"/>
  <c r="AB53" i="19"/>
  <c r="AA53" i="19"/>
  <c r="Z53" i="19"/>
  <c r="Z75" i="19" s="1"/>
  <c r="Z97" i="19" s="1"/>
  <c r="Y53" i="19"/>
  <c r="X53" i="19"/>
  <c r="W53" i="19"/>
  <c r="V53" i="19"/>
  <c r="V75" i="19" s="1"/>
  <c r="V97" i="19" s="1"/>
  <c r="U53" i="19"/>
  <c r="T53" i="19"/>
  <c r="S53" i="19"/>
  <c r="R53" i="19"/>
  <c r="R75" i="19" s="1"/>
  <c r="R97" i="19" s="1"/>
  <c r="Q53" i="19"/>
  <c r="P53" i="19"/>
  <c r="O53" i="19"/>
  <c r="N53" i="19"/>
  <c r="N75" i="19" s="1"/>
  <c r="N97" i="19" s="1"/>
  <c r="M53" i="19"/>
  <c r="L53" i="19"/>
  <c r="K53" i="19"/>
  <c r="J53" i="19"/>
  <c r="J75" i="19" s="1"/>
  <c r="J97" i="19" s="1"/>
  <c r="I53" i="19"/>
  <c r="H53" i="19"/>
  <c r="G53" i="19"/>
  <c r="F53" i="19"/>
  <c r="F75" i="19" s="1"/>
  <c r="F97" i="19" s="1"/>
  <c r="E53" i="19"/>
  <c r="D53" i="19"/>
  <c r="D75" i="19" s="1"/>
  <c r="D97" i="19" s="1"/>
  <c r="AM52" i="19"/>
  <c r="AE52" i="19"/>
  <c r="W52" i="19"/>
  <c r="O52" i="19"/>
  <c r="G52" i="19"/>
  <c r="F44" i="19"/>
  <c r="AM44" i="19"/>
  <c r="AK44" i="19"/>
  <c r="AI44" i="19"/>
  <c r="AH44" i="19"/>
  <c r="AG44" i="19"/>
  <c r="AE44" i="19"/>
  <c r="AD44" i="19"/>
  <c r="AC44" i="19"/>
  <c r="AA44" i="19"/>
  <c r="Z44" i="19"/>
  <c r="Y44" i="19"/>
  <c r="W44" i="19"/>
  <c r="U44" i="19"/>
  <c r="S44" i="19"/>
  <c r="R44" i="19"/>
  <c r="Q44" i="19"/>
  <c r="O44" i="19"/>
  <c r="N44" i="19"/>
  <c r="M44" i="19"/>
  <c r="K44" i="19"/>
  <c r="J44" i="19"/>
  <c r="I44" i="19"/>
  <c r="G44" i="19"/>
  <c r="E44" i="19"/>
  <c r="D44" i="19"/>
  <c r="C38" i="19"/>
  <c r="C43" i="19" s="1"/>
  <c r="C48" i="19" s="1"/>
  <c r="C37" i="19"/>
  <c r="C42" i="19" s="1"/>
  <c r="C47" i="19" s="1"/>
  <c r="C28" i="19"/>
  <c r="C27" i="19"/>
  <c r="C71" i="19" s="1"/>
  <c r="C93" i="19" s="1"/>
  <c r="C115" i="19" s="1"/>
  <c r="C26" i="19"/>
  <c r="C70" i="19" s="1"/>
  <c r="C92" i="19" s="1"/>
  <c r="C114" i="19" s="1"/>
  <c r="C25" i="19"/>
  <c r="C69" i="19" s="1"/>
  <c r="C91" i="19" s="1"/>
  <c r="C113" i="19" s="1"/>
  <c r="C24" i="19"/>
  <c r="C68" i="19" s="1"/>
  <c r="C90" i="19" s="1"/>
  <c r="C112" i="19" s="1"/>
  <c r="C23" i="19"/>
  <c r="C67" i="19" s="1"/>
  <c r="C89" i="19" s="1"/>
  <c r="C111" i="19" s="1"/>
  <c r="C22" i="19"/>
  <c r="C66" i="19" s="1"/>
  <c r="C88" i="19" s="1"/>
  <c r="C110" i="19" s="1"/>
  <c r="C21" i="19"/>
  <c r="C65" i="19" s="1"/>
  <c r="C87" i="19" s="1"/>
  <c r="C109" i="19" s="1"/>
  <c r="C20" i="19"/>
  <c r="C64" i="19" s="1"/>
  <c r="C86" i="19" s="1"/>
  <c r="C108" i="19" s="1"/>
  <c r="C19" i="19"/>
  <c r="C63" i="19" s="1"/>
  <c r="C85" i="19" s="1"/>
  <c r="C107" i="19" s="1"/>
  <c r="C18" i="19"/>
  <c r="C62" i="19" s="1"/>
  <c r="C84" i="19" s="1"/>
  <c r="C106" i="19" s="1"/>
  <c r="C17" i="19"/>
  <c r="C61" i="19" s="1"/>
  <c r="C83" i="19" s="1"/>
  <c r="C105" i="19" s="1"/>
  <c r="C16" i="19"/>
  <c r="C15" i="19"/>
  <c r="C59" i="19" s="1"/>
  <c r="C81" i="19" s="1"/>
  <c r="C103" i="19" s="1"/>
  <c r="C14" i="19"/>
  <c r="C58" i="19" s="1"/>
  <c r="C13" i="19"/>
  <c r="C57" i="19" s="1"/>
  <c r="C79" i="19" s="1"/>
  <c r="C101" i="19" s="1"/>
  <c r="AJ29" i="19"/>
  <c r="AF29" i="19"/>
  <c r="T29" i="19"/>
  <c r="P29" i="19"/>
  <c r="C12" i="19"/>
  <c r="C56" i="19" s="1"/>
  <c r="C78" i="19" s="1"/>
  <c r="C100" i="19" s="1"/>
  <c r="C11" i="19"/>
  <c r="C55" i="19" s="1"/>
  <c r="C77" i="19" s="1"/>
  <c r="C99" i="19" s="1"/>
  <c r="C10" i="19"/>
  <c r="C54" i="19" s="1"/>
  <c r="C76" i="19" s="1"/>
  <c r="C98" i="19" s="1"/>
  <c r="AL29" i="19"/>
  <c r="AK29" i="19"/>
  <c r="AE29" i="19"/>
  <c r="Z29" i="19"/>
  <c r="V29" i="19"/>
  <c r="U29" i="19"/>
  <c r="O29" i="19"/>
  <c r="J29" i="19"/>
  <c r="F29" i="19"/>
  <c r="C9" i="19"/>
  <c r="C53" i="19" s="1"/>
  <c r="C75" i="19" s="1"/>
  <c r="C97" i="19" s="1"/>
  <c r="AM8" i="19"/>
  <c r="AM96" i="19" s="1"/>
  <c r="AL8" i="19"/>
  <c r="AL31" i="19" s="1"/>
  <c r="AL36" i="19" s="1"/>
  <c r="AL41" i="19" s="1"/>
  <c r="AL46" i="19" s="1"/>
  <c r="AK8" i="19"/>
  <c r="AJ8" i="19"/>
  <c r="AI8" i="19"/>
  <c r="AI96" i="19" s="1"/>
  <c r="AH8" i="19"/>
  <c r="AH31" i="19" s="1"/>
  <c r="AH36" i="19" s="1"/>
  <c r="AH41" i="19" s="1"/>
  <c r="AH46" i="19" s="1"/>
  <c r="AG8" i="19"/>
  <c r="AF8" i="19"/>
  <c r="AF52" i="19" s="1"/>
  <c r="AE8" i="19"/>
  <c r="AD8" i="19"/>
  <c r="AD31" i="19" s="1"/>
  <c r="AD36" i="19" s="1"/>
  <c r="AD41" i="19" s="1"/>
  <c r="AD46" i="19" s="1"/>
  <c r="AC8" i="19"/>
  <c r="AB8" i="19"/>
  <c r="AB31" i="19" s="1"/>
  <c r="AB36" i="19" s="1"/>
  <c r="AB41" i="19" s="1"/>
  <c r="AB46" i="19" s="1"/>
  <c r="AA8" i="19"/>
  <c r="AA52" i="19" s="1"/>
  <c r="Z8" i="19"/>
  <c r="Z31" i="19" s="1"/>
  <c r="Z36" i="19" s="1"/>
  <c r="Z41" i="19" s="1"/>
  <c r="Z46" i="19" s="1"/>
  <c r="Y8" i="19"/>
  <c r="X8" i="19"/>
  <c r="W8" i="19"/>
  <c r="W96" i="19" s="1"/>
  <c r="V8" i="19"/>
  <c r="V31" i="19" s="1"/>
  <c r="V36" i="19" s="1"/>
  <c r="V41" i="19" s="1"/>
  <c r="V46" i="19" s="1"/>
  <c r="U8" i="19"/>
  <c r="T8" i="19"/>
  <c r="T31" i="19" s="1"/>
  <c r="T36" i="19" s="1"/>
  <c r="T41" i="19" s="1"/>
  <c r="T46" i="19" s="1"/>
  <c r="S8" i="19"/>
  <c r="S96" i="19" s="1"/>
  <c r="R8" i="19"/>
  <c r="R31" i="19" s="1"/>
  <c r="R36" i="19" s="1"/>
  <c r="R41" i="19" s="1"/>
  <c r="R46" i="19" s="1"/>
  <c r="Q8" i="19"/>
  <c r="P8" i="19"/>
  <c r="P52" i="19" s="1"/>
  <c r="O8" i="19"/>
  <c r="N8" i="19"/>
  <c r="N31" i="19" s="1"/>
  <c r="N36" i="19" s="1"/>
  <c r="N41" i="19" s="1"/>
  <c r="N46" i="19" s="1"/>
  <c r="M8" i="19"/>
  <c r="L8" i="19"/>
  <c r="K8" i="19"/>
  <c r="K52" i="19" s="1"/>
  <c r="J8" i="19"/>
  <c r="J31" i="19" s="1"/>
  <c r="J36" i="19" s="1"/>
  <c r="J41" i="19" s="1"/>
  <c r="J46" i="19" s="1"/>
  <c r="I8" i="19"/>
  <c r="H8" i="19"/>
  <c r="H52" i="19" s="1"/>
  <c r="G8" i="19"/>
  <c r="G96" i="19" s="1"/>
  <c r="F8" i="19"/>
  <c r="F31" i="19" s="1"/>
  <c r="F36" i="19" s="1"/>
  <c r="F41" i="19" s="1"/>
  <c r="F46" i="19" s="1"/>
  <c r="E8" i="19"/>
  <c r="D8" i="19"/>
  <c r="W32" i="21" l="1"/>
  <c r="W40" i="21" s="1"/>
  <c r="W41" i="21" s="1"/>
  <c r="X41" i="21" s="1"/>
  <c r="Y41" i="21" s="1"/>
  <c r="Z41" i="21" s="1"/>
  <c r="AA32" i="21" s="1"/>
  <c r="AA40" i="21" s="1"/>
  <c r="AA41" i="21" s="1"/>
  <c r="AB41" i="21" s="1"/>
  <c r="AC32" i="21"/>
  <c r="AC40" i="21" s="1"/>
  <c r="V44" i="19"/>
  <c r="AL44" i="19"/>
  <c r="L96" i="19"/>
  <c r="L74" i="19"/>
  <c r="X96" i="19"/>
  <c r="X74" i="19"/>
  <c r="AJ96" i="19"/>
  <c r="AJ74" i="19"/>
  <c r="H31" i="19"/>
  <c r="H36" i="19" s="1"/>
  <c r="H41" i="19" s="1"/>
  <c r="H46" i="19" s="1"/>
  <c r="AJ31" i="19"/>
  <c r="AJ36" i="19" s="1"/>
  <c r="AJ41" i="19" s="1"/>
  <c r="AJ46" i="19" s="1"/>
  <c r="G94" i="19"/>
  <c r="G116" i="19" s="1"/>
  <c r="H94" i="19"/>
  <c r="H116" i="19" s="1"/>
  <c r="E96" i="19"/>
  <c r="E74" i="19"/>
  <c r="E52" i="19"/>
  <c r="I96" i="19"/>
  <c r="I74" i="19"/>
  <c r="I52" i="19"/>
  <c r="M96" i="19"/>
  <c r="M74" i="19"/>
  <c r="M52" i="19"/>
  <c r="Q96" i="19"/>
  <c r="Q74" i="19"/>
  <c r="Q52" i="19"/>
  <c r="U96" i="19"/>
  <c r="U74" i="19"/>
  <c r="U52" i="19"/>
  <c r="Y96" i="19"/>
  <c r="Y74" i="19"/>
  <c r="Y52" i="19"/>
  <c r="AC96" i="19"/>
  <c r="AC74" i="19"/>
  <c r="AC52" i="19"/>
  <c r="AG96" i="19"/>
  <c r="AG74" i="19"/>
  <c r="AG52" i="19"/>
  <c r="AK96" i="19"/>
  <c r="AK74" i="19"/>
  <c r="AK52" i="19"/>
  <c r="E31" i="19"/>
  <c r="E36" i="19" s="1"/>
  <c r="E41" i="19" s="1"/>
  <c r="E46" i="19" s="1"/>
  <c r="I31" i="19"/>
  <c r="I36" i="19" s="1"/>
  <c r="I41" i="19" s="1"/>
  <c r="I46" i="19" s="1"/>
  <c r="M31" i="19"/>
  <c r="M36" i="19" s="1"/>
  <c r="M41" i="19" s="1"/>
  <c r="M46" i="19" s="1"/>
  <c r="Q31" i="19"/>
  <c r="Q36" i="19" s="1"/>
  <c r="Q41" i="19" s="1"/>
  <c r="Q46" i="19" s="1"/>
  <c r="U31" i="19"/>
  <c r="U36" i="19" s="1"/>
  <c r="U41" i="19" s="1"/>
  <c r="U46" i="19" s="1"/>
  <c r="Y31" i="19"/>
  <c r="Y36" i="19" s="1"/>
  <c r="Y41" i="19" s="1"/>
  <c r="Y46" i="19" s="1"/>
  <c r="AC31" i="19"/>
  <c r="AC36" i="19" s="1"/>
  <c r="AC41" i="19" s="1"/>
  <c r="AC46" i="19" s="1"/>
  <c r="AG31" i="19"/>
  <c r="AG36" i="19" s="1"/>
  <c r="AG41" i="19" s="1"/>
  <c r="AG46" i="19" s="1"/>
  <c r="AK31" i="19"/>
  <c r="AK36" i="19" s="1"/>
  <c r="AK41" i="19" s="1"/>
  <c r="AK46" i="19" s="1"/>
  <c r="H44" i="19"/>
  <c r="L44" i="19"/>
  <c r="P44" i="19"/>
  <c r="T44" i="19"/>
  <c r="X44" i="19"/>
  <c r="AB44" i="19"/>
  <c r="AF44" i="19"/>
  <c r="AJ44" i="19"/>
  <c r="X52" i="19"/>
  <c r="G75" i="19"/>
  <c r="G97" i="19" s="1"/>
  <c r="K75" i="19"/>
  <c r="K97" i="19" s="1"/>
  <c r="O75" i="19"/>
  <c r="O97" i="19" s="1"/>
  <c r="S75" i="19"/>
  <c r="S97" i="19" s="1"/>
  <c r="W75" i="19"/>
  <c r="W97" i="19" s="1"/>
  <c r="AA75" i="19"/>
  <c r="AA97" i="19" s="1"/>
  <c r="AE75" i="19"/>
  <c r="AE97" i="19" s="1"/>
  <c r="AI75" i="19"/>
  <c r="AI97" i="19" s="1"/>
  <c r="AM75" i="19"/>
  <c r="AM97" i="19" s="1"/>
  <c r="E81" i="19"/>
  <c r="E103" i="19" s="1"/>
  <c r="I81" i="19"/>
  <c r="I103" i="19" s="1"/>
  <c r="M81" i="19"/>
  <c r="M103" i="19" s="1"/>
  <c r="Q81" i="19"/>
  <c r="Q103" i="19" s="1"/>
  <c r="U81" i="19"/>
  <c r="U103" i="19" s="1"/>
  <c r="Y81" i="19"/>
  <c r="Y103" i="19" s="1"/>
  <c r="AC81" i="19"/>
  <c r="AC103" i="19" s="1"/>
  <c r="AG81" i="19"/>
  <c r="AG103" i="19" s="1"/>
  <c r="AK81" i="19"/>
  <c r="AK103" i="19" s="1"/>
  <c r="H82" i="19"/>
  <c r="H104" i="19" s="1"/>
  <c r="L82" i="19"/>
  <c r="L104" i="19" s="1"/>
  <c r="P82" i="19"/>
  <c r="P104" i="19" s="1"/>
  <c r="T82" i="19"/>
  <c r="T104" i="19" s="1"/>
  <c r="X82" i="19"/>
  <c r="X104" i="19" s="1"/>
  <c r="AB82" i="19"/>
  <c r="AB104" i="19" s="1"/>
  <c r="AF82" i="19"/>
  <c r="AF104" i="19" s="1"/>
  <c r="AJ82" i="19"/>
  <c r="AJ104" i="19" s="1"/>
  <c r="G83" i="19"/>
  <c r="G105" i="19" s="1"/>
  <c r="K83" i="19"/>
  <c r="K105" i="19" s="1"/>
  <c r="O83" i="19"/>
  <c r="O105" i="19" s="1"/>
  <c r="S83" i="19"/>
  <c r="S105" i="19" s="1"/>
  <c r="W83" i="19"/>
  <c r="W105" i="19" s="1"/>
  <c r="AA83" i="19"/>
  <c r="AA105" i="19" s="1"/>
  <c r="AE83" i="19"/>
  <c r="AE105" i="19" s="1"/>
  <c r="AI83" i="19"/>
  <c r="AI105" i="19" s="1"/>
  <c r="AM83" i="19"/>
  <c r="AM105" i="19" s="1"/>
  <c r="P94" i="19"/>
  <c r="P116" i="19" s="1"/>
  <c r="X94" i="19"/>
  <c r="X116" i="19" s="1"/>
  <c r="AF94" i="19"/>
  <c r="AF116" i="19" s="1"/>
  <c r="G74" i="19"/>
  <c r="AM74" i="19"/>
  <c r="K90" i="19"/>
  <c r="K112" i="19" s="1"/>
  <c r="H96" i="19"/>
  <c r="H74" i="19"/>
  <c r="AB96" i="19"/>
  <c r="AB74" i="19"/>
  <c r="S52" i="19"/>
  <c r="AI52" i="19"/>
  <c r="F80" i="19"/>
  <c r="F102" i="19" s="1"/>
  <c r="J80" i="19"/>
  <c r="J102" i="19" s="1"/>
  <c r="N80" i="19"/>
  <c r="N102" i="19" s="1"/>
  <c r="R80" i="19"/>
  <c r="R102" i="19" s="1"/>
  <c r="V80" i="19"/>
  <c r="V102" i="19" s="1"/>
  <c r="Z80" i="19"/>
  <c r="Z102" i="19" s="1"/>
  <c r="AD80" i="19"/>
  <c r="AD102" i="19" s="1"/>
  <c r="AH80" i="19"/>
  <c r="AH102" i="19" s="1"/>
  <c r="AL80" i="19"/>
  <c r="AL102" i="19" s="1"/>
  <c r="F91" i="19"/>
  <c r="F113" i="19" s="1"/>
  <c r="J91" i="19"/>
  <c r="J113" i="19" s="1"/>
  <c r="N91" i="19"/>
  <c r="N113" i="19" s="1"/>
  <c r="R91" i="19"/>
  <c r="R113" i="19" s="1"/>
  <c r="Z91" i="19"/>
  <c r="Z113" i="19" s="1"/>
  <c r="AD91" i="19"/>
  <c r="AD113" i="19" s="1"/>
  <c r="AH91" i="19"/>
  <c r="AH113" i="19" s="1"/>
  <c r="S74" i="19"/>
  <c r="E88" i="19"/>
  <c r="E110" i="19" s="1"/>
  <c r="D74" i="19"/>
  <c r="D96" i="19"/>
  <c r="P96" i="19"/>
  <c r="P74" i="19"/>
  <c r="T96" i="19"/>
  <c r="T74" i="19"/>
  <c r="AF96" i="19"/>
  <c r="AF74" i="19"/>
  <c r="D31" i="19"/>
  <c r="D36" i="19" s="1"/>
  <c r="D41" i="19" s="1"/>
  <c r="D46" i="19" s="1"/>
  <c r="L31" i="19"/>
  <c r="L36" i="19" s="1"/>
  <c r="L41" i="19" s="1"/>
  <c r="L46" i="19" s="1"/>
  <c r="P31" i="19"/>
  <c r="P36" i="19" s="1"/>
  <c r="P41" i="19" s="1"/>
  <c r="P46" i="19" s="1"/>
  <c r="X31" i="19"/>
  <c r="X36" i="19" s="1"/>
  <c r="X41" i="19" s="1"/>
  <c r="X46" i="19" s="1"/>
  <c r="AF31" i="19"/>
  <c r="AF36" i="19" s="1"/>
  <c r="AF41" i="19" s="1"/>
  <c r="AF46" i="19" s="1"/>
  <c r="F96" i="19"/>
  <c r="F74" i="19"/>
  <c r="F52" i="19"/>
  <c r="J96" i="19"/>
  <c r="J74" i="19"/>
  <c r="J52" i="19"/>
  <c r="N96" i="19"/>
  <c r="N74" i="19"/>
  <c r="N52" i="19"/>
  <c r="R96" i="19"/>
  <c r="R74" i="19"/>
  <c r="R52" i="19"/>
  <c r="V96" i="19"/>
  <c r="V74" i="19"/>
  <c r="V52" i="19"/>
  <c r="Z96" i="19"/>
  <c r="Z74" i="19"/>
  <c r="Z52" i="19"/>
  <c r="AD96" i="19"/>
  <c r="AD74" i="19"/>
  <c r="AD52" i="19"/>
  <c r="AH96" i="19"/>
  <c r="AH74" i="19"/>
  <c r="AH52" i="19"/>
  <c r="AL96" i="19"/>
  <c r="AL74" i="19"/>
  <c r="AL52" i="19"/>
  <c r="K96" i="19"/>
  <c r="K74" i="19"/>
  <c r="O96" i="19"/>
  <c r="O74" i="19"/>
  <c r="AA96" i="19"/>
  <c r="AA74" i="19"/>
  <c r="AE96" i="19"/>
  <c r="AE74" i="19"/>
  <c r="G31" i="19"/>
  <c r="G36" i="19" s="1"/>
  <c r="G41" i="19" s="1"/>
  <c r="G46" i="19" s="1"/>
  <c r="K31" i="19"/>
  <c r="K36" i="19" s="1"/>
  <c r="K41" i="19" s="1"/>
  <c r="K46" i="19" s="1"/>
  <c r="O31" i="19"/>
  <c r="O36" i="19" s="1"/>
  <c r="O41" i="19" s="1"/>
  <c r="O46" i="19" s="1"/>
  <c r="S31" i="19"/>
  <c r="S36" i="19" s="1"/>
  <c r="S41" i="19" s="1"/>
  <c r="S46" i="19" s="1"/>
  <c r="W31" i="19"/>
  <c r="W36" i="19" s="1"/>
  <c r="W41" i="19" s="1"/>
  <c r="W46" i="19" s="1"/>
  <c r="AA31" i="19"/>
  <c r="AA36" i="19" s="1"/>
  <c r="AA41" i="19" s="1"/>
  <c r="AA46" i="19" s="1"/>
  <c r="AE31" i="19"/>
  <c r="AE36" i="19" s="1"/>
  <c r="AE41" i="19" s="1"/>
  <c r="AE46" i="19" s="1"/>
  <c r="AI31" i="19"/>
  <c r="AI36" i="19" s="1"/>
  <c r="AI41" i="19" s="1"/>
  <c r="AI46" i="19" s="1"/>
  <c r="AM31" i="19"/>
  <c r="AM36" i="19" s="1"/>
  <c r="AM41" i="19" s="1"/>
  <c r="AM46" i="19" s="1"/>
  <c r="D52" i="19"/>
  <c r="L52" i="19"/>
  <c r="T52" i="19"/>
  <c r="AB52" i="19"/>
  <c r="AJ52" i="19"/>
  <c r="E77" i="19"/>
  <c r="E99" i="19" s="1"/>
  <c r="I77" i="19"/>
  <c r="I99" i="19" s="1"/>
  <c r="M77" i="19"/>
  <c r="M99" i="19" s="1"/>
  <c r="Q77" i="19"/>
  <c r="Q99" i="19" s="1"/>
  <c r="U77" i="19"/>
  <c r="U99" i="19" s="1"/>
  <c r="Y77" i="19"/>
  <c r="Y99" i="19" s="1"/>
  <c r="AC77" i="19"/>
  <c r="AC99" i="19" s="1"/>
  <c r="AG77" i="19"/>
  <c r="AG99" i="19" s="1"/>
  <c r="AK77" i="19"/>
  <c r="AK99" i="19" s="1"/>
  <c r="H78" i="19"/>
  <c r="H100" i="19" s="1"/>
  <c r="L78" i="19"/>
  <c r="L100" i="19" s="1"/>
  <c r="P78" i="19"/>
  <c r="P100" i="19" s="1"/>
  <c r="T78" i="19"/>
  <c r="T100" i="19" s="1"/>
  <c r="X78" i="19"/>
  <c r="X100" i="19" s="1"/>
  <c r="AB78" i="19"/>
  <c r="AB100" i="19" s="1"/>
  <c r="AF78" i="19"/>
  <c r="AF100" i="19" s="1"/>
  <c r="AJ78" i="19"/>
  <c r="AJ100" i="19" s="1"/>
  <c r="G79" i="19"/>
  <c r="G101" i="19" s="1"/>
  <c r="K79" i="19"/>
  <c r="K101" i="19" s="1"/>
  <c r="O79" i="19"/>
  <c r="O101" i="19" s="1"/>
  <c r="S79" i="19"/>
  <c r="S101" i="19" s="1"/>
  <c r="W79" i="19"/>
  <c r="W101" i="19" s="1"/>
  <c r="AA79" i="19"/>
  <c r="AA101" i="19" s="1"/>
  <c r="AE79" i="19"/>
  <c r="AE101" i="19" s="1"/>
  <c r="AI79" i="19"/>
  <c r="AI101" i="19" s="1"/>
  <c r="AM79" i="19"/>
  <c r="AM101" i="19" s="1"/>
  <c r="E85" i="19"/>
  <c r="E107" i="19" s="1"/>
  <c r="I85" i="19"/>
  <c r="I107" i="19" s="1"/>
  <c r="M85" i="19"/>
  <c r="M107" i="19" s="1"/>
  <c r="AA90" i="19"/>
  <c r="AA112" i="19" s="1"/>
  <c r="W74" i="19"/>
  <c r="P79" i="19"/>
  <c r="P101" i="19" s="1"/>
  <c r="U88" i="19"/>
  <c r="U110" i="19" s="1"/>
  <c r="D117" i="19"/>
  <c r="H75" i="19"/>
  <c r="H97" i="19" s="1"/>
  <c r="L75" i="19"/>
  <c r="L97" i="19" s="1"/>
  <c r="P75" i="19"/>
  <c r="P97" i="19" s="1"/>
  <c r="T75" i="19"/>
  <c r="T97" i="19" s="1"/>
  <c r="X75" i="19"/>
  <c r="X97" i="19" s="1"/>
  <c r="AB75" i="19"/>
  <c r="AB97" i="19" s="1"/>
  <c r="AF75" i="19"/>
  <c r="AF97" i="19" s="1"/>
  <c r="AJ75" i="19"/>
  <c r="AJ97" i="19" s="1"/>
  <c r="G76" i="19"/>
  <c r="G98" i="19" s="1"/>
  <c r="K76" i="19"/>
  <c r="K98" i="19" s="1"/>
  <c r="O76" i="19"/>
  <c r="O98" i="19" s="1"/>
  <c r="S76" i="19"/>
  <c r="S98" i="19" s="1"/>
  <c r="W76" i="19"/>
  <c r="W98" i="19" s="1"/>
  <c r="AA76" i="19"/>
  <c r="AA98" i="19" s="1"/>
  <c r="AE76" i="19"/>
  <c r="AE98" i="19" s="1"/>
  <c r="AI76" i="19"/>
  <c r="AI98" i="19" s="1"/>
  <c r="AM76" i="19"/>
  <c r="AM98" i="19" s="1"/>
  <c r="F77" i="19"/>
  <c r="F99" i="19" s="1"/>
  <c r="F117" i="19" s="1"/>
  <c r="J77" i="19"/>
  <c r="J99" i="19" s="1"/>
  <c r="J117" i="19" s="1"/>
  <c r="N77" i="19"/>
  <c r="N99" i="19" s="1"/>
  <c r="N117" i="19" s="1"/>
  <c r="R77" i="19"/>
  <c r="R99" i="19" s="1"/>
  <c r="R117" i="19" s="1"/>
  <c r="V77" i="19"/>
  <c r="V99" i="19" s="1"/>
  <c r="V117" i="19" s="1"/>
  <c r="Z77" i="19"/>
  <c r="Z99" i="19" s="1"/>
  <c r="Z117" i="19" s="1"/>
  <c r="AD77" i="19"/>
  <c r="AD99" i="19" s="1"/>
  <c r="AD117" i="19" s="1"/>
  <c r="AH77" i="19"/>
  <c r="AH99" i="19" s="1"/>
  <c r="AL77" i="19"/>
  <c r="AL99" i="19" s="1"/>
  <c r="AL117" i="19" s="1"/>
  <c r="E78" i="19"/>
  <c r="E100" i="19" s="1"/>
  <c r="I78" i="19"/>
  <c r="I100" i="19" s="1"/>
  <c r="M78" i="19"/>
  <c r="M100" i="19" s="1"/>
  <c r="Q78" i="19"/>
  <c r="Q100" i="19" s="1"/>
  <c r="Y78" i="19"/>
  <c r="Y100" i="19" s="1"/>
  <c r="AG78" i="19"/>
  <c r="AG100" i="19" s="1"/>
  <c r="L79" i="19"/>
  <c r="L101" i="19" s="1"/>
  <c r="T79" i="19"/>
  <c r="T101" i="19" s="1"/>
  <c r="AB79" i="19"/>
  <c r="AB101" i="19" s="1"/>
  <c r="AJ79" i="19"/>
  <c r="AJ101" i="19" s="1"/>
  <c r="G80" i="19"/>
  <c r="G102" i="19" s="1"/>
  <c r="O80" i="19"/>
  <c r="O102" i="19" s="1"/>
  <c r="W80" i="19"/>
  <c r="W102" i="19" s="1"/>
  <c r="AA80" i="19"/>
  <c r="AA102" i="19" s="1"/>
  <c r="AE80" i="19"/>
  <c r="AE102" i="19" s="1"/>
  <c r="AI80" i="19"/>
  <c r="AI102" i="19" s="1"/>
  <c r="AM80" i="19"/>
  <c r="AM102" i="19" s="1"/>
  <c r="F81" i="19"/>
  <c r="F103" i="19" s="1"/>
  <c r="J81" i="19"/>
  <c r="J103" i="19" s="1"/>
  <c r="N81" i="19"/>
  <c r="N103" i="19" s="1"/>
  <c r="R81" i="19"/>
  <c r="R103" i="19" s="1"/>
  <c r="V81" i="19"/>
  <c r="V103" i="19" s="1"/>
  <c r="Z81" i="19"/>
  <c r="Z103" i="19" s="1"/>
  <c r="AD81" i="19"/>
  <c r="AD103" i="19" s="1"/>
  <c r="AH81" i="19"/>
  <c r="AH103" i="19" s="1"/>
  <c r="AH117" i="19" s="1"/>
  <c r="AL81" i="19"/>
  <c r="AL103" i="19" s="1"/>
  <c r="E82" i="19"/>
  <c r="E104" i="19" s="1"/>
  <c r="I82" i="19"/>
  <c r="I104" i="19" s="1"/>
  <c r="M82" i="19"/>
  <c r="M104" i="19" s="1"/>
  <c r="Q82" i="19"/>
  <c r="Q104" i="19" s="1"/>
  <c r="U82" i="19"/>
  <c r="U104" i="19" s="1"/>
  <c r="Y82" i="19"/>
  <c r="Y104" i="19" s="1"/>
  <c r="AC82" i="19"/>
  <c r="AC104" i="19" s="1"/>
  <c r="AG82" i="19"/>
  <c r="AG104" i="19" s="1"/>
  <c r="AK82" i="19"/>
  <c r="AK104" i="19" s="1"/>
  <c r="H83" i="19"/>
  <c r="H105" i="19" s="1"/>
  <c r="L83" i="19"/>
  <c r="L105" i="19" s="1"/>
  <c r="P83" i="19"/>
  <c r="P105" i="19" s="1"/>
  <c r="T83" i="19"/>
  <c r="T105" i="19" s="1"/>
  <c r="X83" i="19"/>
  <c r="X105" i="19" s="1"/>
  <c r="AB83" i="19"/>
  <c r="AB105" i="19" s="1"/>
  <c r="AF83" i="19"/>
  <c r="AF105" i="19" s="1"/>
  <c r="AJ83" i="19"/>
  <c r="AJ105" i="19" s="1"/>
  <c r="G84" i="19"/>
  <c r="G106" i="19" s="1"/>
  <c r="K84" i="19"/>
  <c r="K106" i="19" s="1"/>
  <c r="O84" i="19"/>
  <c r="O106" i="19" s="1"/>
  <c r="S84" i="19"/>
  <c r="S106" i="19" s="1"/>
  <c r="W84" i="19"/>
  <c r="W106" i="19" s="1"/>
  <c r="AA84" i="19"/>
  <c r="AA106" i="19" s="1"/>
  <c r="AE84" i="19"/>
  <c r="AE106" i="19" s="1"/>
  <c r="AI84" i="19"/>
  <c r="AI106" i="19" s="1"/>
  <c r="AM84" i="19"/>
  <c r="AM106" i="19" s="1"/>
  <c r="F85" i="19"/>
  <c r="F107" i="19" s="1"/>
  <c r="J85" i="19"/>
  <c r="J107" i="19" s="1"/>
  <c r="N85" i="19"/>
  <c r="N107" i="19" s="1"/>
  <c r="E87" i="19"/>
  <c r="E109" i="19" s="1"/>
  <c r="I87" i="19"/>
  <c r="I109" i="19" s="1"/>
  <c r="M87" i="19"/>
  <c r="M109" i="19" s="1"/>
  <c r="Q87" i="19"/>
  <c r="Q109" i="19" s="1"/>
  <c r="U87" i="19"/>
  <c r="U109" i="19" s="1"/>
  <c r="Y87" i="19"/>
  <c r="Y109" i="19" s="1"/>
  <c r="I88" i="19"/>
  <c r="I110" i="19" s="1"/>
  <c r="M88" i="19"/>
  <c r="M110" i="19" s="1"/>
  <c r="Q88" i="19"/>
  <c r="Q110" i="19" s="1"/>
  <c r="Y88" i="19"/>
  <c r="Y110" i="19" s="1"/>
  <c r="AC88" i="19"/>
  <c r="AC110" i="19" s="1"/>
  <c r="AG88" i="19"/>
  <c r="AG110" i="19" s="1"/>
  <c r="H89" i="19"/>
  <c r="H111" i="19" s="1"/>
  <c r="L89" i="19"/>
  <c r="L111" i="19" s="1"/>
  <c r="T89" i="19"/>
  <c r="T111" i="19" s="1"/>
  <c r="X89" i="19"/>
  <c r="X111" i="19" s="1"/>
  <c r="AB89" i="19"/>
  <c r="AB111" i="19" s="1"/>
  <c r="AJ89" i="19"/>
  <c r="AJ111" i="19" s="1"/>
  <c r="G90" i="19"/>
  <c r="G112" i="19" s="1"/>
  <c r="O90" i="19"/>
  <c r="O112" i="19" s="1"/>
  <c r="S90" i="19"/>
  <c r="S112" i="19" s="1"/>
  <c r="W90" i="19"/>
  <c r="W112" i="19" s="1"/>
  <c r="AE90" i="19"/>
  <c r="AE112" i="19" s="1"/>
  <c r="AI90" i="19"/>
  <c r="AI112" i="19" s="1"/>
  <c r="AM90" i="19"/>
  <c r="AM112" i="19" s="1"/>
  <c r="E75" i="19"/>
  <c r="E97" i="19" s="1"/>
  <c r="I75" i="19"/>
  <c r="I97" i="19" s="1"/>
  <c r="M75" i="19"/>
  <c r="M97" i="19" s="1"/>
  <c r="Q75" i="19"/>
  <c r="Q97" i="19" s="1"/>
  <c r="U75" i="19"/>
  <c r="U97" i="19" s="1"/>
  <c r="Y75" i="19"/>
  <c r="Y97" i="19" s="1"/>
  <c r="AC75" i="19"/>
  <c r="AC97" i="19" s="1"/>
  <c r="AG75" i="19"/>
  <c r="AG97" i="19" s="1"/>
  <c r="AK75" i="19"/>
  <c r="AK97" i="19" s="1"/>
  <c r="H76" i="19"/>
  <c r="H98" i="19" s="1"/>
  <c r="L76" i="19"/>
  <c r="L98" i="19" s="1"/>
  <c r="P76" i="19"/>
  <c r="P98" i="19" s="1"/>
  <c r="T76" i="19"/>
  <c r="T98" i="19" s="1"/>
  <c r="X76" i="19"/>
  <c r="X98" i="19" s="1"/>
  <c r="AB76" i="19"/>
  <c r="AB98" i="19" s="1"/>
  <c r="AF76" i="19"/>
  <c r="AF98" i="19" s="1"/>
  <c r="AJ76" i="19"/>
  <c r="AJ98" i="19" s="1"/>
  <c r="G77" i="19"/>
  <c r="G99" i="19" s="1"/>
  <c r="K77" i="19"/>
  <c r="K99" i="19" s="1"/>
  <c r="O77" i="19"/>
  <c r="O99" i="19" s="1"/>
  <c r="S77" i="19"/>
  <c r="S99" i="19" s="1"/>
  <c r="W77" i="19"/>
  <c r="W99" i="19" s="1"/>
  <c r="AA77" i="19"/>
  <c r="AA99" i="19" s="1"/>
  <c r="AE77" i="19"/>
  <c r="AE99" i="19" s="1"/>
  <c r="AI77" i="19"/>
  <c r="AI99" i="19" s="1"/>
  <c r="AM77" i="19"/>
  <c r="AM99" i="19" s="1"/>
  <c r="F78" i="19"/>
  <c r="F100" i="19" s="1"/>
  <c r="J78" i="19"/>
  <c r="J100" i="19" s="1"/>
  <c r="N78" i="19"/>
  <c r="N100" i="19" s="1"/>
  <c r="R78" i="19"/>
  <c r="R100" i="19" s="1"/>
  <c r="V78" i="19"/>
  <c r="V100" i="19" s="1"/>
  <c r="Z78" i="19"/>
  <c r="Z100" i="19" s="1"/>
  <c r="AD78" i="19"/>
  <c r="AD100" i="19" s="1"/>
  <c r="AH78" i="19"/>
  <c r="AH100" i="19" s="1"/>
  <c r="AL78" i="19"/>
  <c r="AL100" i="19" s="1"/>
  <c r="E79" i="19"/>
  <c r="E101" i="19" s="1"/>
  <c r="I79" i="19"/>
  <c r="I101" i="19" s="1"/>
  <c r="M79" i="19"/>
  <c r="M101" i="19" s="1"/>
  <c r="Q79" i="19"/>
  <c r="Q101" i="19" s="1"/>
  <c r="U79" i="19"/>
  <c r="U101" i="19" s="1"/>
  <c r="Y79" i="19"/>
  <c r="Y101" i="19" s="1"/>
  <c r="AC79" i="19"/>
  <c r="AC101" i="19" s="1"/>
  <c r="AG79" i="19"/>
  <c r="AG101" i="19" s="1"/>
  <c r="AK79" i="19"/>
  <c r="AK101" i="19" s="1"/>
  <c r="H80" i="19"/>
  <c r="H102" i="19" s="1"/>
  <c r="L80" i="19"/>
  <c r="L102" i="19" s="1"/>
  <c r="P80" i="19"/>
  <c r="P102" i="19" s="1"/>
  <c r="T80" i="19"/>
  <c r="T102" i="19" s="1"/>
  <c r="X80" i="19"/>
  <c r="X102" i="19" s="1"/>
  <c r="AB80" i="19"/>
  <c r="AB102" i="19" s="1"/>
  <c r="AF80" i="19"/>
  <c r="AF102" i="19" s="1"/>
  <c r="AJ80" i="19"/>
  <c r="AJ102" i="19" s="1"/>
  <c r="G81" i="19"/>
  <c r="G103" i="19" s="1"/>
  <c r="K81" i="19"/>
  <c r="K103" i="19" s="1"/>
  <c r="O81" i="19"/>
  <c r="O103" i="19" s="1"/>
  <c r="S81" i="19"/>
  <c r="S103" i="19" s="1"/>
  <c r="W81" i="19"/>
  <c r="W103" i="19" s="1"/>
  <c r="AA81" i="19"/>
  <c r="AA103" i="19" s="1"/>
  <c r="AE81" i="19"/>
  <c r="AE103" i="19" s="1"/>
  <c r="AI81" i="19"/>
  <c r="AI103" i="19" s="1"/>
  <c r="AM81" i="19"/>
  <c r="AM103" i="19" s="1"/>
  <c r="F82" i="19"/>
  <c r="F104" i="19" s="1"/>
  <c r="J82" i="19"/>
  <c r="J104" i="19" s="1"/>
  <c r="N82" i="19"/>
  <c r="N104" i="19" s="1"/>
  <c r="R82" i="19"/>
  <c r="R104" i="19" s="1"/>
  <c r="V82" i="19"/>
  <c r="V104" i="19" s="1"/>
  <c r="Z82" i="19"/>
  <c r="Z104" i="19" s="1"/>
  <c r="AD82" i="19"/>
  <c r="AD104" i="19" s="1"/>
  <c r="AH82" i="19"/>
  <c r="AH104" i="19" s="1"/>
  <c r="AL82" i="19"/>
  <c r="AL104" i="19" s="1"/>
  <c r="E83" i="19"/>
  <c r="E105" i="19" s="1"/>
  <c r="I83" i="19"/>
  <c r="I105" i="19" s="1"/>
  <c r="M83" i="19"/>
  <c r="M105" i="19" s="1"/>
  <c r="Q83" i="19"/>
  <c r="Q105" i="19" s="1"/>
  <c r="U83" i="19"/>
  <c r="U105" i="19" s="1"/>
  <c r="Y83" i="19"/>
  <c r="Y105" i="19" s="1"/>
  <c r="AC83" i="19"/>
  <c r="AC105" i="19" s="1"/>
  <c r="AG83" i="19"/>
  <c r="AG105" i="19" s="1"/>
  <c r="AK83" i="19"/>
  <c r="AK105" i="19" s="1"/>
  <c r="H84" i="19"/>
  <c r="H106" i="19" s="1"/>
  <c r="L84" i="19"/>
  <c r="L106" i="19" s="1"/>
  <c r="P84" i="19"/>
  <c r="P106" i="19" s="1"/>
  <c r="T84" i="19"/>
  <c r="T106" i="19" s="1"/>
  <c r="X84" i="19"/>
  <c r="X106" i="19" s="1"/>
  <c r="AB84" i="19"/>
  <c r="AB106" i="19" s="1"/>
  <c r="AF84" i="19"/>
  <c r="AF106" i="19" s="1"/>
  <c r="AJ84" i="19"/>
  <c r="AJ106" i="19" s="1"/>
  <c r="G85" i="19"/>
  <c r="G107" i="19" s="1"/>
  <c r="K85" i="19"/>
  <c r="K107" i="19" s="1"/>
  <c r="O85" i="19"/>
  <c r="O107" i="19" s="1"/>
  <c r="S85" i="19"/>
  <c r="S107" i="19" s="1"/>
  <c r="W85" i="19"/>
  <c r="W107" i="19" s="1"/>
  <c r="AA85" i="19"/>
  <c r="AA107" i="19" s="1"/>
  <c r="AE85" i="19"/>
  <c r="AE107" i="19" s="1"/>
  <c r="AI85" i="19"/>
  <c r="AI107" i="19" s="1"/>
  <c r="AM85" i="19"/>
  <c r="AM107" i="19" s="1"/>
  <c r="F86" i="19"/>
  <c r="F108" i="19" s="1"/>
  <c r="J86" i="19"/>
  <c r="J108" i="19" s="1"/>
  <c r="N86" i="19"/>
  <c r="N108" i="19" s="1"/>
  <c r="R86" i="19"/>
  <c r="R108" i="19" s="1"/>
  <c r="V86" i="19"/>
  <c r="V108" i="19" s="1"/>
  <c r="Z86" i="19"/>
  <c r="Z108" i="19" s="1"/>
  <c r="AD86" i="19"/>
  <c r="AD108" i="19" s="1"/>
  <c r="AH86" i="19"/>
  <c r="AH108" i="19" s="1"/>
  <c r="AL86" i="19"/>
  <c r="AL108" i="19" s="1"/>
  <c r="F87" i="19"/>
  <c r="F109" i="19" s="1"/>
  <c r="N87" i="19"/>
  <c r="N109" i="19" s="1"/>
  <c r="R87" i="19"/>
  <c r="R109" i="19" s="1"/>
  <c r="V87" i="19"/>
  <c r="V109" i="19" s="1"/>
  <c r="AD87" i="19"/>
  <c r="AD109" i="19" s="1"/>
  <c r="AH87" i="19"/>
  <c r="AH109" i="19" s="1"/>
  <c r="AL87" i="19"/>
  <c r="AL109" i="19" s="1"/>
  <c r="Q85" i="19"/>
  <c r="Q107" i="19" s="1"/>
  <c r="U85" i="19"/>
  <c r="U107" i="19" s="1"/>
  <c r="Y85" i="19"/>
  <c r="Y107" i="19" s="1"/>
  <c r="AC85" i="19"/>
  <c r="AC107" i="19" s="1"/>
  <c r="AG85" i="19"/>
  <c r="AG107" i="19" s="1"/>
  <c r="AK85" i="19"/>
  <c r="AK107" i="19" s="1"/>
  <c r="H86" i="19"/>
  <c r="H108" i="19" s="1"/>
  <c r="L86" i="19"/>
  <c r="L108" i="19" s="1"/>
  <c r="P86" i="19"/>
  <c r="P108" i="19" s="1"/>
  <c r="T86" i="19"/>
  <c r="T108" i="19" s="1"/>
  <c r="X86" i="19"/>
  <c r="X108" i="19" s="1"/>
  <c r="AB86" i="19"/>
  <c r="AB108" i="19" s="1"/>
  <c r="AF86" i="19"/>
  <c r="AF108" i="19" s="1"/>
  <c r="AJ86" i="19"/>
  <c r="AJ108" i="19" s="1"/>
  <c r="G87" i="19"/>
  <c r="G109" i="19" s="1"/>
  <c r="K87" i="19"/>
  <c r="K109" i="19" s="1"/>
  <c r="O87" i="19"/>
  <c r="O109" i="19" s="1"/>
  <c r="S87" i="19"/>
  <c r="S109" i="19" s="1"/>
  <c r="W87" i="19"/>
  <c r="W109" i="19" s="1"/>
  <c r="AA87" i="19"/>
  <c r="AA109" i="19" s="1"/>
  <c r="AE87" i="19"/>
  <c r="AE109" i="19" s="1"/>
  <c r="AI87" i="19"/>
  <c r="AI109" i="19" s="1"/>
  <c r="AM87" i="19"/>
  <c r="AM109" i="19" s="1"/>
  <c r="F88" i="19"/>
  <c r="F110" i="19" s="1"/>
  <c r="J88" i="19"/>
  <c r="J110" i="19" s="1"/>
  <c r="N88" i="19"/>
  <c r="N110" i="19" s="1"/>
  <c r="R88" i="19"/>
  <c r="R110" i="19" s="1"/>
  <c r="V88" i="19"/>
  <c r="V110" i="19" s="1"/>
  <c r="Z88" i="19"/>
  <c r="Z110" i="19" s="1"/>
  <c r="AD88" i="19"/>
  <c r="AD110" i="19" s="1"/>
  <c r="AH88" i="19"/>
  <c r="AH110" i="19" s="1"/>
  <c r="AL88" i="19"/>
  <c r="AL110" i="19" s="1"/>
  <c r="E89" i="19"/>
  <c r="E111" i="19" s="1"/>
  <c r="I89" i="19"/>
  <c r="I111" i="19" s="1"/>
  <c r="M89" i="19"/>
  <c r="M111" i="19" s="1"/>
  <c r="Q89" i="19"/>
  <c r="Q111" i="19" s="1"/>
  <c r="U89" i="19"/>
  <c r="U111" i="19" s="1"/>
  <c r="Y89" i="19"/>
  <c r="Y111" i="19" s="1"/>
  <c r="AC89" i="19"/>
  <c r="AC111" i="19" s="1"/>
  <c r="AG89" i="19"/>
  <c r="AG111" i="19" s="1"/>
  <c r="AK89" i="19"/>
  <c r="AK111" i="19" s="1"/>
  <c r="H90" i="19"/>
  <c r="H112" i="19" s="1"/>
  <c r="L90" i="19"/>
  <c r="L112" i="19" s="1"/>
  <c r="P90" i="19"/>
  <c r="P112" i="19" s="1"/>
  <c r="T90" i="19"/>
  <c r="T112" i="19" s="1"/>
  <c r="X90" i="19"/>
  <c r="X112" i="19" s="1"/>
  <c r="AB90" i="19"/>
  <c r="AB112" i="19" s="1"/>
  <c r="AF90" i="19"/>
  <c r="AF112" i="19" s="1"/>
  <c r="AJ90" i="19"/>
  <c r="AJ112" i="19" s="1"/>
  <c r="G91" i="19"/>
  <c r="G113" i="19" s="1"/>
  <c r="K91" i="19"/>
  <c r="K113" i="19" s="1"/>
  <c r="O91" i="19"/>
  <c r="O113" i="19" s="1"/>
  <c r="S91" i="19"/>
  <c r="S113" i="19" s="1"/>
  <c r="W91" i="19"/>
  <c r="W113" i="19" s="1"/>
  <c r="AA91" i="19"/>
  <c r="AA113" i="19" s="1"/>
  <c r="AE91" i="19"/>
  <c r="AE113" i="19" s="1"/>
  <c r="AI91" i="19"/>
  <c r="AI113" i="19" s="1"/>
  <c r="AM91" i="19"/>
  <c r="AM113" i="19" s="1"/>
  <c r="F92" i="19"/>
  <c r="F114" i="19" s="1"/>
  <c r="J92" i="19"/>
  <c r="J114" i="19" s="1"/>
  <c r="N92" i="19"/>
  <c r="N114" i="19" s="1"/>
  <c r="R92" i="19"/>
  <c r="R114" i="19" s="1"/>
  <c r="V92" i="19"/>
  <c r="V114" i="19" s="1"/>
  <c r="Z92" i="19"/>
  <c r="Z114" i="19" s="1"/>
  <c r="AD92" i="19"/>
  <c r="AD114" i="19" s="1"/>
  <c r="AH92" i="19"/>
  <c r="AH114" i="19" s="1"/>
  <c r="AL92" i="19"/>
  <c r="AL114" i="19" s="1"/>
  <c r="E93" i="19"/>
  <c r="E115" i="19" s="1"/>
  <c r="I93" i="19"/>
  <c r="I115" i="19" s="1"/>
  <c r="M93" i="19"/>
  <c r="M115" i="19" s="1"/>
  <c r="Q93" i="19"/>
  <c r="Q115" i="19" s="1"/>
  <c r="U93" i="19"/>
  <c r="U115" i="19" s="1"/>
  <c r="Y93" i="19"/>
  <c r="Y115" i="19" s="1"/>
  <c r="AC93" i="19"/>
  <c r="AC115" i="19" s="1"/>
  <c r="AG93" i="19"/>
  <c r="AG115" i="19" s="1"/>
  <c r="AK93" i="19"/>
  <c r="AK115" i="19" s="1"/>
  <c r="L94" i="19"/>
  <c r="L116" i="19" s="1"/>
  <c r="T94" i="19"/>
  <c r="T116" i="19" s="1"/>
  <c r="AB94" i="19"/>
  <c r="AB116" i="19" s="1"/>
  <c r="AJ94" i="19"/>
  <c r="AJ116" i="19" s="1"/>
  <c r="AC41" i="21" l="1"/>
  <c r="AD41" i="21" s="1"/>
  <c r="AE41" i="21" s="1"/>
  <c r="AF41" i="21" s="1"/>
  <c r="AG32" i="21" s="1"/>
  <c r="AG40" i="21" s="1"/>
  <c r="AG41" i="21" s="1"/>
  <c r="AH41" i="21" s="1"/>
  <c r="U117" i="19"/>
  <c r="P117" i="19"/>
  <c r="AE117" i="19"/>
  <c r="O117" i="19"/>
  <c r="AJ47" i="19"/>
  <c r="AJ34" i="19"/>
  <c r="X34" i="19"/>
  <c r="H47" i="19"/>
  <c r="H34" i="19"/>
  <c r="AM34" i="19"/>
  <c r="W48" i="19"/>
  <c r="G39" i="19"/>
  <c r="G34" i="19"/>
  <c r="AG34" i="19"/>
  <c r="AG47" i="19"/>
  <c r="M34" i="19"/>
  <c r="M47" i="19"/>
  <c r="AB34" i="19"/>
  <c r="L47" i="19"/>
  <c r="L34" i="19"/>
  <c r="AA34" i="19"/>
  <c r="K48" i="19"/>
  <c r="F48" i="19"/>
  <c r="AL48" i="19"/>
  <c r="AD48" i="19"/>
  <c r="Q34" i="19"/>
  <c r="AG117" i="19"/>
  <c r="Q117" i="19"/>
  <c r="AB117" i="19"/>
  <c r="L117" i="19"/>
  <c r="AA117" i="19"/>
  <c r="K117" i="19"/>
  <c r="AJ48" i="19"/>
  <c r="X48" i="19"/>
  <c r="H48" i="19"/>
  <c r="AM48" i="19"/>
  <c r="W39" i="19"/>
  <c r="W34" i="19"/>
  <c r="G48" i="19"/>
  <c r="AG48" i="19"/>
  <c r="M48" i="19"/>
  <c r="AB48" i="19"/>
  <c r="L48" i="19"/>
  <c r="AA48" i="19"/>
  <c r="K39" i="19"/>
  <c r="K34" i="19"/>
  <c r="F34" i="19"/>
  <c r="F47" i="19"/>
  <c r="AL34" i="19"/>
  <c r="AL39" i="19"/>
  <c r="AD34" i="19"/>
  <c r="V34" i="19"/>
  <c r="V39" i="19"/>
  <c r="AK48" i="19"/>
  <c r="Q48" i="19"/>
  <c r="E117" i="19"/>
  <c r="V48" i="19"/>
  <c r="AC117" i="19"/>
  <c r="M117" i="19"/>
  <c r="X117" i="19"/>
  <c r="H117" i="19"/>
  <c r="AM117" i="19"/>
  <c r="W117" i="19"/>
  <c r="G117" i="19"/>
  <c r="AF47" i="19"/>
  <c r="AF34" i="19"/>
  <c r="P47" i="19"/>
  <c r="P34" i="19"/>
  <c r="D34" i="19"/>
  <c r="AE48" i="19"/>
  <c r="O48" i="19"/>
  <c r="N48" i="19"/>
  <c r="U34" i="19"/>
  <c r="E34" i="19"/>
  <c r="E47" i="19"/>
  <c r="T34" i="19"/>
  <c r="AI48" i="19"/>
  <c r="S47" i="19"/>
  <c r="S34" i="19"/>
  <c r="R48" i="19"/>
  <c r="AC34" i="19"/>
  <c r="AH48" i="19"/>
  <c r="Z48" i="19"/>
  <c r="J48" i="19"/>
  <c r="Y34" i="19"/>
  <c r="I34" i="19"/>
  <c r="AK117" i="19"/>
  <c r="AF117" i="19"/>
  <c r="AK34" i="19"/>
  <c r="AK39" i="19"/>
  <c r="AK47" i="19"/>
  <c r="Y117" i="19"/>
  <c r="I117" i="19"/>
  <c r="AJ117" i="19"/>
  <c r="T117" i="19"/>
  <c r="AI117" i="19"/>
  <c r="S117" i="19"/>
  <c r="AF48" i="19"/>
  <c r="P48" i="19"/>
  <c r="D48" i="19"/>
  <c r="AE47" i="19"/>
  <c r="AE34" i="19"/>
  <c r="O39" i="19"/>
  <c r="O34" i="19"/>
  <c r="N34" i="19"/>
  <c r="N47" i="19"/>
  <c r="U48" i="19"/>
  <c r="E48" i="19"/>
  <c r="T48" i="19"/>
  <c r="AI39" i="19"/>
  <c r="AI34" i="19"/>
  <c r="S48" i="19"/>
  <c r="R47" i="19"/>
  <c r="R34" i="19"/>
  <c r="AC48" i="19"/>
  <c r="AH34" i="19"/>
  <c r="Z34" i="19"/>
  <c r="Z39" i="19"/>
  <c r="J39" i="19"/>
  <c r="J34" i="19"/>
  <c r="Y48" i="19"/>
  <c r="I48" i="19"/>
  <c r="AI32" i="21" l="1"/>
  <c r="AI40" i="21" s="1"/>
  <c r="AI41" i="21" s="1"/>
  <c r="AJ41" i="21" s="1"/>
  <c r="AK41" i="21" s="1"/>
  <c r="AL41" i="21" s="1"/>
  <c r="AM32" i="21" s="1"/>
  <c r="AM40" i="21" s="1"/>
  <c r="AM41" i="21" s="1"/>
  <c r="P49" i="19"/>
  <c r="AI47" i="19"/>
  <c r="AI49" i="19" s="1"/>
  <c r="AK49" i="19"/>
  <c r="K47" i="19"/>
  <c r="K49" i="19" s="1"/>
  <c r="AH39" i="19"/>
  <c r="O47" i="19"/>
  <c r="I39" i="19"/>
  <c r="L49" i="19"/>
  <c r="J47" i="19"/>
  <c r="J49" i="19" s="1"/>
  <c r="AL47" i="19"/>
  <c r="AL49" i="19" s="1"/>
  <c r="E49" i="19"/>
  <c r="H49" i="19"/>
  <c r="AG49" i="19"/>
  <c r="Y39" i="19"/>
  <c r="D39" i="19"/>
  <c r="F49" i="19"/>
  <c r="N49" i="19"/>
  <c r="T39" i="19"/>
  <c r="U39" i="19"/>
  <c r="AF49" i="19"/>
  <c r="AD39" i="19"/>
  <c r="Q39" i="19"/>
  <c r="AA39" i="19"/>
  <c r="L39" i="19"/>
  <c r="M49" i="19"/>
  <c r="G47" i="19"/>
  <c r="G49" i="19" s="1"/>
  <c r="AM39" i="19"/>
  <c r="H39" i="19"/>
  <c r="AJ49" i="19"/>
  <c r="O49" i="19"/>
  <c r="S49" i="19"/>
  <c r="AB39" i="19"/>
  <c r="AC39" i="19"/>
  <c r="AH47" i="19"/>
  <c r="AH49" i="19" s="1"/>
  <c r="R39" i="19"/>
  <c r="AE39" i="19"/>
  <c r="Y47" i="19"/>
  <c r="Y49" i="19" s="1"/>
  <c r="AC47" i="19"/>
  <c r="AC49" i="19" s="1"/>
  <c r="U47" i="19"/>
  <c r="U49" i="19" s="1"/>
  <c r="D49" i="19"/>
  <c r="AF39" i="19"/>
  <c r="AD47" i="19"/>
  <c r="AD49" i="19" s="1"/>
  <c r="F39" i="19"/>
  <c r="W47" i="19"/>
  <c r="W49" i="19" s="1"/>
  <c r="AA47" i="19"/>
  <c r="AA49" i="19" s="1"/>
  <c r="M39" i="19"/>
  <c r="AM47" i="19"/>
  <c r="AM49" i="19" s="1"/>
  <c r="AG39" i="19"/>
  <c r="X39" i="19"/>
  <c r="Z47" i="19"/>
  <c r="Z49" i="19" s="1"/>
  <c r="R49" i="19"/>
  <c r="N39" i="19"/>
  <c r="AE49" i="19"/>
  <c r="I47" i="19"/>
  <c r="I49" i="19" s="1"/>
  <c r="S39" i="19"/>
  <c r="T47" i="19"/>
  <c r="T49" i="19" s="1"/>
  <c r="E39" i="19"/>
  <c r="P39" i="19"/>
  <c r="V47" i="19"/>
  <c r="V49" i="19" s="1"/>
  <c r="Q47" i="19"/>
  <c r="Q49" i="19" s="1"/>
  <c r="AB47" i="19"/>
  <c r="AB49" i="19" s="1"/>
  <c r="X47" i="19"/>
  <c r="X49" i="19" s="1"/>
  <c r="AJ39" i="19"/>
  <c r="AF53" i="18" l="1"/>
  <c r="AG53" i="18"/>
  <c r="AH53" i="18"/>
  <c r="AH75" i="18" s="1"/>
  <c r="AH97" i="18" s="1"/>
  <c r="AI53" i="18"/>
  <c r="AJ53" i="18"/>
  <c r="AK53" i="18"/>
  <c r="AK75" i="18" s="1"/>
  <c r="AK97" i="18" s="1"/>
  <c r="AL53" i="18"/>
  <c r="AL75" i="18" s="1"/>
  <c r="AL97" i="18" s="1"/>
  <c r="AM53" i="18"/>
  <c r="AF54" i="18"/>
  <c r="AG54" i="18"/>
  <c r="AH54" i="18"/>
  <c r="AH76" i="18" s="1"/>
  <c r="AH98" i="18" s="1"/>
  <c r="AI54" i="18"/>
  <c r="AJ54" i="18"/>
  <c r="AK54" i="18"/>
  <c r="AL54" i="18"/>
  <c r="AL76" i="18" s="1"/>
  <c r="AL98" i="18" s="1"/>
  <c r="AM54" i="18"/>
  <c r="AF55" i="18"/>
  <c r="AG55" i="18"/>
  <c r="AH55" i="18"/>
  <c r="AH77" i="18" s="1"/>
  <c r="AH99" i="18" s="1"/>
  <c r="AI55" i="18"/>
  <c r="AJ55" i="18"/>
  <c r="AK55" i="18"/>
  <c r="AL55" i="18"/>
  <c r="AL77" i="18" s="1"/>
  <c r="AL99" i="18" s="1"/>
  <c r="AM55" i="18"/>
  <c r="AF56" i="18"/>
  <c r="AG56" i="18"/>
  <c r="AG78" i="18" s="1"/>
  <c r="AG100" i="18" s="1"/>
  <c r="AH56" i="18"/>
  <c r="AH78" i="18" s="1"/>
  <c r="AH100" i="18" s="1"/>
  <c r="AI56" i="18"/>
  <c r="AJ56" i="18"/>
  <c r="AK56" i="18"/>
  <c r="AL56" i="18"/>
  <c r="AL78" i="18" s="1"/>
  <c r="AL100" i="18" s="1"/>
  <c r="AM56" i="18"/>
  <c r="AF57" i="18"/>
  <c r="AG57" i="18"/>
  <c r="AH57" i="18"/>
  <c r="AH79" i="18" s="1"/>
  <c r="AH101" i="18" s="1"/>
  <c r="AI57" i="18"/>
  <c r="AJ57" i="18"/>
  <c r="AK57" i="18"/>
  <c r="AL57" i="18"/>
  <c r="AL79" i="18" s="1"/>
  <c r="AL101" i="18" s="1"/>
  <c r="AM57" i="18"/>
  <c r="AF58" i="18"/>
  <c r="AG58" i="18"/>
  <c r="AH58" i="18"/>
  <c r="AH80" i="18" s="1"/>
  <c r="AH102" i="18" s="1"/>
  <c r="AI58" i="18"/>
  <c r="AJ58" i="18"/>
  <c r="AK58" i="18"/>
  <c r="AL58" i="18"/>
  <c r="AL80" i="18" s="1"/>
  <c r="AL102" i="18" s="1"/>
  <c r="AM58" i="18"/>
  <c r="AF59" i="18"/>
  <c r="AG59" i="18"/>
  <c r="AH59" i="18"/>
  <c r="AH81" i="18" s="1"/>
  <c r="AH103" i="18" s="1"/>
  <c r="AI59" i="18"/>
  <c r="AJ59" i="18"/>
  <c r="AK59" i="18"/>
  <c r="AL59" i="18"/>
  <c r="AL81" i="18" s="1"/>
  <c r="AL103" i="18" s="1"/>
  <c r="AM59" i="18"/>
  <c r="AF60" i="18"/>
  <c r="AG60" i="18"/>
  <c r="AH60" i="18"/>
  <c r="AH82" i="18" s="1"/>
  <c r="AH104" i="18" s="1"/>
  <c r="AI60" i="18"/>
  <c r="AJ60" i="18"/>
  <c r="AK60" i="18"/>
  <c r="AL60" i="18"/>
  <c r="AL82" i="18" s="1"/>
  <c r="AL104" i="18" s="1"/>
  <c r="AM60" i="18"/>
  <c r="AF61" i="18"/>
  <c r="AG83" i="18" s="1"/>
  <c r="AG105" i="18" s="1"/>
  <c r="AG61" i="18"/>
  <c r="AH61" i="18"/>
  <c r="AH83" i="18" s="1"/>
  <c r="AH105" i="18" s="1"/>
  <c r="AI61" i="18"/>
  <c r="AJ61" i="18"/>
  <c r="AK61" i="18"/>
  <c r="AL61" i="18"/>
  <c r="AL83" i="18" s="1"/>
  <c r="AL105" i="18" s="1"/>
  <c r="AM61" i="18"/>
  <c r="AF62" i="18"/>
  <c r="AG62" i="18"/>
  <c r="AH62" i="18"/>
  <c r="AH84" i="18" s="1"/>
  <c r="AH106" i="18" s="1"/>
  <c r="AI62" i="18"/>
  <c r="AJ62" i="18"/>
  <c r="AK62" i="18"/>
  <c r="AL62" i="18"/>
  <c r="AL84" i="18" s="1"/>
  <c r="AL106" i="18" s="1"/>
  <c r="AM62" i="18"/>
  <c r="AF63" i="18"/>
  <c r="AG63" i="18"/>
  <c r="AH63" i="18"/>
  <c r="AH85" i="18" s="1"/>
  <c r="AH107" i="18" s="1"/>
  <c r="AI63" i="18"/>
  <c r="AJ63" i="18"/>
  <c r="AK63" i="18"/>
  <c r="AL63" i="18"/>
  <c r="AL85" i="18" s="1"/>
  <c r="AL107" i="18" s="1"/>
  <c r="AM63" i="18"/>
  <c r="AF64" i="18"/>
  <c r="AG86" i="18" s="1"/>
  <c r="AG108" i="18" s="1"/>
  <c r="AG64" i="18"/>
  <c r="AH64" i="18"/>
  <c r="AH86" i="18" s="1"/>
  <c r="AH108" i="18" s="1"/>
  <c r="AI64" i="18"/>
  <c r="AJ64" i="18"/>
  <c r="AK64" i="18"/>
  <c r="AL64" i="18"/>
  <c r="AL86" i="18" s="1"/>
  <c r="AL108" i="18" s="1"/>
  <c r="AM64" i="18"/>
  <c r="AF65" i="18"/>
  <c r="AG65" i="18"/>
  <c r="AH65" i="18"/>
  <c r="AH87" i="18" s="1"/>
  <c r="AH109" i="18" s="1"/>
  <c r="AI65" i="18"/>
  <c r="AJ65" i="18"/>
  <c r="AK65" i="18"/>
  <c r="AL65" i="18"/>
  <c r="AL87" i="18" s="1"/>
  <c r="AL109" i="18" s="1"/>
  <c r="AM65" i="18"/>
  <c r="AF66" i="18"/>
  <c r="AG66" i="18"/>
  <c r="AH66" i="18"/>
  <c r="AH88" i="18" s="1"/>
  <c r="AH110" i="18" s="1"/>
  <c r="AI66" i="18"/>
  <c r="AJ66" i="18"/>
  <c r="AK66" i="18"/>
  <c r="AL66" i="18"/>
  <c r="AL88" i="18" s="1"/>
  <c r="AL110" i="18" s="1"/>
  <c r="AM66" i="18"/>
  <c r="AF67" i="18"/>
  <c r="AG67" i="18"/>
  <c r="AH67" i="18"/>
  <c r="AH89" i="18" s="1"/>
  <c r="AH111" i="18" s="1"/>
  <c r="AI67" i="18"/>
  <c r="AJ67" i="18"/>
  <c r="AK67" i="18"/>
  <c r="AL67" i="18"/>
  <c r="AL89" i="18" s="1"/>
  <c r="AL111" i="18" s="1"/>
  <c r="AM67" i="18"/>
  <c r="AF68" i="18"/>
  <c r="AG90" i="18" s="1"/>
  <c r="AG112" i="18" s="1"/>
  <c r="AG68" i="18"/>
  <c r="AH68" i="18"/>
  <c r="AH90" i="18" s="1"/>
  <c r="AH112" i="18" s="1"/>
  <c r="AI68" i="18"/>
  <c r="AJ68" i="18"/>
  <c r="AK68" i="18"/>
  <c r="AL68" i="18"/>
  <c r="AL90" i="18" s="1"/>
  <c r="AL112" i="18" s="1"/>
  <c r="AM68" i="18"/>
  <c r="AF69" i="18"/>
  <c r="AG69" i="18"/>
  <c r="AH69" i="18"/>
  <c r="AH91" i="18" s="1"/>
  <c r="AH113" i="18" s="1"/>
  <c r="AI69" i="18"/>
  <c r="AJ69" i="18"/>
  <c r="AK69" i="18"/>
  <c r="AL69" i="18"/>
  <c r="AL91" i="18" s="1"/>
  <c r="AL113" i="18" s="1"/>
  <c r="AM69" i="18"/>
  <c r="AF70" i="18"/>
  <c r="AG70" i="18"/>
  <c r="AH70" i="18"/>
  <c r="AH92" i="18" s="1"/>
  <c r="AH114" i="18" s="1"/>
  <c r="AI70" i="18"/>
  <c r="AJ70" i="18"/>
  <c r="AK70" i="18"/>
  <c r="AL70" i="18"/>
  <c r="AL92" i="18" s="1"/>
  <c r="AL114" i="18" s="1"/>
  <c r="AM70" i="18"/>
  <c r="AF71" i="18"/>
  <c r="AG71" i="18"/>
  <c r="AH71" i="18"/>
  <c r="AH93" i="18" s="1"/>
  <c r="AH115" i="18" s="1"/>
  <c r="AI71" i="18"/>
  <c r="AJ71" i="18"/>
  <c r="AK71" i="18"/>
  <c r="AL71" i="18"/>
  <c r="AL93" i="18" s="1"/>
  <c r="AL115" i="18" s="1"/>
  <c r="AM71" i="18"/>
  <c r="AF72" i="18"/>
  <c r="AG72" i="18"/>
  <c r="AH72" i="18"/>
  <c r="AH94" i="18" s="1"/>
  <c r="AH116" i="18" s="1"/>
  <c r="AI72" i="18"/>
  <c r="AJ72" i="18"/>
  <c r="AK72" i="18"/>
  <c r="AL72" i="18"/>
  <c r="AL94" i="18" s="1"/>
  <c r="AL116" i="18" s="1"/>
  <c r="AM72" i="18"/>
  <c r="E53" i="18"/>
  <c r="F53" i="18"/>
  <c r="G53" i="18"/>
  <c r="G75" i="18" s="1"/>
  <c r="G97" i="18" s="1"/>
  <c r="H53" i="18"/>
  <c r="I53" i="18"/>
  <c r="J53" i="18"/>
  <c r="K53" i="18"/>
  <c r="K75" i="18" s="1"/>
  <c r="K97" i="18" s="1"/>
  <c r="L53" i="18"/>
  <c r="M53" i="18"/>
  <c r="N53" i="18"/>
  <c r="O53" i="18"/>
  <c r="O75" i="18" s="1"/>
  <c r="O97" i="18" s="1"/>
  <c r="P53" i="18"/>
  <c r="Q53" i="18"/>
  <c r="R53" i="18"/>
  <c r="S53" i="18"/>
  <c r="S75" i="18" s="1"/>
  <c r="S97" i="18" s="1"/>
  <c r="T53" i="18"/>
  <c r="U53" i="18"/>
  <c r="V53" i="18"/>
  <c r="W53" i="18"/>
  <c r="W75" i="18" s="1"/>
  <c r="W97" i="18" s="1"/>
  <c r="X53" i="18"/>
  <c r="Y53" i="18"/>
  <c r="Z53" i="18"/>
  <c r="AA53" i="18"/>
  <c r="AA75" i="18" s="1"/>
  <c r="AA97" i="18" s="1"/>
  <c r="AB53" i="18"/>
  <c r="AC53" i="18"/>
  <c r="AD53" i="18"/>
  <c r="AE53" i="18"/>
  <c r="AE75" i="18" s="1"/>
  <c r="AE97" i="18" s="1"/>
  <c r="E54" i="18"/>
  <c r="F54" i="18"/>
  <c r="G54" i="18"/>
  <c r="H54" i="18"/>
  <c r="H76" i="18" s="1"/>
  <c r="H98" i="18" s="1"/>
  <c r="I54" i="18"/>
  <c r="J54" i="18"/>
  <c r="K54" i="18"/>
  <c r="L54" i="18"/>
  <c r="L76" i="18" s="1"/>
  <c r="L98" i="18" s="1"/>
  <c r="M54" i="18"/>
  <c r="N54" i="18"/>
  <c r="O54" i="18"/>
  <c r="P54" i="18"/>
  <c r="P76" i="18" s="1"/>
  <c r="P98" i="18" s="1"/>
  <c r="Q54" i="18"/>
  <c r="R54" i="18"/>
  <c r="S54" i="18"/>
  <c r="T54" i="18"/>
  <c r="T76" i="18" s="1"/>
  <c r="T98" i="18" s="1"/>
  <c r="U54" i="18"/>
  <c r="V54" i="18"/>
  <c r="W54" i="18"/>
  <c r="X54" i="18"/>
  <c r="X76" i="18" s="1"/>
  <c r="X98" i="18" s="1"/>
  <c r="Y54" i="18"/>
  <c r="Z54" i="18"/>
  <c r="AA54" i="18"/>
  <c r="AB54" i="18"/>
  <c r="AB76" i="18" s="1"/>
  <c r="AB98" i="18" s="1"/>
  <c r="AC54" i="18"/>
  <c r="AD54" i="18"/>
  <c r="AE54" i="18"/>
  <c r="E55" i="18"/>
  <c r="F55" i="18"/>
  <c r="G55" i="18"/>
  <c r="H55" i="18"/>
  <c r="I55" i="18"/>
  <c r="I77" i="18" s="1"/>
  <c r="I99" i="18" s="1"/>
  <c r="J55" i="18"/>
  <c r="K55" i="18"/>
  <c r="L55" i="18"/>
  <c r="M55" i="18"/>
  <c r="M77" i="18" s="1"/>
  <c r="M99" i="18" s="1"/>
  <c r="N55" i="18"/>
  <c r="O55" i="18"/>
  <c r="P55" i="18"/>
  <c r="Q55" i="18"/>
  <c r="Q77" i="18" s="1"/>
  <c r="Q99" i="18" s="1"/>
  <c r="R55" i="18"/>
  <c r="S55" i="18"/>
  <c r="T55" i="18"/>
  <c r="U55" i="18"/>
  <c r="U77" i="18" s="1"/>
  <c r="U99" i="18" s="1"/>
  <c r="V55" i="18"/>
  <c r="W55" i="18"/>
  <c r="X55" i="18"/>
  <c r="Y55" i="18"/>
  <c r="Y77" i="18" s="1"/>
  <c r="Y99" i="18" s="1"/>
  <c r="Z55" i="18"/>
  <c r="AA55" i="18"/>
  <c r="AB55" i="18"/>
  <c r="AC55" i="18"/>
  <c r="AC77" i="18" s="1"/>
  <c r="AC99" i="18" s="1"/>
  <c r="AD55" i="18"/>
  <c r="AE55" i="18"/>
  <c r="E56" i="18"/>
  <c r="F56" i="18"/>
  <c r="F78" i="18" s="1"/>
  <c r="F100" i="18" s="1"/>
  <c r="G56" i="18"/>
  <c r="H56" i="18"/>
  <c r="I56" i="18"/>
  <c r="J56" i="18"/>
  <c r="J78" i="18" s="1"/>
  <c r="J100" i="18" s="1"/>
  <c r="K56" i="18"/>
  <c r="L56" i="18"/>
  <c r="M56" i="18"/>
  <c r="N56" i="18"/>
  <c r="N78" i="18" s="1"/>
  <c r="N100" i="18" s="1"/>
  <c r="O56" i="18"/>
  <c r="P56" i="18"/>
  <c r="Q56" i="18"/>
  <c r="R56" i="18"/>
  <c r="R78" i="18" s="1"/>
  <c r="R100" i="18" s="1"/>
  <c r="S56" i="18"/>
  <c r="T56" i="18"/>
  <c r="U78" i="18" s="1"/>
  <c r="U100" i="18" s="1"/>
  <c r="U56" i="18"/>
  <c r="V56" i="18"/>
  <c r="V78" i="18" s="1"/>
  <c r="V100" i="18" s="1"/>
  <c r="W56" i="18"/>
  <c r="X56" i="18"/>
  <c r="Y56" i="18"/>
  <c r="Z56" i="18"/>
  <c r="Z78" i="18" s="1"/>
  <c r="Z100" i="18" s="1"/>
  <c r="AA56" i="18"/>
  <c r="AB56" i="18"/>
  <c r="AC56" i="18"/>
  <c r="AD56" i="18"/>
  <c r="AD78" i="18" s="1"/>
  <c r="AD100" i="18" s="1"/>
  <c r="AE56" i="18"/>
  <c r="E57" i="18"/>
  <c r="F57" i="18"/>
  <c r="G57" i="18"/>
  <c r="G79" i="18" s="1"/>
  <c r="G101" i="18" s="1"/>
  <c r="H57" i="18"/>
  <c r="I57" i="18"/>
  <c r="J57" i="18"/>
  <c r="K57" i="18"/>
  <c r="K79" i="18" s="1"/>
  <c r="K101" i="18" s="1"/>
  <c r="L57" i="18"/>
  <c r="M57" i="18"/>
  <c r="N57" i="18"/>
  <c r="O57" i="18"/>
  <c r="O79" i="18" s="1"/>
  <c r="O101" i="18" s="1"/>
  <c r="P57" i="18"/>
  <c r="Q57" i="18"/>
  <c r="R57" i="18"/>
  <c r="S57" i="18"/>
  <c r="S79" i="18" s="1"/>
  <c r="S101" i="18" s="1"/>
  <c r="T57" i="18"/>
  <c r="U57" i="18"/>
  <c r="V57" i="18"/>
  <c r="W57" i="18"/>
  <c r="W79" i="18" s="1"/>
  <c r="W101" i="18" s="1"/>
  <c r="X57" i="18"/>
  <c r="Y57" i="18"/>
  <c r="Z57" i="18"/>
  <c r="AA57" i="18"/>
  <c r="AA79" i="18" s="1"/>
  <c r="AA101" i="18" s="1"/>
  <c r="AB57" i="18"/>
  <c r="AC57" i="18"/>
  <c r="AD57" i="18"/>
  <c r="AE57" i="18"/>
  <c r="AE79" i="18" s="1"/>
  <c r="AE101" i="18" s="1"/>
  <c r="E58" i="18"/>
  <c r="F58" i="18"/>
  <c r="G58" i="18"/>
  <c r="H58" i="18"/>
  <c r="H80" i="18" s="1"/>
  <c r="H102" i="18" s="1"/>
  <c r="I58" i="18"/>
  <c r="J58" i="18"/>
  <c r="K58" i="18"/>
  <c r="L58" i="18"/>
  <c r="L80" i="18" s="1"/>
  <c r="L102" i="18" s="1"/>
  <c r="M58" i="18"/>
  <c r="N58" i="18"/>
  <c r="O58" i="18"/>
  <c r="P58" i="18"/>
  <c r="P80" i="18" s="1"/>
  <c r="P102" i="18" s="1"/>
  <c r="Q58" i="18"/>
  <c r="R58" i="18"/>
  <c r="S58" i="18"/>
  <c r="T58" i="18"/>
  <c r="T80" i="18" s="1"/>
  <c r="T102" i="18" s="1"/>
  <c r="U58" i="18"/>
  <c r="V58" i="18"/>
  <c r="W58" i="18"/>
  <c r="X58" i="18"/>
  <c r="X80" i="18" s="1"/>
  <c r="X102" i="18" s="1"/>
  <c r="Y58" i="18"/>
  <c r="Z58" i="18"/>
  <c r="AA58" i="18"/>
  <c r="AB58" i="18"/>
  <c r="AB80" i="18" s="1"/>
  <c r="AB102" i="18" s="1"/>
  <c r="AC58" i="18"/>
  <c r="AD58" i="18"/>
  <c r="AE58" i="18"/>
  <c r="E59" i="18"/>
  <c r="F59" i="18"/>
  <c r="G59" i="18"/>
  <c r="H59" i="18"/>
  <c r="I59" i="18"/>
  <c r="I81" i="18" s="1"/>
  <c r="I103" i="18" s="1"/>
  <c r="J59" i="18"/>
  <c r="K59" i="18"/>
  <c r="L59" i="18"/>
  <c r="M59" i="18"/>
  <c r="M81" i="18" s="1"/>
  <c r="M103" i="18" s="1"/>
  <c r="N59" i="18"/>
  <c r="O59" i="18"/>
  <c r="P59" i="18"/>
  <c r="Q59" i="18"/>
  <c r="Q81" i="18" s="1"/>
  <c r="Q103" i="18" s="1"/>
  <c r="R59" i="18"/>
  <c r="S59" i="18"/>
  <c r="T59" i="18"/>
  <c r="U59" i="18"/>
  <c r="U81" i="18" s="1"/>
  <c r="U103" i="18" s="1"/>
  <c r="V59" i="18"/>
  <c r="W59" i="18"/>
  <c r="X59" i="18"/>
  <c r="Y59" i="18"/>
  <c r="Y81" i="18" s="1"/>
  <c r="Y103" i="18" s="1"/>
  <c r="Z59" i="18"/>
  <c r="AA59" i="18"/>
  <c r="AB59" i="18"/>
  <c r="AC59" i="18"/>
  <c r="AC81" i="18" s="1"/>
  <c r="AC103" i="18" s="1"/>
  <c r="AD59" i="18"/>
  <c r="AE59" i="18"/>
  <c r="E60" i="18"/>
  <c r="F60" i="18"/>
  <c r="F82" i="18" s="1"/>
  <c r="F104" i="18" s="1"/>
  <c r="G60" i="18"/>
  <c r="H60" i="18"/>
  <c r="I60" i="18"/>
  <c r="J60" i="18"/>
  <c r="J82" i="18" s="1"/>
  <c r="J104" i="18" s="1"/>
  <c r="K60" i="18"/>
  <c r="L60" i="18"/>
  <c r="M60" i="18"/>
  <c r="N60" i="18"/>
  <c r="N82" i="18" s="1"/>
  <c r="N104" i="18" s="1"/>
  <c r="O60" i="18"/>
  <c r="P60" i="18"/>
  <c r="Q60" i="18"/>
  <c r="R60" i="18"/>
  <c r="R82" i="18" s="1"/>
  <c r="R104" i="18" s="1"/>
  <c r="S60" i="18"/>
  <c r="T60" i="18"/>
  <c r="U60" i="18"/>
  <c r="V60" i="18"/>
  <c r="V82" i="18" s="1"/>
  <c r="V104" i="18" s="1"/>
  <c r="W60" i="18"/>
  <c r="X60" i="18"/>
  <c r="Y60" i="18"/>
  <c r="Z60" i="18"/>
  <c r="Z82" i="18" s="1"/>
  <c r="Z104" i="18" s="1"/>
  <c r="AA60" i="18"/>
  <c r="AB60" i="18"/>
  <c r="AC60" i="18"/>
  <c r="AD60" i="18"/>
  <c r="AD82" i="18" s="1"/>
  <c r="AD104" i="18" s="1"/>
  <c r="AE60" i="18"/>
  <c r="E61" i="18"/>
  <c r="F61" i="18"/>
  <c r="G61" i="18"/>
  <c r="G83" i="18" s="1"/>
  <c r="G105" i="18" s="1"/>
  <c r="H61" i="18"/>
  <c r="I61" i="18"/>
  <c r="J61" i="18"/>
  <c r="K61" i="18"/>
  <c r="K83" i="18" s="1"/>
  <c r="K105" i="18" s="1"/>
  <c r="L61" i="18"/>
  <c r="M61" i="18"/>
  <c r="N61" i="18"/>
  <c r="O61" i="18"/>
  <c r="O83" i="18" s="1"/>
  <c r="O105" i="18" s="1"/>
  <c r="P61" i="18"/>
  <c r="Q61" i="18"/>
  <c r="R61" i="18"/>
  <c r="S61" i="18"/>
  <c r="S83" i="18" s="1"/>
  <c r="S105" i="18" s="1"/>
  <c r="T61" i="18"/>
  <c r="U61" i="18"/>
  <c r="V61" i="18"/>
  <c r="W61" i="18"/>
  <c r="W83" i="18" s="1"/>
  <c r="W105" i="18" s="1"/>
  <c r="X61" i="18"/>
  <c r="Y61" i="18"/>
  <c r="Z61" i="18"/>
  <c r="AA61" i="18"/>
  <c r="AA83" i="18" s="1"/>
  <c r="AA105" i="18" s="1"/>
  <c r="AB61" i="18"/>
  <c r="AC61" i="18"/>
  <c r="AD61" i="18"/>
  <c r="AE61" i="18"/>
  <c r="AE83" i="18" s="1"/>
  <c r="AE105" i="18" s="1"/>
  <c r="E62" i="18"/>
  <c r="F62" i="18"/>
  <c r="G62" i="18"/>
  <c r="H62" i="18"/>
  <c r="H84" i="18" s="1"/>
  <c r="H106" i="18" s="1"/>
  <c r="I62" i="18"/>
  <c r="J62" i="18"/>
  <c r="K62" i="18"/>
  <c r="L62" i="18"/>
  <c r="L84" i="18" s="1"/>
  <c r="L106" i="18" s="1"/>
  <c r="M62" i="18"/>
  <c r="N62" i="18"/>
  <c r="O62" i="18"/>
  <c r="P62" i="18"/>
  <c r="P84" i="18" s="1"/>
  <c r="P106" i="18" s="1"/>
  <c r="Q62" i="18"/>
  <c r="R62" i="18"/>
  <c r="S62" i="18"/>
  <c r="T62" i="18"/>
  <c r="T84" i="18" s="1"/>
  <c r="T106" i="18" s="1"/>
  <c r="U62" i="18"/>
  <c r="V62" i="18"/>
  <c r="W62" i="18"/>
  <c r="X62" i="18"/>
  <c r="X84" i="18" s="1"/>
  <c r="X106" i="18" s="1"/>
  <c r="Y62" i="18"/>
  <c r="Z62" i="18"/>
  <c r="AA62" i="18"/>
  <c r="AB62" i="18"/>
  <c r="AB84" i="18" s="1"/>
  <c r="AB106" i="18" s="1"/>
  <c r="AC62" i="18"/>
  <c r="AD62" i="18"/>
  <c r="AE62" i="18"/>
  <c r="E63" i="18"/>
  <c r="F63" i="18"/>
  <c r="G63" i="18"/>
  <c r="H63" i="18"/>
  <c r="I63" i="18"/>
  <c r="I85" i="18" s="1"/>
  <c r="I107" i="18" s="1"/>
  <c r="J63" i="18"/>
  <c r="K63" i="18"/>
  <c r="L63" i="18"/>
  <c r="M63" i="18"/>
  <c r="M85" i="18" s="1"/>
  <c r="M107" i="18" s="1"/>
  <c r="N63" i="18"/>
  <c r="O63" i="18"/>
  <c r="P63" i="18"/>
  <c r="Q63" i="18"/>
  <c r="Q85" i="18" s="1"/>
  <c r="Q107" i="18" s="1"/>
  <c r="R63" i="18"/>
  <c r="S63" i="18"/>
  <c r="T63" i="18"/>
  <c r="U63" i="18"/>
  <c r="U85" i="18" s="1"/>
  <c r="U107" i="18" s="1"/>
  <c r="V63" i="18"/>
  <c r="W63" i="18"/>
  <c r="X63" i="18"/>
  <c r="Y63" i="18"/>
  <c r="Y85" i="18" s="1"/>
  <c r="Y107" i="18" s="1"/>
  <c r="Z63" i="18"/>
  <c r="AA63" i="18"/>
  <c r="AB63" i="18"/>
  <c r="AC63" i="18"/>
  <c r="AC85" i="18" s="1"/>
  <c r="AC107" i="18" s="1"/>
  <c r="AD63" i="18"/>
  <c r="AE63" i="18"/>
  <c r="E64" i="18"/>
  <c r="F64" i="18"/>
  <c r="F86" i="18" s="1"/>
  <c r="F108" i="18" s="1"/>
  <c r="G64" i="18"/>
  <c r="H64" i="18"/>
  <c r="I64" i="18"/>
  <c r="J64" i="18"/>
  <c r="J86" i="18" s="1"/>
  <c r="J108" i="18" s="1"/>
  <c r="K64" i="18"/>
  <c r="L64" i="18"/>
  <c r="M64" i="18"/>
  <c r="N64" i="18"/>
  <c r="N86" i="18" s="1"/>
  <c r="N108" i="18" s="1"/>
  <c r="O64" i="18"/>
  <c r="P64" i="18"/>
  <c r="Q64" i="18"/>
  <c r="R64" i="18"/>
  <c r="R86" i="18" s="1"/>
  <c r="R108" i="18" s="1"/>
  <c r="S64" i="18"/>
  <c r="T64" i="18"/>
  <c r="U64" i="18"/>
  <c r="V64" i="18"/>
  <c r="V86" i="18" s="1"/>
  <c r="V108" i="18" s="1"/>
  <c r="W64" i="18"/>
  <c r="X64" i="18"/>
  <c r="Y64" i="18"/>
  <c r="Z64" i="18"/>
  <c r="Z86" i="18" s="1"/>
  <c r="Z108" i="18" s="1"/>
  <c r="AA64" i="18"/>
  <c r="AB64" i="18"/>
  <c r="AC64" i="18"/>
  <c r="AD64" i="18"/>
  <c r="AD86" i="18" s="1"/>
  <c r="AD108" i="18" s="1"/>
  <c r="AE64" i="18"/>
  <c r="E65" i="18"/>
  <c r="F65" i="18"/>
  <c r="G65" i="18"/>
  <c r="G87" i="18" s="1"/>
  <c r="G109" i="18" s="1"/>
  <c r="H65" i="18"/>
  <c r="I65" i="18"/>
  <c r="J65" i="18"/>
  <c r="K65" i="18"/>
  <c r="K87" i="18" s="1"/>
  <c r="K109" i="18" s="1"/>
  <c r="L65" i="18"/>
  <c r="M65" i="18"/>
  <c r="N65" i="18"/>
  <c r="O65" i="18"/>
  <c r="O87" i="18" s="1"/>
  <c r="O109" i="18" s="1"/>
  <c r="P65" i="18"/>
  <c r="Q65" i="18"/>
  <c r="R65" i="18"/>
  <c r="S65" i="18"/>
  <c r="S87" i="18" s="1"/>
  <c r="S109" i="18" s="1"/>
  <c r="T65" i="18"/>
  <c r="U65" i="18"/>
  <c r="V65" i="18"/>
  <c r="W65" i="18"/>
  <c r="W87" i="18" s="1"/>
  <c r="W109" i="18" s="1"/>
  <c r="X65" i="18"/>
  <c r="Y65" i="18"/>
  <c r="Z65" i="18"/>
  <c r="AA65" i="18"/>
  <c r="AA87" i="18" s="1"/>
  <c r="AA109" i="18" s="1"/>
  <c r="AB65" i="18"/>
  <c r="AC65" i="18"/>
  <c r="AD65" i="18"/>
  <c r="AE65" i="18"/>
  <c r="AE87" i="18" s="1"/>
  <c r="AE109" i="18" s="1"/>
  <c r="E66" i="18"/>
  <c r="F66" i="18"/>
  <c r="G66" i="18"/>
  <c r="H66" i="18"/>
  <c r="H88" i="18" s="1"/>
  <c r="H110" i="18" s="1"/>
  <c r="I66" i="18"/>
  <c r="J66" i="18"/>
  <c r="K66" i="18"/>
  <c r="L66" i="18"/>
  <c r="L88" i="18" s="1"/>
  <c r="L110" i="18" s="1"/>
  <c r="M66" i="18"/>
  <c r="N88" i="18" s="1"/>
  <c r="N110" i="18" s="1"/>
  <c r="N66" i="18"/>
  <c r="O66" i="18"/>
  <c r="P66" i="18"/>
  <c r="P88" i="18" s="1"/>
  <c r="P110" i="18" s="1"/>
  <c r="Q66" i="18"/>
  <c r="R66" i="18"/>
  <c r="S66" i="18"/>
  <c r="T66" i="18"/>
  <c r="T88" i="18" s="1"/>
  <c r="T110" i="18" s="1"/>
  <c r="U66" i="18"/>
  <c r="V66" i="18"/>
  <c r="W66" i="18"/>
  <c r="X66" i="18"/>
  <c r="X88" i="18" s="1"/>
  <c r="X110" i="18" s="1"/>
  <c r="Y66" i="18"/>
  <c r="Z66" i="18"/>
  <c r="AA66" i="18"/>
  <c r="AB66" i="18"/>
  <c r="AB88" i="18" s="1"/>
  <c r="AB110" i="18" s="1"/>
  <c r="AC66" i="18"/>
  <c r="AD88" i="18" s="1"/>
  <c r="AD110" i="18" s="1"/>
  <c r="AD66" i="18"/>
  <c r="AE66" i="18"/>
  <c r="E67" i="18"/>
  <c r="F67" i="18"/>
  <c r="G67" i="18"/>
  <c r="H67" i="18"/>
  <c r="I67" i="18"/>
  <c r="I89" i="18" s="1"/>
  <c r="I111" i="18" s="1"/>
  <c r="J67" i="18"/>
  <c r="K67" i="18"/>
  <c r="L67" i="18"/>
  <c r="M67" i="18"/>
  <c r="M89" i="18" s="1"/>
  <c r="M111" i="18" s="1"/>
  <c r="N67" i="18"/>
  <c r="O67" i="18"/>
  <c r="P67" i="18"/>
  <c r="Q67" i="18"/>
  <c r="Q89" i="18" s="1"/>
  <c r="Q111" i="18" s="1"/>
  <c r="R67" i="18"/>
  <c r="S67" i="18"/>
  <c r="T67" i="18"/>
  <c r="U67" i="18"/>
  <c r="U89" i="18" s="1"/>
  <c r="U111" i="18" s="1"/>
  <c r="V67" i="18"/>
  <c r="W67" i="18"/>
  <c r="X67" i="18"/>
  <c r="Y67" i="18"/>
  <c r="Y89" i="18" s="1"/>
  <c r="Y111" i="18" s="1"/>
  <c r="Z67" i="18"/>
  <c r="AA67" i="18"/>
  <c r="AB67" i="18"/>
  <c r="AC67" i="18"/>
  <c r="AC89" i="18" s="1"/>
  <c r="AC111" i="18" s="1"/>
  <c r="AD67" i="18"/>
  <c r="AE67" i="18"/>
  <c r="E68" i="18"/>
  <c r="F68" i="18"/>
  <c r="F90" i="18" s="1"/>
  <c r="F112" i="18" s="1"/>
  <c r="G68" i="18"/>
  <c r="H68" i="18"/>
  <c r="I68" i="18"/>
  <c r="J68" i="18"/>
  <c r="J90" i="18" s="1"/>
  <c r="J112" i="18" s="1"/>
  <c r="K68" i="18"/>
  <c r="L68" i="18"/>
  <c r="M68" i="18"/>
  <c r="N68" i="18"/>
  <c r="N90" i="18" s="1"/>
  <c r="N112" i="18" s="1"/>
  <c r="O68" i="18"/>
  <c r="P68" i="18"/>
  <c r="Q68" i="18"/>
  <c r="R68" i="18"/>
  <c r="R90" i="18" s="1"/>
  <c r="R112" i="18" s="1"/>
  <c r="S68" i="18"/>
  <c r="T68" i="18"/>
  <c r="U68" i="18"/>
  <c r="V68" i="18"/>
  <c r="V90" i="18" s="1"/>
  <c r="V112" i="18" s="1"/>
  <c r="W68" i="18"/>
  <c r="X68" i="18"/>
  <c r="Y68" i="18"/>
  <c r="Z68" i="18"/>
  <c r="Z90" i="18" s="1"/>
  <c r="Z112" i="18" s="1"/>
  <c r="AA68" i="18"/>
  <c r="AB68" i="18"/>
  <c r="AC68" i="18"/>
  <c r="AD68" i="18"/>
  <c r="AD90" i="18" s="1"/>
  <c r="AD112" i="18" s="1"/>
  <c r="AE68" i="18"/>
  <c r="E69" i="18"/>
  <c r="F69" i="18"/>
  <c r="G69" i="18"/>
  <c r="G91" i="18" s="1"/>
  <c r="G113" i="18" s="1"/>
  <c r="H69" i="18"/>
  <c r="I69" i="18"/>
  <c r="J69" i="18"/>
  <c r="K69" i="18"/>
  <c r="K91" i="18" s="1"/>
  <c r="K113" i="18" s="1"/>
  <c r="L69" i="18"/>
  <c r="M69" i="18"/>
  <c r="N69" i="18"/>
  <c r="O69" i="18"/>
  <c r="O91" i="18" s="1"/>
  <c r="O113" i="18" s="1"/>
  <c r="P69" i="18"/>
  <c r="Q69" i="18"/>
  <c r="R69" i="18"/>
  <c r="S69" i="18"/>
  <c r="S91" i="18" s="1"/>
  <c r="S113" i="18" s="1"/>
  <c r="T69" i="18"/>
  <c r="U69" i="18"/>
  <c r="V69" i="18"/>
  <c r="W69" i="18"/>
  <c r="W91" i="18" s="1"/>
  <c r="W113" i="18" s="1"/>
  <c r="X69" i="18"/>
  <c r="Y69" i="18"/>
  <c r="Z69" i="18"/>
  <c r="AA69" i="18"/>
  <c r="AA91" i="18" s="1"/>
  <c r="AA113" i="18" s="1"/>
  <c r="AB69" i="18"/>
  <c r="AC69" i="18"/>
  <c r="AD69" i="18"/>
  <c r="AE69" i="18"/>
  <c r="AE91" i="18" s="1"/>
  <c r="AE113" i="18" s="1"/>
  <c r="E70" i="18"/>
  <c r="F92" i="18" s="1"/>
  <c r="F114" i="18" s="1"/>
  <c r="F70" i="18"/>
  <c r="G70" i="18"/>
  <c r="H70" i="18"/>
  <c r="H92" i="18" s="1"/>
  <c r="H114" i="18" s="1"/>
  <c r="I70" i="18"/>
  <c r="J70" i="18"/>
  <c r="K70" i="18"/>
  <c r="L70" i="18"/>
  <c r="L92" i="18" s="1"/>
  <c r="L114" i="18" s="1"/>
  <c r="M70" i="18"/>
  <c r="N70" i="18"/>
  <c r="O70" i="18"/>
  <c r="P70" i="18"/>
  <c r="P92" i="18" s="1"/>
  <c r="P114" i="18" s="1"/>
  <c r="Q70" i="18"/>
  <c r="R70" i="18"/>
  <c r="S70" i="18"/>
  <c r="T70" i="18"/>
  <c r="T92" i="18" s="1"/>
  <c r="T114" i="18" s="1"/>
  <c r="U70" i="18"/>
  <c r="V92" i="18" s="1"/>
  <c r="V114" i="18" s="1"/>
  <c r="V70" i="18"/>
  <c r="W70" i="18"/>
  <c r="X70" i="18"/>
  <c r="X92" i="18" s="1"/>
  <c r="X114" i="18" s="1"/>
  <c r="Y70" i="18"/>
  <c r="Z70" i="18"/>
  <c r="AA70" i="18"/>
  <c r="AB70" i="18"/>
  <c r="AB92" i="18" s="1"/>
  <c r="AB114" i="18" s="1"/>
  <c r="AC70" i="18"/>
  <c r="AD70" i="18"/>
  <c r="AE70" i="18"/>
  <c r="E71" i="18"/>
  <c r="E93" i="18" s="1"/>
  <c r="E115" i="18" s="1"/>
  <c r="F71" i="18"/>
  <c r="G71" i="18"/>
  <c r="H71" i="18"/>
  <c r="I71" i="18"/>
  <c r="I93" i="18" s="1"/>
  <c r="I115" i="18" s="1"/>
  <c r="J71" i="18"/>
  <c r="K71" i="18"/>
  <c r="L71" i="18"/>
  <c r="M71" i="18"/>
  <c r="M93" i="18" s="1"/>
  <c r="M115" i="18" s="1"/>
  <c r="N71" i="18"/>
  <c r="O71" i="18"/>
  <c r="P71" i="18"/>
  <c r="Q71" i="18"/>
  <c r="Q93" i="18" s="1"/>
  <c r="Q115" i="18" s="1"/>
  <c r="R71" i="18"/>
  <c r="S71" i="18"/>
  <c r="T71" i="18"/>
  <c r="U71" i="18"/>
  <c r="U93" i="18" s="1"/>
  <c r="U115" i="18" s="1"/>
  <c r="V71" i="18"/>
  <c r="W71" i="18"/>
  <c r="X71" i="18"/>
  <c r="Y71" i="18"/>
  <c r="Y93" i="18" s="1"/>
  <c r="Y115" i="18" s="1"/>
  <c r="Z71" i="18"/>
  <c r="AA71" i="18"/>
  <c r="AB71" i="18"/>
  <c r="AC71" i="18"/>
  <c r="AC93" i="18" s="1"/>
  <c r="AC115" i="18" s="1"/>
  <c r="AD71" i="18"/>
  <c r="AE71" i="18"/>
  <c r="E72" i="18"/>
  <c r="F72" i="18"/>
  <c r="F94" i="18" s="1"/>
  <c r="F116" i="18" s="1"/>
  <c r="G72" i="18"/>
  <c r="H72" i="18"/>
  <c r="I72" i="18"/>
  <c r="J72" i="18"/>
  <c r="J94" i="18" s="1"/>
  <c r="J116" i="18" s="1"/>
  <c r="K72" i="18"/>
  <c r="L72" i="18"/>
  <c r="M72" i="18"/>
  <c r="N72" i="18"/>
  <c r="N94" i="18" s="1"/>
  <c r="N116" i="18" s="1"/>
  <c r="O72" i="18"/>
  <c r="P72" i="18"/>
  <c r="Q72" i="18"/>
  <c r="R72" i="18"/>
  <c r="R94" i="18" s="1"/>
  <c r="R116" i="18" s="1"/>
  <c r="S72" i="18"/>
  <c r="T72" i="18"/>
  <c r="U72" i="18"/>
  <c r="V72" i="18"/>
  <c r="V94" i="18" s="1"/>
  <c r="V116" i="18" s="1"/>
  <c r="W72" i="18"/>
  <c r="X72" i="18"/>
  <c r="Y72" i="18"/>
  <c r="Z72" i="18"/>
  <c r="Z94" i="18" s="1"/>
  <c r="Z116" i="18" s="1"/>
  <c r="AA72" i="18"/>
  <c r="AB72" i="18"/>
  <c r="AC72" i="18"/>
  <c r="AD72" i="18"/>
  <c r="AD94" i="18" s="1"/>
  <c r="AD116" i="18" s="1"/>
  <c r="AE72" i="18"/>
  <c r="D72" i="18"/>
  <c r="D94" i="18" s="1"/>
  <c r="D116" i="18" s="1"/>
  <c r="D71" i="18"/>
  <c r="D93" i="18" s="1"/>
  <c r="D115" i="18" s="1"/>
  <c r="D70" i="18"/>
  <c r="D92" i="18" s="1"/>
  <c r="D114" i="18" s="1"/>
  <c r="D69" i="18"/>
  <c r="D91" i="18" s="1"/>
  <c r="D113" i="18" s="1"/>
  <c r="D68" i="18"/>
  <c r="D90" i="18" s="1"/>
  <c r="D112" i="18" s="1"/>
  <c r="D67" i="18"/>
  <c r="D89" i="18" s="1"/>
  <c r="D111" i="18" s="1"/>
  <c r="D66" i="18"/>
  <c r="D88" i="18" s="1"/>
  <c r="D110" i="18" s="1"/>
  <c r="D65" i="18"/>
  <c r="D87" i="18" s="1"/>
  <c r="D109" i="18" s="1"/>
  <c r="D64" i="18"/>
  <c r="D86" i="18" s="1"/>
  <c r="D108" i="18" s="1"/>
  <c r="D63" i="18"/>
  <c r="D85" i="18" s="1"/>
  <c r="D107" i="18" s="1"/>
  <c r="D62" i="18"/>
  <c r="D84" i="18" s="1"/>
  <c r="D106" i="18" s="1"/>
  <c r="D61" i="18"/>
  <c r="D83" i="18" s="1"/>
  <c r="D105" i="18" s="1"/>
  <c r="D60" i="18"/>
  <c r="D82" i="18" s="1"/>
  <c r="D104" i="18" s="1"/>
  <c r="D59" i="18"/>
  <c r="D81" i="18" s="1"/>
  <c r="D103" i="18" s="1"/>
  <c r="D58" i="18"/>
  <c r="D80" i="18" s="1"/>
  <c r="D102" i="18" s="1"/>
  <c r="D57" i="18"/>
  <c r="D79" i="18" s="1"/>
  <c r="D101" i="18" s="1"/>
  <c r="D56" i="18"/>
  <c r="D78" i="18" s="1"/>
  <c r="D100" i="18" s="1"/>
  <c r="D55" i="18"/>
  <c r="D77" i="18" s="1"/>
  <c r="D99" i="18" s="1"/>
  <c r="D54" i="18"/>
  <c r="D76" i="18" s="1"/>
  <c r="D98" i="18" s="1"/>
  <c r="D53" i="18"/>
  <c r="D75" i="18" s="1"/>
  <c r="D97" i="18" s="1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AI9" i="18"/>
  <c r="AJ9" i="18"/>
  <c r="AK9" i="18"/>
  <c r="AL9" i="18"/>
  <c r="AM9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AI10" i="18"/>
  <c r="AJ10" i="18"/>
  <c r="AK10" i="18"/>
  <c r="AL10" i="18"/>
  <c r="AM10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AI11" i="18"/>
  <c r="AJ11" i="18"/>
  <c r="AK11" i="18"/>
  <c r="AL11" i="18"/>
  <c r="AM11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AI12" i="18"/>
  <c r="AJ12" i="18"/>
  <c r="AK12" i="18"/>
  <c r="AL12" i="18"/>
  <c r="AM12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AI13" i="18"/>
  <c r="AJ13" i="18"/>
  <c r="AK13" i="18"/>
  <c r="AL13" i="18"/>
  <c r="AM13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AI14" i="18"/>
  <c r="AJ14" i="18"/>
  <c r="AK14" i="18"/>
  <c r="AL14" i="18"/>
  <c r="AM14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AI15" i="18"/>
  <c r="AJ15" i="18"/>
  <c r="AK15" i="18"/>
  <c r="AL15" i="18"/>
  <c r="AM15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AI16" i="18"/>
  <c r="AJ16" i="18"/>
  <c r="AK16" i="18"/>
  <c r="AL16" i="18"/>
  <c r="AM16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AI17" i="18"/>
  <c r="AJ17" i="18"/>
  <c r="AK17" i="18"/>
  <c r="AL17" i="18"/>
  <c r="AM17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AI18" i="18"/>
  <c r="AJ18" i="18"/>
  <c r="AK18" i="18"/>
  <c r="AL18" i="18"/>
  <c r="AM18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AI19" i="18"/>
  <c r="AJ19" i="18"/>
  <c r="AK19" i="18"/>
  <c r="AL19" i="18"/>
  <c r="AM19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AI20" i="18"/>
  <c r="AJ20" i="18"/>
  <c r="AK20" i="18"/>
  <c r="AL20" i="18"/>
  <c r="AM20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AI21" i="18"/>
  <c r="AJ21" i="18"/>
  <c r="AK21" i="18"/>
  <c r="AL21" i="18"/>
  <c r="AM21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AI22" i="18"/>
  <c r="AJ22" i="18"/>
  <c r="AK22" i="18"/>
  <c r="AL22" i="18"/>
  <c r="AM22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AI23" i="18"/>
  <c r="AJ23" i="18"/>
  <c r="AK23" i="18"/>
  <c r="AL23" i="18"/>
  <c r="AM23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AI24" i="18"/>
  <c r="AJ24" i="18"/>
  <c r="AK24" i="18"/>
  <c r="AL24" i="18"/>
  <c r="AM24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AI25" i="18"/>
  <c r="AJ25" i="18"/>
  <c r="AK25" i="18"/>
  <c r="AL25" i="18"/>
  <c r="AM25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AI26" i="18"/>
  <c r="AJ26" i="18"/>
  <c r="AK26" i="18"/>
  <c r="AL26" i="18"/>
  <c r="AM26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AI27" i="18"/>
  <c r="AJ27" i="18"/>
  <c r="AK27" i="18"/>
  <c r="AL27" i="18"/>
  <c r="AM27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AH28" i="18"/>
  <c r="AI28" i="18"/>
  <c r="AJ28" i="18"/>
  <c r="AK28" i="18"/>
  <c r="AL28" i="18"/>
  <c r="AM28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9" i="18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32" i="17"/>
  <c r="AC94" i="18" l="1"/>
  <c r="AC116" i="18" s="1"/>
  <c r="Y94" i="18"/>
  <c r="Y116" i="18" s="1"/>
  <c r="U94" i="18"/>
  <c r="U116" i="18" s="1"/>
  <c r="Q94" i="18"/>
  <c r="Q116" i="18" s="1"/>
  <c r="M94" i="18"/>
  <c r="M116" i="18" s="1"/>
  <c r="I94" i="18"/>
  <c r="I116" i="18" s="1"/>
  <c r="E94" i="18"/>
  <c r="E116" i="18" s="1"/>
  <c r="AB93" i="18"/>
  <c r="AB115" i="18" s="1"/>
  <c r="X93" i="18"/>
  <c r="X115" i="18" s="1"/>
  <c r="T93" i="18"/>
  <c r="T115" i="18" s="1"/>
  <c r="P93" i="18"/>
  <c r="P115" i="18" s="1"/>
  <c r="L93" i="18"/>
  <c r="L115" i="18" s="1"/>
  <c r="H93" i="18"/>
  <c r="H115" i="18" s="1"/>
  <c r="AE92" i="18"/>
  <c r="AE114" i="18" s="1"/>
  <c r="AA92" i="18"/>
  <c r="AA114" i="18" s="1"/>
  <c r="W92" i="18"/>
  <c r="W114" i="18" s="1"/>
  <c r="S92" i="18"/>
  <c r="S114" i="18" s="1"/>
  <c r="O92" i="18"/>
  <c r="O114" i="18" s="1"/>
  <c r="K92" i="18"/>
  <c r="K114" i="18" s="1"/>
  <c r="G92" i="18"/>
  <c r="G114" i="18" s="1"/>
  <c r="AD91" i="18"/>
  <c r="AD113" i="18" s="1"/>
  <c r="Z91" i="18"/>
  <c r="Z113" i="18" s="1"/>
  <c r="V91" i="18"/>
  <c r="V113" i="18" s="1"/>
  <c r="R91" i="18"/>
  <c r="R113" i="18" s="1"/>
  <c r="N91" i="18"/>
  <c r="N113" i="18" s="1"/>
  <c r="J91" i="18"/>
  <c r="J113" i="18" s="1"/>
  <c r="F91" i="18"/>
  <c r="F113" i="18" s="1"/>
  <c r="AC90" i="18"/>
  <c r="AC112" i="18" s="1"/>
  <c r="Y90" i="18"/>
  <c r="Y112" i="18" s="1"/>
  <c r="U90" i="18"/>
  <c r="U112" i="18" s="1"/>
  <c r="Q90" i="18"/>
  <c r="Q112" i="18" s="1"/>
  <c r="M90" i="18"/>
  <c r="M112" i="18" s="1"/>
  <c r="I90" i="18"/>
  <c r="I112" i="18" s="1"/>
  <c r="E90" i="18"/>
  <c r="E112" i="18" s="1"/>
  <c r="AB89" i="18"/>
  <c r="AB111" i="18" s="1"/>
  <c r="X89" i="18"/>
  <c r="X111" i="18" s="1"/>
  <c r="T89" i="18"/>
  <c r="T111" i="18" s="1"/>
  <c r="P89" i="18"/>
  <c r="P111" i="18" s="1"/>
  <c r="L89" i="18"/>
  <c r="L111" i="18" s="1"/>
  <c r="H89" i="18"/>
  <c r="H111" i="18" s="1"/>
  <c r="AE88" i="18"/>
  <c r="AE110" i="18" s="1"/>
  <c r="AA88" i="18"/>
  <c r="AA110" i="18" s="1"/>
  <c r="W88" i="18"/>
  <c r="W110" i="18" s="1"/>
  <c r="S88" i="18"/>
  <c r="S110" i="18" s="1"/>
  <c r="O88" i="18"/>
  <c r="O110" i="18" s="1"/>
  <c r="K88" i="18"/>
  <c r="K110" i="18" s="1"/>
  <c r="G88" i="18"/>
  <c r="G110" i="18" s="1"/>
  <c r="AD87" i="18"/>
  <c r="AD109" i="18" s="1"/>
  <c r="Z87" i="18"/>
  <c r="Z109" i="18" s="1"/>
  <c r="V87" i="18"/>
  <c r="V109" i="18" s="1"/>
  <c r="R87" i="18"/>
  <c r="R109" i="18" s="1"/>
  <c r="N87" i="18"/>
  <c r="N109" i="18" s="1"/>
  <c r="J87" i="18"/>
  <c r="J109" i="18" s="1"/>
  <c r="F87" i="18"/>
  <c r="F109" i="18" s="1"/>
  <c r="AC86" i="18"/>
  <c r="AC108" i="18" s="1"/>
  <c r="Y86" i="18"/>
  <c r="Y108" i="18" s="1"/>
  <c r="U86" i="18"/>
  <c r="U108" i="18" s="1"/>
  <c r="Q86" i="18"/>
  <c r="Q108" i="18" s="1"/>
  <c r="M86" i="18"/>
  <c r="M108" i="18" s="1"/>
  <c r="I86" i="18"/>
  <c r="I108" i="18" s="1"/>
  <c r="AB85" i="18"/>
  <c r="AB107" i="18" s="1"/>
  <c r="X85" i="18"/>
  <c r="X107" i="18" s="1"/>
  <c r="T85" i="18"/>
  <c r="T107" i="18" s="1"/>
  <c r="P85" i="18"/>
  <c r="P107" i="18" s="1"/>
  <c r="L85" i="18"/>
  <c r="L107" i="18" s="1"/>
  <c r="H85" i="18"/>
  <c r="H107" i="18" s="1"/>
  <c r="AE84" i="18"/>
  <c r="AE106" i="18" s="1"/>
  <c r="AA84" i="18"/>
  <c r="AA106" i="18" s="1"/>
  <c r="W84" i="18"/>
  <c r="W106" i="18" s="1"/>
  <c r="S84" i="18"/>
  <c r="S106" i="18" s="1"/>
  <c r="O84" i="18"/>
  <c r="O106" i="18" s="1"/>
  <c r="K84" i="18"/>
  <c r="K106" i="18" s="1"/>
  <c r="G84" i="18"/>
  <c r="G106" i="18" s="1"/>
  <c r="AD83" i="18"/>
  <c r="AD105" i="18" s="1"/>
  <c r="Z83" i="18"/>
  <c r="Z105" i="18" s="1"/>
  <c r="V83" i="18"/>
  <c r="V105" i="18" s="1"/>
  <c r="R83" i="18"/>
  <c r="R105" i="18" s="1"/>
  <c r="N83" i="18"/>
  <c r="N105" i="18" s="1"/>
  <c r="J83" i="18"/>
  <c r="J105" i="18" s="1"/>
  <c r="F83" i="18"/>
  <c r="F105" i="18" s="1"/>
  <c r="AC82" i="18"/>
  <c r="AC104" i="18" s="1"/>
  <c r="Y82" i="18"/>
  <c r="Y104" i="18" s="1"/>
  <c r="U82" i="18"/>
  <c r="U104" i="18" s="1"/>
  <c r="Q82" i="18"/>
  <c r="Q104" i="18" s="1"/>
  <c r="M82" i="18"/>
  <c r="M104" i="18" s="1"/>
  <c r="I82" i="18"/>
  <c r="I104" i="18" s="1"/>
  <c r="AB81" i="18"/>
  <c r="AB103" i="18" s="1"/>
  <c r="X81" i="18"/>
  <c r="X103" i="18" s="1"/>
  <c r="T81" i="18"/>
  <c r="T103" i="18" s="1"/>
  <c r="P81" i="18"/>
  <c r="P103" i="18" s="1"/>
  <c r="L81" i="18"/>
  <c r="L103" i="18" s="1"/>
  <c r="H81" i="18"/>
  <c r="H103" i="18" s="1"/>
  <c r="AE80" i="18"/>
  <c r="AE102" i="18" s="1"/>
  <c r="AA80" i="18"/>
  <c r="AA102" i="18" s="1"/>
  <c r="E89" i="18"/>
  <c r="E111" i="18" s="1"/>
  <c r="E85" i="18"/>
  <c r="E107" i="18" s="1"/>
  <c r="E86" i="18"/>
  <c r="E108" i="18" s="1"/>
  <c r="W80" i="18"/>
  <c r="W102" i="18" s="1"/>
  <c r="S80" i="18"/>
  <c r="S102" i="18" s="1"/>
  <c r="O80" i="18"/>
  <c r="O102" i="18" s="1"/>
  <c r="K80" i="18"/>
  <c r="K102" i="18" s="1"/>
  <c r="G80" i="18"/>
  <c r="G102" i="18" s="1"/>
  <c r="AD79" i="18"/>
  <c r="AD101" i="18" s="1"/>
  <c r="Z79" i="18"/>
  <c r="Z101" i="18" s="1"/>
  <c r="L77" i="18"/>
  <c r="L99" i="18" s="1"/>
  <c r="AK92" i="18"/>
  <c r="AK114" i="18" s="1"/>
  <c r="AK88" i="18"/>
  <c r="AK110" i="18" s="1"/>
  <c r="AK84" i="18"/>
  <c r="AK106" i="18" s="1"/>
  <c r="AE77" i="18"/>
  <c r="AE99" i="18" s="1"/>
  <c r="AA77" i="18"/>
  <c r="AA99" i="18" s="1"/>
  <c r="S77" i="18"/>
  <c r="S99" i="18" s="1"/>
  <c r="AC75" i="18"/>
  <c r="AC97" i="18" s="1"/>
  <c r="AJ91" i="18"/>
  <c r="AJ113" i="18" s="1"/>
  <c r="AJ84" i="18"/>
  <c r="AJ106" i="18" s="1"/>
  <c r="AJ79" i="18"/>
  <c r="AJ101" i="18" s="1"/>
  <c r="E81" i="18"/>
  <c r="E103" i="18" s="1"/>
  <c r="AL117" i="18"/>
  <c r="AK22" i="14" s="1"/>
  <c r="AH117" i="18"/>
  <c r="AG22" i="14" s="1"/>
  <c r="E82" i="18"/>
  <c r="E104" i="18" s="1"/>
  <c r="V79" i="18"/>
  <c r="V101" i="18" s="1"/>
  <c r="R79" i="18"/>
  <c r="R101" i="18" s="1"/>
  <c r="X77" i="18"/>
  <c r="X99" i="18" s="1"/>
  <c r="AE76" i="18"/>
  <c r="AE98" i="18" s="1"/>
  <c r="AG94" i="18"/>
  <c r="AG116" i="18" s="1"/>
  <c r="AF89" i="18"/>
  <c r="AF111" i="18" s="1"/>
  <c r="D117" i="18"/>
  <c r="C22" i="14" s="1"/>
  <c r="C9" i="12" s="1"/>
  <c r="D7" i="12" s="1"/>
  <c r="T79" i="18"/>
  <c r="T101" i="18" s="1"/>
  <c r="P79" i="18"/>
  <c r="P101" i="18" s="1"/>
  <c r="L79" i="18"/>
  <c r="L101" i="18" s="1"/>
  <c r="H79" i="18"/>
  <c r="H101" i="18" s="1"/>
  <c r="AE78" i="18"/>
  <c r="AE100" i="18" s="1"/>
  <c r="AA78" i="18"/>
  <c r="AA100" i="18" s="1"/>
  <c r="W78" i="18"/>
  <c r="W100" i="18" s="1"/>
  <c r="S78" i="18"/>
  <c r="S100" i="18" s="1"/>
  <c r="O78" i="18"/>
  <c r="O100" i="18" s="1"/>
  <c r="K78" i="18"/>
  <c r="K100" i="18" s="1"/>
  <c r="G78" i="18"/>
  <c r="G100" i="18" s="1"/>
  <c r="AD77" i="18"/>
  <c r="AD99" i="18" s="1"/>
  <c r="U76" i="18"/>
  <c r="U98" i="18" s="1"/>
  <c r="Q76" i="18"/>
  <c r="Q98" i="18" s="1"/>
  <c r="X75" i="18"/>
  <c r="X97" i="18" s="1"/>
  <c r="L75" i="18"/>
  <c r="L97" i="18" s="1"/>
  <c r="AM94" i="18"/>
  <c r="AM116" i="18" s="1"/>
  <c r="AI94" i="18"/>
  <c r="AI116" i="18" s="1"/>
  <c r="AM92" i="18"/>
  <c r="AM114" i="18" s="1"/>
  <c r="AI92" i="18"/>
  <c r="AI114" i="18" s="1"/>
  <c r="AM90" i="18"/>
  <c r="AM112" i="18" s="1"/>
  <c r="AI90" i="18"/>
  <c r="AI112" i="18" s="1"/>
  <c r="AM88" i="18"/>
  <c r="AM110" i="18" s="1"/>
  <c r="AI88" i="18"/>
  <c r="AI110" i="18" s="1"/>
  <c r="AM86" i="18"/>
  <c r="AM108" i="18" s="1"/>
  <c r="AI86" i="18"/>
  <c r="AI108" i="18" s="1"/>
  <c r="AI85" i="18"/>
  <c r="AI107" i="18" s="1"/>
  <c r="AM84" i="18"/>
  <c r="AM106" i="18" s="1"/>
  <c r="AI84" i="18"/>
  <c r="AI106" i="18" s="1"/>
  <c r="AM83" i="18"/>
  <c r="AM105" i="18" s="1"/>
  <c r="AI83" i="18"/>
  <c r="AI105" i="18" s="1"/>
  <c r="AI82" i="18"/>
  <c r="AI104" i="18" s="1"/>
  <c r="AM80" i="18"/>
  <c r="AM102" i="18" s="1"/>
  <c r="AI77" i="18"/>
  <c r="AI99" i="18" s="1"/>
  <c r="AI76" i="18"/>
  <c r="AI98" i="18" s="1"/>
  <c r="AM75" i="18"/>
  <c r="AM97" i="18" s="1"/>
  <c r="AE93" i="18"/>
  <c r="AE115" i="18" s="1"/>
  <c r="W93" i="18"/>
  <c r="W115" i="18" s="1"/>
  <c r="O93" i="18"/>
  <c r="O115" i="18" s="1"/>
  <c r="G93" i="18"/>
  <c r="G115" i="18" s="1"/>
  <c r="AE89" i="18"/>
  <c r="AE111" i="18" s="1"/>
  <c r="W89" i="18"/>
  <c r="W111" i="18" s="1"/>
  <c r="O89" i="18"/>
  <c r="O111" i="18" s="1"/>
  <c r="G89" i="18"/>
  <c r="G111" i="18" s="1"/>
  <c r="P86" i="18"/>
  <c r="P108" i="18" s="1"/>
  <c r="G85" i="18"/>
  <c r="G107" i="18" s="1"/>
  <c r="F84" i="18"/>
  <c r="F106" i="18" s="1"/>
  <c r="W81" i="18"/>
  <c r="W103" i="18" s="1"/>
  <c r="N80" i="18"/>
  <c r="N102" i="18" s="1"/>
  <c r="W77" i="18"/>
  <c r="W99" i="18" s="1"/>
  <c r="O77" i="18"/>
  <c r="O99" i="18" s="1"/>
  <c r="K77" i="18"/>
  <c r="K99" i="18" s="1"/>
  <c r="G77" i="18"/>
  <c r="G99" i="18" s="1"/>
  <c r="AD76" i="18"/>
  <c r="AD98" i="18" s="1"/>
  <c r="Z76" i="18"/>
  <c r="Z98" i="18" s="1"/>
  <c r="V76" i="18"/>
  <c r="V98" i="18" s="1"/>
  <c r="R76" i="18"/>
  <c r="R98" i="18" s="1"/>
  <c r="N76" i="18"/>
  <c r="N98" i="18" s="1"/>
  <c r="J76" i="18"/>
  <c r="J98" i="18" s="1"/>
  <c r="F76" i="18"/>
  <c r="F98" i="18" s="1"/>
  <c r="Y75" i="18"/>
  <c r="Y97" i="18" s="1"/>
  <c r="U75" i="18"/>
  <c r="U97" i="18" s="1"/>
  <c r="Q75" i="18"/>
  <c r="Q97" i="18" s="1"/>
  <c r="M75" i="18"/>
  <c r="M97" i="18" s="1"/>
  <c r="I75" i="18"/>
  <c r="I97" i="18" s="1"/>
  <c r="AJ94" i="18"/>
  <c r="AJ116" i="18" s="1"/>
  <c r="AJ93" i="18"/>
  <c r="AJ115" i="18" s="1"/>
  <c r="AF93" i="18"/>
  <c r="AF115" i="18" s="1"/>
  <c r="AJ92" i="18"/>
  <c r="AJ114" i="18" s="1"/>
  <c r="AF91" i="18"/>
  <c r="AF113" i="18" s="1"/>
  <c r="AJ90" i="18"/>
  <c r="AJ112" i="18" s="1"/>
  <c r="AJ89" i="18"/>
  <c r="AJ111" i="18" s="1"/>
  <c r="AJ88" i="18"/>
  <c r="AJ110" i="18" s="1"/>
  <c r="AJ87" i="18"/>
  <c r="AJ109" i="18" s="1"/>
  <c r="AF87" i="18"/>
  <c r="AF109" i="18" s="1"/>
  <c r="AJ86" i="18"/>
  <c r="AJ108" i="18" s="1"/>
  <c r="AJ85" i="18"/>
  <c r="AJ107" i="18" s="1"/>
  <c r="AJ83" i="18"/>
  <c r="AJ105" i="18" s="1"/>
  <c r="AJ82" i="18"/>
  <c r="AJ104" i="18" s="1"/>
  <c r="AJ81" i="18"/>
  <c r="AJ103" i="18" s="1"/>
  <c r="AF81" i="18"/>
  <c r="AF103" i="18" s="1"/>
  <c r="AJ80" i="18"/>
  <c r="AJ102" i="18" s="1"/>
  <c r="AJ78" i="18"/>
  <c r="AJ100" i="18" s="1"/>
  <c r="AJ77" i="18"/>
  <c r="AJ99" i="18" s="1"/>
  <c r="AJ76" i="18"/>
  <c r="AJ98" i="18" s="1"/>
  <c r="AJ75" i="18"/>
  <c r="AJ97" i="18" s="1"/>
  <c r="AE94" i="18"/>
  <c r="AE116" i="18" s="1"/>
  <c r="AA94" i="18"/>
  <c r="AA116" i="18" s="1"/>
  <c r="W94" i="18"/>
  <c r="W116" i="18" s="1"/>
  <c r="S94" i="18"/>
  <c r="S116" i="18" s="1"/>
  <c r="O94" i="18"/>
  <c r="O116" i="18" s="1"/>
  <c r="K94" i="18"/>
  <c r="K116" i="18" s="1"/>
  <c r="G94" i="18"/>
  <c r="G116" i="18" s="1"/>
  <c r="AD93" i="18"/>
  <c r="AD115" i="18" s="1"/>
  <c r="Z93" i="18"/>
  <c r="Z115" i="18" s="1"/>
  <c r="V93" i="18"/>
  <c r="V115" i="18" s="1"/>
  <c r="R93" i="18"/>
  <c r="R115" i="18" s="1"/>
  <c r="N93" i="18"/>
  <c r="N115" i="18" s="1"/>
  <c r="J93" i="18"/>
  <c r="J115" i="18" s="1"/>
  <c r="F93" i="18"/>
  <c r="F115" i="18" s="1"/>
  <c r="AC92" i="18"/>
  <c r="AC114" i="18" s="1"/>
  <c r="Y92" i="18"/>
  <c r="Y114" i="18" s="1"/>
  <c r="Q92" i="18"/>
  <c r="Q114" i="18" s="1"/>
  <c r="M92" i="18"/>
  <c r="M114" i="18" s="1"/>
  <c r="I92" i="18"/>
  <c r="I114" i="18" s="1"/>
  <c r="AB91" i="18"/>
  <c r="AB113" i="18" s="1"/>
  <c r="X91" i="18"/>
  <c r="X113" i="18" s="1"/>
  <c r="T91" i="18"/>
  <c r="T113" i="18" s="1"/>
  <c r="P91" i="18"/>
  <c r="P113" i="18" s="1"/>
  <c r="L91" i="18"/>
  <c r="L113" i="18" s="1"/>
  <c r="H91" i="18"/>
  <c r="H113" i="18" s="1"/>
  <c r="AE90" i="18"/>
  <c r="AE112" i="18" s="1"/>
  <c r="AA90" i="18"/>
  <c r="AA112" i="18" s="1"/>
  <c r="W90" i="18"/>
  <c r="W112" i="18" s="1"/>
  <c r="S90" i="18"/>
  <c r="S112" i="18" s="1"/>
  <c r="O90" i="18"/>
  <c r="O112" i="18" s="1"/>
  <c r="K90" i="18"/>
  <c r="K112" i="18" s="1"/>
  <c r="G90" i="18"/>
  <c r="G112" i="18" s="1"/>
  <c r="AD89" i="18"/>
  <c r="AD111" i="18" s="1"/>
  <c r="Z89" i="18"/>
  <c r="Z111" i="18" s="1"/>
  <c r="V89" i="18"/>
  <c r="V111" i="18" s="1"/>
  <c r="R89" i="18"/>
  <c r="R111" i="18" s="1"/>
  <c r="N89" i="18"/>
  <c r="N111" i="18" s="1"/>
  <c r="J89" i="18"/>
  <c r="J111" i="18" s="1"/>
  <c r="F89" i="18"/>
  <c r="F111" i="18" s="1"/>
  <c r="Y88" i="18"/>
  <c r="Y110" i="18" s="1"/>
  <c r="U88" i="18"/>
  <c r="U110" i="18" s="1"/>
  <c r="Q88" i="18"/>
  <c r="Q110" i="18" s="1"/>
  <c r="I88" i="18"/>
  <c r="I110" i="18" s="1"/>
  <c r="E88" i="18"/>
  <c r="E110" i="18" s="1"/>
  <c r="AB87" i="18"/>
  <c r="AB109" i="18" s="1"/>
  <c r="X87" i="18"/>
  <c r="X109" i="18" s="1"/>
  <c r="T87" i="18"/>
  <c r="T109" i="18" s="1"/>
  <c r="P87" i="18"/>
  <c r="P109" i="18" s="1"/>
  <c r="L87" i="18"/>
  <c r="L109" i="18" s="1"/>
  <c r="H87" i="18"/>
  <c r="H109" i="18" s="1"/>
  <c r="AE86" i="18"/>
  <c r="AE108" i="18" s="1"/>
  <c r="AA86" i="18"/>
  <c r="AA108" i="18" s="1"/>
  <c r="W86" i="18"/>
  <c r="W108" i="18" s="1"/>
  <c r="S86" i="18"/>
  <c r="S108" i="18" s="1"/>
  <c r="O86" i="18"/>
  <c r="O108" i="18" s="1"/>
  <c r="K86" i="18"/>
  <c r="K108" i="18" s="1"/>
  <c r="G86" i="18"/>
  <c r="G108" i="18" s="1"/>
  <c r="AD85" i="18"/>
  <c r="AD107" i="18" s="1"/>
  <c r="Z85" i="18"/>
  <c r="Z107" i="18" s="1"/>
  <c r="V85" i="18"/>
  <c r="V107" i="18" s="1"/>
  <c r="R85" i="18"/>
  <c r="R107" i="18" s="1"/>
  <c r="N85" i="18"/>
  <c r="N107" i="18" s="1"/>
  <c r="J85" i="18"/>
  <c r="J107" i="18" s="1"/>
  <c r="F85" i="18"/>
  <c r="F107" i="18" s="1"/>
  <c r="AC84" i="18"/>
  <c r="AC106" i="18" s="1"/>
  <c r="Y84" i="18"/>
  <c r="Y106" i="18" s="1"/>
  <c r="U84" i="18"/>
  <c r="U106" i="18" s="1"/>
  <c r="Q84" i="18"/>
  <c r="Q106" i="18" s="1"/>
  <c r="M84" i="18"/>
  <c r="M106" i="18" s="1"/>
  <c r="I84" i="18"/>
  <c r="I106" i="18" s="1"/>
  <c r="E84" i="18"/>
  <c r="E106" i="18" s="1"/>
  <c r="AB83" i="18"/>
  <c r="AB105" i="18" s="1"/>
  <c r="X83" i="18"/>
  <c r="X105" i="18" s="1"/>
  <c r="T83" i="18"/>
  <c r="T105" i="18" s="1"/>
  <c r="P83" i="18"/>
  <c r="P105" i="18" s="1"/>
  <c r="L83" i="18"/>
  <c r="L105" i="18" s="1"/>
  <c r="H83" i="18"/>
  <c r="H105" i="18" s="1"/>
  <c r="AE82" i="18"/>
  <c r="AE104" i="18" s="1"/>
  <c r="AA82" i="18"/>
  <c r="AA104" i="18" s="1"/>
  <c r="W82" i="18"/>
  <c r="W104" i="18" s="1"/>
  <c r="S82" i="18"/>
  <c r="S104" i="18" s="1"/>
  <c r="O82" i="18"/>
  <c r="O104" i="18" s="1"/>
  <c r="K82" i="18"/>
  <c r="K104" i="18" s="1"/>
  <c r="G82" i="18"/>
  <c r="G104" i="18" s="1"/>
  <c r="AD81" i="18"/>
  <c r="AD103" i="18" s="1"/>
  <c r="Z81" i="18"/>
  <c r="Z103" i="18" s="1"/>
  <c r="V81" i="18"/>
  <c r="V103" i="18" s="1"/>
  <c r="R81" i="18"/>
  <c r="R103" i="18" s="1"/>
  <c r="N81" i="18"/>
  <c r="N103" i="18" s="1"/>
  <c r="J81" i="18"/>
  <c r="J103" i="18" s="1"/>
  <c r="F81" i="18"/>
  <c r="F103" i="18" s="1"/>
  <c r="AC80" i="18"/>
  <c r="AC102" i="18" s="1"/>
  <c r="Y80" i="18"/>
  <c r="Y102" i="18" s="1"/>
  <c r="U80" i="18"/>
  <c r="U102" i="18" s="1"/>
  <c r="Q80" i="18"/>
  <c r="Q102" i="18" s="1"/>
  <c r="M80" i="18"/>
  <c r="M102" i="18" s="1"/>
  <c r="I80" i="18"/>
  <c r="I102" i="18" s="1"/>
  <c r="E80" i="18"/>
  <c r="E102" i="18" s="1"/>
  <c r="AB79" i="18"/>
  <c r="AB101" i="18" s="1"/>
  <c r="X79" i="18"/>
  <c r="X101" i="18" s="1"/>
  <c r="O76" i="18"/>
  <c r="O98" i="18" s="1"/>
  <c r="E77" i="18"/>
  <c r="E99" i="18" s="1"/>
  <c r="N79" i="18"/>
  <c r="N101" i="18" s="1"/>
  <c r="J79" i="18"/>
  <c r="J101" i="18" s="1"/>
  <c r="F79" i="18"/>
  <c r="F101" i="18" s="1"/>
  <c r="AC78" i="18"/>
  <c r="AC100" i="18" s="1"/>
  <c r="Y78" i="18"/>
  <c r="Y100" i="18" s="1"/>
  <c r="Q78" i="18"/>
  <c r="Q100" i="18" s="1"/>
  <c r="M78" i="18"/>
  <c r="M100" i="18" s="1"/>
  <c r="I78" i="18"/>
  <c r="I100" i="18" s="1"/>
  <c r="E78" i="18"/>
  <c r="E100" i="18" s="1"/>
  <c r="AB77" i="18"/>
  <c r="AB99" i="18" s="1"/>
  <c r="T77" i="18"/>
  <c r="T99" i="18" s="1"/>
  <c r="P77" i="18"/>
  <c r="P99" i="18" s="1"/>
  <c r="H77" i="18"/>
  <c r="H99" i="18" s="1"/>
  <c r="AA76" i="18"/>
  <c r="AA98" i="18" s="1"/>
  <c r="W76" i="18"/>
  <c r="W98" i="18" s="1"/>
  <c r="S76" i="18"/>
  <c r="S98" i="18" s="1"/>
  <c r="K76" i="18"/>
  <c r="K98" i="18" s="1"/>
  <c r="G76" i="18"/>
  <c r="G98" i="18" s="1"/>
  <c r="AD75" i="18"/>
  <c r="AD97" i="18" s="1"/>
  <c r="Z75" i="18"/>
  <c r="Z97" i="18" s="1"/>
  <c r="V75" i="18"/>
  <c r="V97" i="18" s="1"/>
  <c r="R75" i="18"/>
  <c r="R97" i="18" s="1"/>
  <c r="N75" i="18"/>
  <c r="N97" i="18" s="1"/>
  <c r="J75" i="18"/>
  <c r="J97" i="18" s="1"/>
  <c r="F75" i="18"/>
  <c r="F97" i="18" s="1"/>
  <c r="AK94" i="18"/>
  <c r="AK116" i="18" s="1"/>
  <c r="AK93" i="18"/>
  <c r="AK115" i="18" s="1"/>
  <c r="AG93" i="18"/>
  <c r="AG115" i="18" s="1"/>
  <c r="AG92" i="18"/>
  <c r="AG114" i="18" s="1"/>
  <c r="AK91" i="18"/>
  <c r="AK113" i="18" s="1"/>
  <c r="AG91" i="18"/>
  <c r="AG113" i="18" s="1"/>
  <c r="AK90" i="18"/>
  <c r="AK112" i="18" s="1"/>
  <c r="AK89" i="18"/>
  <c r="AK111" i="18" s="1"/>
  <c r="AG89" i="18"/>
  <c r="AG111" i="18" s="1"/>
  <c r="AG88" i="18"/>
  <c r="AG110" i="18" s="1"/>
  <c r="AK87" i="18"/>
  <c r="AK109" i="18" s="1"/>
  <c r="AG87" i="18"/>
  <c r="AG109" i="18" s="1"/>
  <c r="AK86" i="18"/>
  <c r="AK108" i="18" s="1"/>
  <c r="AK85" i="18"/>
  <c r="AK107" i="18" s="1"/>
  <c r="AG85" i="18"/>
  <c r="AG107" i="18" s="1"/>
  <c r="AG84" i="18"/>
  <c r="AG106" i="18" s="1"/>
  <c r="AK83" i="18"/>
  <c r="AK105" i="18" s="1"/>
  <c r="AK82" i="18"/>
  <c r="AK104" i="18" s="1"/>
  <c r="AG82" i="18"/>
  <c r="AG104" i="18" s="1"/>
  <c r="AK81" i="18"/>
  <c r="AK103" i="18" s="1"/>
  <c r="AG81" i="18"/>
  <c r="AG103" i="18" s="1"/>
  <c r="AK80" i="18"/>
  <c r="AK102" i="18" s="1"/>
  <c r="AG80" i="18"/>
  <c r="AG102" i="18" s="1"/>
  <c r="AK79" i="18"/>
  <c r="AK101" i="18" s="1"/>
  <c r="AG79" i="18"/>
  <c r="AG101" i="18" s="1"/>
  <c r="AK78" i="18"/>
  <c r="AK100" i="18" s="1"/>
  <c r="AK77" i="18"/>
  <c r="AK99" i="18" s="1"/>
  <c r="AG77" i="18"/>
  <c r="AG99" i="18" s="1"/>
  <c r="AK76" i="18"/>
  <c r="AK98" i="18" s="1"/>
  <c r="AG76" i="18"/>
  <c r="AG98" i="18" s="1"/>
  <c r="AG75" i="18"/>
  <c r="AG97" i="18" s="1"/>
  <c r="AD92" i="18"/>
  <c r="AD114" i="18" s="1"/>
  <c r="N92" i="18"/>
  <c r="N114" i="18" s="1"/>
  <c r="V88" i="18"/>
  <c r="V110" i="18" s="1"/>
  <c r="F88" i="18"/>
  <c r="F110" i="18" s="1"/>
  <c r="L86" i="18"/>
  <c r="L108" i="18" s="1"/>
  <c r="U83" i="18"/>
  <c r="U105" i="18" s="1"/>
  <c r="E92" i="18"/>
  <c r="E114" i="18" s="1"/>
  <c r="E76" i="18"/>
  <c r="E98" i="18" s="1"/>
  <c r="AI93" i="18"/>
  <c r="AI115" i="18" s="1"/>
  <c r="AA93" i="18"/>
  <c r="AA115" i="18" s="1"/>
  <c r="S93" i="18"/>
  <c r="S115" i="18" s="1"/>
  <c r="K93" i="18"/>
  <c r="K115" i="18" s="1"/>
  <c r="U92" i="18"/>
  <c r="U114" i="18" s="1"/>
  <c r="AM91" i="18"/>
  <c r="AM113" i="18" s="1"/>
  <c r="AI89" i="18"/>
  <c r="AI111" i="18" s="1"/>
  <c r="AA89" i="18"/>
  <c r="AA111" i="18" s="1"/>
  <c r="S89" i="18"/>
  <c r="S111" i="18" s="1"/>
  <c r="K89" i="18"/>
  <c r="K111" i="18" s="1"/>
  <c r="AC88" i="18"/>
  <c r="AC110" i="18" s="1"/>
  <c r="M88" i="18"/>
  <c r="M110" i="18" s="1"/>
  <c r="AM87" i="18"/>
  <c r="AM109" i="18" s="1"/>
  <c r="AF86" i="18"/>
  <c r="AF108" i="18" s="1"/>
  <c r="W85" i="18"/>
  <c r="W107" i="18" s="1"/>
  <c r="N84" i="18"/>
  <c r="N106" i="18" s="1"/>
  <c r="AM82" i="18"/>
  <c r="AM104" i="18" s="1"/>
  <c r="AE81" i="18"/>
  <c r="AE103" i="18" s="1"/>
  <c r="AI80" i="18"/>
  <c r="AI102" i="18" s="1"/>
  <c r="V80" i="18"/>
  <c r="V102" i="18" s="1"/>
  <c r="M79" i="18"/>
  <c r="M101" i="18" s="1"/>
  <c r="AM77" i="18"/>
  <c r="AM99" i="18" s="1"/>
  <c r="AI75" i="18"/>
  <c r="AI97" i="18" s="1"/>
  <c r="E75" i="18"/>
  <c r="E97" i="18" s="1"/>
  <c r="Z92" i="18"/>
  <c r="Z114" i="18" s="1"/>
  <c r="R92" i="18"/>
  <c r="R114" i="18" s="1"/>
  <c r="J92" i="18"/>
  <c r="J114" i="18" s="1"/>
  <c r="Z88" i="18"/>
  <c r="Z110" i="18" s="1"/>
  <c r="R88" i="18"/>
  <c r="R110" i="18" s="1"/>
  <c r="J88" i="18"/>
  <c r="J110" i="18" s="1"/>
  <c r="AB86" i="18"/>
  <c r="AB108" i="18" s="1"/>
  <c r="S85" i="18"/>
  <c r="S107" i="18" s="1"/>
  <c r="AF84" i="18"/>
  <c r="AF106" i="18" s="1"/>
  <c r="M83" i="18"/>
  <c r="M105" i="18" s="1"/>
  <c r="AM81" i="18"/>
  <c r="AM103" i="18" s="1"/>
  <c r="K81" i="18"/>
  <c r="K103" i="18" s="1"/>
  <c r="AD80" i="18"/>
  <c r="AD102" i="18" s="1"/>
  <c r="U79" i="18"/>
  <c r="U101" i="18" s="1"/>
  <c r="Y76" i="18"/>
  <c r="Y98" i="18" s="1"/>
  <c r="P75" i="18"/>
  <c r="P97" i="18" s="1"/>
  <c r="AC79" i="18"/>
  <c r="AC101" i="18" s="1"/>
  <c r="AB94" i="18"/>
  <c r="AB116" i="18" s="1"/>
  <c r="X94" i="18"/>
  <c r="X116" i="18" s="1"/>
  <c r="T94" i="18"/>
  <c r="T116" i="18" s="1"/>
  <c r="P94" i="18"/>
  <c r="P116" i="18" s="1"/>
  <c r="L94" i="18"/>
  <c r="L116" i="18" s="1"/>
  <c r="H94" i="18"/>
  <c r="H116" i="18" s="1"/>
  <c r="AC91" i="18"/>
  <c r="AC113" i="18" s="1"/>
  <c r="Y91" i="18"/>
  <c r="Y113" i="18" s="1"/>
  <c r="U91" i="18"/>
  <c r="U113" i="18" s="1"/>
  <c r="Q91" i="18"/>
  <c r="Q113" i="18" s="1"/>
  <c r="M91" i="18"/>
  <c r="M113" i="18" s="1"/>
  <c r="I91" i="18"/>
  <c r="I113" i="18" s="1"/>
  <c r="E91" i="18"/>
  <c r="E113" i="18" s="1"/>
  <c r="AB90" i="18"/>
  <c r="AB112" i="18" s="1"/>
  <c r="X90" i="18"/>
  <c r="X112" i="18" s="1"/>
  <c r="T90" i="18"/>
  <c r="T112" i="18" s="1"/>
  <c r="P90" i="18"/>
  <c r="P112" i="18" s="1"/>
  <c r="L90" i="18"/>
  <c r="L112" i="18" s="1"/>
  <c r="H90" i="18"/>
  <c r="H112" i="18" s="1"/>
  <c r="AC87" i="18"/>
  <c r="AC109" i="18" s="1"/>
  <c r="Y87" i="18"/>
  <c r="Y109" i="18" s="1"/>
  <c r="U87" i="18"/>
  <c r="U109" i="18" s="1"/>
  <c r="Q87" i="18"/>
  <c r="Q109" i="18" s="1"/>
  <c r="M87" i="18"/>
  <c r="M109" i="18" s="1"/>
  <c r="I87" i="18"/>
  <c r="I109" i="18" s="1"/>
  <c r="E87" i="18"/>
  <c r="E109" i="18" s="1"/>
  <c r="X86" i="18"/>
  <c r="X108" i="18" s="1"/>
  <c r="T86" i="18"/>
  <c r="T108" i="18" s="1"/>
  <c r="H86" i="18"/>
  <c r="H108" i="18" s="1"/>
  <c r="AE85" i="18"/>
  <c r="AE107" i="18" s="1"/>
  <c r="AA85" i="18"/>
  <c r="AA107" i="18" s="1"/>
  <c r="O85" i="18"/>
  <c r="O107" i="18" s="1"/>
  <c r="K85" i="18"/>
  <c r="K107" i="18" s="1"/>
  <c r="AD84" i="18"/>
  <c r="AD106" i="18" s="1"/>
  <c r="Z84" i="18"/>
  <c r="Z106" i="18" s="1"/>
  <c r="V84" i="18"/>
  <c r="V106" i="18" s="1"/>
  <c r="R84" i="18"/>
  <c r="R106" i="18" s="1"/>
  <c r="J84" i="18"/>
  <c r="J106" i="18" s="1"/>
  <c r="AC83" i="18"/>
  <c r="AC105" i="18" s="1"/>
  <c r="Y83" i="18"/>
  <c r="Y105" i="18" s="1"/>
  <c r="Q83" i="18"/>
  <c r="Q105" i="18" s="1"/>
  <c r="I83" i="18"/>
  <c r="I105" i="18" s="1"/>
  <c r="E83" i="18"/>
  <c r="E105" i="18" s="1"/>
  <c r="AB82" i="18"/>
  <c r="AB104" i="18" s="1"/>
  <c r="X82" i="18"/>
  <c r="X104" i="18" s="1"/>
  <c r="T82" i="18"/>
  <c r="T104" i="18" s="1"/>
  <c r="P82" i="18"/>
  <c r="P104" i="18" s="1"/>
  <c r="L82" i="18"/>
  <c r="L104" i="18" s="1"/>
  <c r="H82" i="18"/>
  <c r="H104" i="18" s="1"/>
  <c r="AA81" i="18"/>
  <c r="AA103" i="18" s="1"/>
  <c r="S81" i="18"/>
  <c r="S103" i="18" s="1"/>
  <c r="O81" i="18"/>
  <c r="O103" i="18" s="1"/>
  <c r="G81" i="18"/>
  <c r="G103" i="18" s="1"/>
  <c r="Z80" i="18"/>
  <c r="Z102" i="18" s="1"/>
  <c r="R80" i="18"/>
  <c r="R102" i="18" s="1"/>
  <c r="J80" i="18"/>
  <c r="J102" i="18" s="1"/>
  <c r="F80" i="18"/>
  <c r="F102" i="18" s="1"/>
  <c r="Y79" i="18"/>
  <c r="Y101" i="18" s="1"/>
  <c r="Q79" i="18"/>
  <c r="Q101" i="18" s="1"/>
  <c r="I79" i="18"/>
  <c r="I101" i="18" s="1"/>
  <c r="E79" i="18"/>
  <c r="E101" i="18" s="1"/>
  <c r="AB78" i="18"/>
  <c r="AB100" i="18" s="1"/>
  <c r="X78" i="18"/>
  <c r="X100" i="18" s="1"/>
  <c r="T78" i="18"/>
  <c r="T100" i="18" s="1"/>
  <c r="P78" i="18"/>
  <c r="P100" i="18" s="1"/>
  <c r="L78" i="18"/>
  <c r="L100" i="18" s="1"/>
  <c r="H78" i="18"/>
  <c r="H100" i="18" s="1"/>
  <c r="AF94" i="18"/>
  <c r="AF116" i="18" s="1"/>
  <c r="AF92" i="18"/>
  <c r="AF114" i="18" s="1"/>
  <c r="AF90" i="18"/>
  <c r="AF112" i="18" s="1"/>
  <c r="AF88" i="18"/>
  <c r="AF110" i="18" s="1"/>
  <c r="AF85" i="18"/>
  <c r="AF107" i="18" s="1"/>
  <c r="AF83" i="18"/>
  <c r="AF105" i="18" s="1"/>
  <c r="AF82" i="18"/>
  <c r="AF104" i="18" s="1"/>
  <c r="AF80" i="18"/>
  <c r="AF102" i="18" s="1"/>
  <c r="AF79" i="18"/>
  <c r="AF101" i="18" s="1"/>
  <c r="AF78" i="18"/>
  <c r="AF100" i="18" s="1"/>
  <c r="AF77" i="18"/>
  <c r="AF99" i="18" s="1"/>
  <c r="AF76" i="18"/>
  <c r="AF98" i="18" s="1"/>
  <c r="AF75" i="18"/>
  <c r="AF97" i="18" s="1"/>
  <c r="AM93" i="18"/>
  <c r="AM115" i="18" s="1"/>
  <c r="AI91" i="18"/>
  <c r="AI113" i="18" s="1"/>
  <c r="AM89" i="18"/>
  <c r="AM111" i="18" s="1"/>
  <c r="AI87" i="18"/>
  <c r="AI109" i="18" s="1"/>
  <c r="AM85" i="18"/>
  <c r="AM107" i="18" s="1"/>
  <c r="AI79" i="18"/>
  <c r="AI101" i="18" s="1"/>
  <c r="AM78" i="18"/>
  <c r="AM100" i="18" s="1"/>
  <c r="I76" i="18"/>
  <c r="I98" i="18" s="1"/>
  <c r="AB75" i="18"/>
  <c r="AB97" i="18" s="1"/>
  <c r="Z77" i="18"/>
  <c r="Z99" i="18" s="1"/>
  <c r="V77" i="18"/>
  <c r="V99" i="18" s="1"/>
  <c r="R77" i="18"/>
  <c r="R99" i="18" s="1"/>
  <c r="N77" i="18"/>
  <c r="N99" i="18" s="1"/>
  <c r="J77" i="18"/>
  <c r="J99" i="18" s="1"/>
  <c r="F77" i="18"/>
  <c r="F99" i="18" s="1"/>
  <c r="AC76" i="18"/>
  <c r="AC98" i="18" s="1"/>
  <c r="M76" i="18"/>
  <c r="M98" i="18" s="1"/>
  <c r="T75" i="18"/>
  <c r="T97" i="18" s="1"/>
  <c r="H75" i="18"/>
  <c r="H97" i="18" s="1"/>
  <c r="AI81" i="18"/>
  <c r="AI103" i="18" s="1"/>
  <c r="AM79" i="18"/>
  <c r="AM101" i="18" s="1"/>
  <c r="AI78" i="18"/>
  <c r="AI100" i="18" s="1"/>
  <c r="AM76" i="18"/>
  <c r="AM98" i="18" s="1"/>
  <c r="AG117" i="18" l="1"/>
  <c r="AF22" i="14" s="1"/>
  <c r="J117" i="18"/>
  <c r="I22" i="14" s="1"/>
  <c r="W117" i="18"/>
  <c r="V22" i="14" s="1"/>
  <c r="O117" i="18"/>
  <c r="N22" i="14" s="1"/>
  <c r="S117" i="18"/>
  <c r="R22" i="14" s="1"/>
  <c r="AK117" i="18"/>
  <c r="AJ22" i="14" s="1"/>
  <c r="G117" i="18"/>
  <c r="F22" i="14" s="1"/>
  <c r="AA117" i="18"/>
  <c r="Z22" i="14" s="1"/>
  <c r="AC117" i="18"/>
  <c r="AB22" i="14" s="1"/>
  <c r="K117" i="18"/>
  <c r="J22" i="14" s="1"/>
  <c r="AE117" i="18"/>
  <c r="AD22" i="14" s="1"/>
  <c r="M117" i="18"/>
  <c r="L22" i="14" s="1"/>
  <c r="AM117" i="18"/>
  <c r="AL22" i="14" s="1"/>
  <c r="L117" i="18"/>
  <c r="K22" i="14" s="1"/>
  <c r="AI117" i="18"/>
  <c r="AH22" i="14" s="1"/>
  <c r="N117" i="18"/>
  <c r="M22" i="14" s="1"/>
  <c r="AD117" i="18"/>
  <c r="AC22" i="14" s="1"/>
  <c r="Q117" i="18"/>
  <c r="P22" i="14" s="1"/>
  <c r="X117" i="18"/>
  <c r="W22" i="14" s="1"/>
  <c r="P117" i="18"/>
  <c r="O22" i="14" s="1"/>
  <c r="T117" i="18"/>
  <c r="S22" i="14" s="1"/>
  <c r="AB117" i="18"/>
  <c r="AA22" i="14" s="1"/>
  <c r="R117" i="18"/>
  <c r="Q22" i="14" s="1"/>
  <c r="AJ117" i="18"/>
  <c r="AI22" i="14" s="1"/>
  <c r="U117" i="18"/>
  <c r="T22" i="14" s="1"/>
  <c r="H117" i="18"/>
  <c r="G22" i="14" s="1"/>
  <c r="E117" i="18"/>
  <c r="D22" i="14" s="1"/>
  <c r="D9" i="12" s="1"/>
  <c r="E7" i="12" s="1"/>
  <c r="Z117" i="18"/>
  <c r="Y22" i="14" s="1"/>
  <c r="AF117" i="18"/>
  <c r="AE22" i="14" s="1"/>
  <c r="F117" i="18"/>
  <c r="E22" i="14" s="1"/>
  <c r="V117" i="18"/>
  <c r="U22" i="14" s="1"/>
  <c r="I117" i="18"/>
  <c r="H22" i="14" s="1"/>
  <c r="Y117" i="18"/>
  <c r="X22" i="14" s="1"/>
  <c r="C33" i="18"/>
  <c r="C38" i="18" s="1"/>
  <c r="C43" i="18" s="1"/>
  <c r="C48" i="18" s="1"/>
  <c r="C32" i="18"/>
  <c r="C37" i="18" s="1"/>
  <c r="C42" i="18" s="1"/>
  <c r="C47" i="18" s="1"/>
  <c r="E31" i="18"/>
  <c r="E36" i="18" s="1"/>
  <c r="E41" i="18" s="1"/>
  <c r="E46" i="18" s="1"/>
  <c r="Q31" i="18"/>
  <c r="Q36" i="18" s="1"/>
  <c r="Q41" i="18" s="1"/>
  <c r="Q46" i="18" s="1"/>
  <c r="U31" i="18"/>
  <c r="U36" i="18" s="1"/>
  <c r="U41" i="18" s="1"/>
  <c r="U46" i="18" s="1"/>
  <c r="AK31" i="18"/>
  <c r="AK36" i="18" s="1"/>
  <c r="AK41" i="18" s="1"/>
  <c r="AK46" i="18" s="1"/>
  <c r="C10" i="18"/>
  <c r="C54" i="18" s="1"/>
  <c r="C76" i="18" s="1"/>
  <c r="C98" i="18" s="1"/>
  <c r="C11" i="18"/>
  <c r="C55" i="18" s="1"/>
  <c r="C77" i="18" s="1"/>
  <c r="C99" i="18" s="1"/>
  <c r="C12" i="18"/>
  <c r="C56" i="18" s="1"/>
  <c r="C78" i="18" s="1"/>
  <c r="C100" i="18" s="1"/>
  <c r="C13" i="18"/>
  <c r="C57" i="18" s="1"/>
  <c r="C79" i="18" s="1"/>
  <c r="C101" i="18" s="1"/>
  <c r="C14" i="18"/>
  <c r="C58" i="18" s="1"/>
  <c r="C80" i="18" s="1"/>
  <c r="C102" i="18" s="1"/>
  <c r="C15" i="18"/>
  <c r="C59" i="18" s="1"/>
  <c r="C81" i="18" s="1"/>
  <c r="C103" i="18" s="1"/>
  <c r="C16" i="18"/>
  <c r="C60" i="18" s="1"/>
  <c r="C82" i="18" s="1"/>
  <c r="C104" i="18" s="1"/>
  <c r="C17" i="18"/>
  <c r="C61" i="18" s="1"/>
  <c r="C83" i="18" s="1"/>
  <c r="C105" i="18" s="1"/>
  <c r="C18" i="18"/>
  <c r="C62" i="18" s="1"/>
  <c r="C84" i="18" s="1"/>
  <c r="C106" i="18" s="1"/>
  <c r="C19" i="18"/>
  <c r="C63" i="18" s="1"/>
  <c r="C85" i="18" s="1"/>
  <c r="C107" i="18" s="1"/>
  <c r="C20" i="18"/>
  <c r="C64" i="18" s="1"/>
  <c r="C86" i="18" s="1"/>
  <c r="C108" i="18" s="1"/>
  <c r="C21" i="18"/>
  <c r="C65" i="18" s="1"/>
  <c r="C87" i="18" s="1"/>
  <c r="C109" i="18" s="1"/>
  <c r="C22" i="18"/>
  <c r="C66" i="18" s="1"/>
  <c r="C88" i="18" s="1"/>
  <c r="C110" i="18" s="1"/>
  <c r="C23" i="18"/>
  <c r="C67" i="18" s="1"/>
  <c r="C89" i="18" s="1"/>
  <c r="C111" i="18" s="1"/>
  <c r="C24" i="18"/>
  <c r="C68" i="18" s="1"/>
  <c r="C90" i="18" s="1"/>
  <c r="C112" i="18" s="1"/>
  <c r="C25" i="18"/>
  <c r="C69" i="18" s="1"/>
  <c r="C91" i="18" s="1"/>
  <c r="C113" i="18" s="1"/>
  <c r="C26" i="18"/>
  <c r="C70" i="18" s="1"/>
  <c r="C92" i="18" s="1"/>
  <c r="C114" i="18" s="1"/>
  <c r="C27" i="18"/>
  <c r="C71" i="18" s="1"/>
  <c r="C93" i="18" s="1"/>
  <c r="C115" i="18" s="1"/>
  <c r="C28" i="18"/>
  <c r="C72" i="18" s="1"/>
  <c r="C94" i="18" s="1"/>
  <c r="C116" i="18" s="1"/>
  <c r="C9" i="18"/>
  <c r="C53" i="18" s="1"/>
  <c r="C75" i="18" s="1"/>
  <c r="C97" i="18" s="1"/>
  <c r="AI8" i="18"/>
  <c r="AJ8" i="18"/>
  <c r="AK8" i="18"/>
  <c r="AK96" i="18" s="1"/>
  <c r="AL8" i="18"/>
  <c r="AL96" i="18" s="1"/>
  <c r="AM8" i="18"/>
  <c r="AD8" i="18"/>
  <c r="AD96" i="18" s="1"/>
  <c r="AE8" i="18"/>
  <c r="AE96" i="18" s="1"/>
  <c r="AF8" i="18"/>
  <c r="AF96" i="18" s="1"/>
  <c r="AG8" i="18"/>
  <c r="AG96" i="18" s="1"/>
  <c r="AH8" i="18"/>
  <c r="AH96" i="18" s="1"/>
  <c r="E8" i="18"/>
  <c r="E96" i="18" s="1"/>
  <c r="F8" i="18"/>
  <c r="F96" i="18" s="1"/>
  <c r="G8" i="18"/>
  <c r="H8" i="18"/>
  <c r="I8" i="18"/>
  <c r="I96" i="18" s="1"/>
  <c r="J8" i="18"/>
  <c r="J96" i="18" s="1"/>
  <c r="K8" i="18"/>
  <c r="K96" i="18" s="1"/>
  <c r="L8" i="18"/>
  <c r="M8" i="18"/>
  <c r="M96" i="18" s="1"/>
  <c r="N8" i="18"/>
  <c r="N96" i="18" s="1"/>
  <c r="O8" i="18"/>
  <c r="O96" i="18" s="1"/>
  <c r="P8" i="18"/>
  <c r="Q8" i="18"/>
  <c r="Q96" i="18" s="1"/>
  <c r="R8" i="18"/>
  <c r="R96" i="18" s="1"/>
  <c r="S8" i="18"/>
  <c r="T8" i="18"/>
  <c r="U8" i="18"/>
  <c r="U96" i="18" s="1"/>
  <c r="V8" i="18"/>
  <c r="V96" i="18" s="1"/>
  <c r="W8" i="18"/>
  <c r="W96" i="18" s="1"/>
  <c r="X8" i="18"/>
  <c r="Y8" i="18"/>
  <c r="Y96" i="18" s="1"/>
  <c r="Z8" i="18"/>
  <c r="Z96" i="18" s="1"/>
  <c r="AA8" i="18"/>
  <c r="AA96" i="18" s="1"/>
  <c r="AB8" i="18"/>
  <c r="AC8" i="18"/>
  <c r="AC96" i="18" s="1"/>
  <c r="D8" i="18"/>
  <c r="D96" i="18" s="1"/>
  <c r="I8" i="17"/>
  <c r="I31" i="17" s="1"/>
  <c r="J8" i="17"/>
  <c r="J31" i="17" s="1"/>
  <c r="K8" i="17"/>
  <c r="K31" i="17" s="1"/>
  <c r="L8" i="17"/>
  <c r="L31" i="17" s="1"/>
  <c r="M8" i="17"/>
  <c r="M31" i="17" s="1"/>
  <c r="N8" i="17"/>
  <c r="N31" i="17" s="1"/>
  <c r="O8" i="17"/>
  <c r="O31" i="17" s="1"/>
  <c r="P8" i="17"/>
  <c r="P31" i="17" s="1"/>
  <c r="Q8" i="17"/>
  <c r="Q31" i="17" s="1"/>
  <c r="R8" i="17"/>
  <c r="R31" i="17" s="1"/>
  <c r="S8" i="17"/>
  <c r="S31" i="17" s="1"/>
  <c r="T8" i="17"/>
  <c r="T31" i="17" s="1"/>
  <c r="U8" i="17"/>
  <c r="U31" i="17" s="1"/>
  <c r="V8" i="17"/>
  <c r="V31" i="17" s="1"/>
  <c r="W8" i="17"/>
  <c r="W31" i="17" s="1"/>
  <c r="X8" i="17"/>
  <c r="X31" i="17" s="1"/>
  <c r="Y8" i="17"/>
  <c r="Y31" i="17" s="1"/>
  <c r="Z8" i="17"/>
  <c r="Z31" i="17" s="1"/>
  <c r="AA8" i="17"/>
  <c r="AA31" i="17" s="1"/>
  <c r="AB8" i="17"/>
  <c r="AB31" i="17" s="1"/>
  <c r="AC8" i="17"/>
  <c r="AC31" i="17" s="1"/>
  <c r="AD8" i="17"/>
  <c r="AD31" i="17" s="1"/>
  <c r="AE8" i="17"/>
  <c r="AE31" i="17" s="1"/>
  <c r="AF8" i="17"/>
  <c r="AF31" i="17" s="1"/>
  <c r="AG8" i="17"/>
  <c r="AG31" i="17" s="1"/>
  <c r="AH8" i="17"/>
  <c r="AH31" i="17" s="1"/>
  <c r="AI8" i="17"/>
  <c r="AI31" i="17" s="1"/>
  <c r="AJ8" i="17"/>
  <c r="AJ31" i="17" s="1"/>
  <c r="AK8" i="17"/>
  <c r="AK31" i="17" s="1"/>
  <c r="AL8" i="17"/>
  <c r="AL31" i="17" s="1"/>
  <c r="AM8" i="17"/>
  <c r="AM31" i="17" s="1"/>
  <c r="AN8" i="17"/>
  <c r="AN31" i="17" s="1"/>
  <c r="AO8" i="17"/>
  <c r="AO31" i="17" s="1"/>
  <c r="G8" i="17"/>
  <c r="G31" i="17" s="1"/>
  <c r="H8" i="17"/>
  <c r="H31" i="17" s="1"/>
  <c r="F8" i="17"/>
  <c r="F31" i="17" s="1"/>
  <c r="E55" i="11"/>
  <c r="F55" i="11" s="1"/>
  <c r="G55" i="11" s="1"/>
  <c r="H55" i="11" s="1"/>
  <c r="I55" i="11" s="1"/>
  <c r="J55" i="11" s="1"/>
  <c r="K55" i="11" s="1"/>
  <c r="L55" i="11" s="1"/>
  <c r="M55" i="11" s="1"/>
  <c r="N55" i="11" s="1"/>
  <c r="O55" i="11" s="1"/>
  <c r="P55" i="11" s="1"/>
  <c r="Q55" i="11" s="1"/>
  <c r="R55" i="11" s="1"/>
  <c r="S55" i="11" s="1"/>
  <c r="T55" i="11" s="1"/>
  <c r="U55" i="11" s="1"/>
  <c r="V55" i="11" s="1"/>
  <c r="W55" i="11" s="1"/>
  <c r="X55" i="11" s="1"/>
  <c r="Y55" i="11" s="1"/>
  <c r="Z55" i="11" s="1"/>
  <c r="AA55" i="11" s="1"/>
  <c r="AB55" i="11" s="1"/>
  <c r="AC55" i="11" s="1"/>
  <c r="AD55" i="11" s="1"/>
  <c r="AE55" i="11" s="1"/>
  <c r="AF55" i="11" s="1"/>
  <c r="AG55" i="11" s="1"/>
  <c r="AH55" i="11" s="1"/>
  <c r="AI55" i="11" s="1"/>
  <c r="AJ55" i="11" s="1"/>
  <c r="AK55" i="11" s="1"/>
  <c r="AL55" i="11" s="1"/>
  <c r="AM55" i="11" s="1"/>
  <c r="D55" i="11"/>
  <c r="E9" i="12" l="1"/>
  <c r="F7" i="12" s="1"/>
  <c r="F9" i="12" s="1"/>
  <c r="G7" i="12" s="1"/>
  <c r="G9" i="12" s="1"/>
  <c r="H7" i="12" s="1"/>
  <c r="H9" i="12" s="1"/>
  <c r="I7" i="12" s="1"/>
  <c r="I9" i="12" s="1"/>
  <c r="J7" i="12" s="1"/>
  <c r="J9" i="12" s="1"/>
  <c r="K7" i="12" s="1"/>
  <c r="K9" i="12" s="1"/>
  <c r="L7" i="12" s="1"/>
  <c r="L9" i="12" s="1"/>
  <c r="M7" i="12" s="1"/>
  <c r="M9" i="12" s="1"/>
  <c r="N7" i="12" s="1"/>
  <c r="N9" i="12" s="1"/>
  <c r="O7" i="12" s="1"/>
  <c r="O9" i="12" s="1"/>
  <c r="P7" i="12" s="1"/>
  <c r="P9" i="12" s="1"/>
  <c r="Q7" i="12" s="1"/>
  <c r="Q9" i="12" s="1"/>
  <c r="R7" i="12" s="1"/>
  <c r="R9" i="12" s="1"/>
  <c r="S7" i="12" s="1"/>
  <c r="S9" i="12" s="1"/>
  <c r="T7" i="12" s="1"/>
  <c r="T9" i="12" s="1"/>
  <c r="U7" i="12" s="1"/>
  <c r="U9" i="12" s="1"/>
  <c r="V7" i="12" s="1"/>
  <c r="V9" i="12" s="1"/>
  <c r="W7" i="12" s="1"/>
  <c r="W9" i="12" s="1"/>
  <c r="X7" i="12" s="1"/>
  <c r="X9" i="12" s="1"/>
  <c r="Y7" i="12" s="1"/>
  <c r="Y9" i="12" s="1"/>
  <c r="Z7" i="12" s="1"/>
  <c r="Z9" i="12" s="1"/>
  <c r="AA7" i="12" s="1"/>
  <c r="AA9" i="12" s="1"/>
  <c r="AB7" i="12" s="1"/>
  <c r="AB9" i="12" s="1"/>
  <c r="AC7" i="12" s="1"/>
  <c r="AC9" i="12" s="1"/>
  <c r="AD7" i="12" s="1"/>
  <c r="AD9" i="12" s="1"/>
  <c r="AE7" i="12" s="1"/>
  <c r="AE9" i="12" s="1"/>
  <c r="AF7" i="12" s="1"/>
  <c r="AF9" i="12" s="1"/>
  <c r="AG7" i="12" s="1"/>
  <c r="AG9" i="12" s="1"/>
  <c r="AH7" i="12" s="1"/>
  <c r="AH9" i="12" s="1"/>
  <c r="AI7" i="12" s="1"/>
  <c r="AI9" i="12" s="1"/>
  <c r="AJ7" i="12" s="1"/>
  <c r="AJ9" i="12" s="1"/>
  <c r="AK7" i="12" s="1"/>
  <c r="AK9" i="12" s="1"/>
  <c r="AL7" i="12" s="1"/>
  <c r="AL9" i="12" s="1"/>
  <c r="S31" i="18"/>
  <c r="S36" i="18" s="1"/>
  <c r="S41" i="18" s="1"/>
  <c r="S46" i="18" s="1"/>
  <c r="S96" i="18"/>
  <c r="G31" i="18"/>
  <c r="G36" i="18" s="1"/>
  <c r="G41" i="18" s="1"/>
  <c r="G46" i="18" s="1"/>
  <c r="G96" i="18"/>
  <c r="AM31" i="18"/>
  <c r="AM36" i="18" s="1"/>
  <c r="AM41" i="18" s="1"/>
  <c r="AM46" i="18" s="1"/>
  <c r="AM96" i="18"/>
  <c r="AI31" i="18"/>
  <c r="AI36" i="18" s="1"/>
  <c r="AI41" i="18" s="1"/>
  <c r="AI46" i="18" s="1"/>
  <c r="AI96" i="18"/>
  <c r="AC31" i="18"/>
  <c r="AC36" i="18" s="1"/>
  <c r="AC41" i="18" s="1"/>
  <c r="AC46" i="18" s="1"/>
  <c r="M31" i="18"/>
  <c r="M36" i="18" s="1"/>
  <c r="M41" i="18" s="1"/>
  <c r="M46" i="18" s="1"/>
  <c r="AB31" i="18"/>
  <c r="AB36" i="18" s="1"/>
  <c r="AB41" i="18" s="1"/>
  <c r="AB46" i="18" s="1"/>
  <c r="AB96" i="18"/>
  <c r="X31" i="18"/>
  <c r="X36" i="18" s="1"/>
  <c r="X41" i="18" s="1"/>
  <c r="X46" i="18" s="1"/>
  <c r="X96" i="18"/>
  <c r="T31" i="18"/>
  <c r="T36" i="18" s="1"/>
  <c r="T41" i="18" s="1"/>
  <c r="T46" i="18" s="1"/>
  <c r="T96" i="18"/>
  <c r="P31" i="18"/>
  <c r="P36" i="18" s="1"/>
  <c r="P41" i="18" s="1"/>
  <c r="P46" i="18" s="1"/>
  <c r="P96" i="18"/>
  <c r="L31" i="18"/>
  <c r="L36" i="18" s="1"/>
  <c r="L41" i="18" s="1"/>
  <c r="L46" i="18" s="1"/>
  <c r="L96" i="18"/>
  <c r="H31" i="18"/>
  <c r="H36" i="18" s="1"/>
  <c r="H41" i="18" s="1"/>
  <c r="H46" i="18" s="1"/>
  <c r="H96" i="18"/>
  <c r="AJ31" i="18"/>
  <c r="AJ36" i="18" s="1"/>
  <c r="AJ41" i="18" s="1"/>
  <c r="AJ46" i="18" s="1"/>
  <c r="AJ96" i="18"/>
  <c r="Y31" i="18"/>
  <c r="Y36" i="18" s="1"/>
  <c r="Y41" i="18" s="1"/>
  <c r="Y46" i="18" s="1"/>
  <c r="I31" i="18"/>
  <c r="I36" i="18" s="1"/>
  <c r="I41" i="18" s="1"/>
  <c r="I46" i="18" s="1"/>
  <c r="W52" i="18"/>
  <c r="W74" i="18"/>
  <c r="K52" i="18"/>
  <c r="K74" i="18"/>
  <c r="D74" i="18"/>
  <c r="D52" i="18"/>
  <c r="Z74" i="18"/>
  <c r="Z52" i="18"/>
  <c r="V52" i="18"/>
  <c r="V74" i="18"/>
  <c r="R74" i="18"/>
  <c r="R52" i="18"/>
  <c r="N52" i="18"/>
  <c r="N74" i="18"/>
  <c r="J74" i="18"/>
  <c r="J52" i="18"/>
  <c r="F52" i="18"/>
  <c r="F74" i="18"/>
  <c r="AF74" i="18"/>
  <c r="AF52" i="18"/>
  <c r="AL52" i="18"/>
  <c r="AL74" i="18"/>
  <c r="D31" i="18"/>
  <c r="D36" i="18" s="1"/>
  <c r="D41" i="18" s="1"/>
  <c r="D46" i="18" s="1"/>
  <c r="AF31" i="18"/>
  <c r="AF36" i="18" s="1"/>
  <c r="AF41" i="18" s="1"/>
  <c r="AF46" i="18" s="1"/>
  <c r="AA74" i="18"/>
  <c r="AA52" i="18"/>
  <c r="O52" i="18"/>
  <c r="O74" i="18"/>
  <c r="AG74" i="18"/>
  <c r="AG52" i="18"/>
  <c r="AC74" i="18"/>
  <c r="AC52" i="18"/>
  <c r="Y74" i="18"/>
  <c r="Y52" i="18"/>
  <c r="U74" i="18"/>
  <c r="U52" i="18"/>
  <c r="Q74" i="18"/>
  <c r="Q52" i="18"/>
  <c r="M74" i="18"/>
  <c r="M52" i="18"/>
  <c r="I74" i="18"/>
  <c r="I52" i="18"/>
  <c r="E74" i="18"/>
  <c r="E52" i="18"/>
  <c r="AE52" i="18"/>
  <c r="AE74" i="18"/>
  <c r="AK74" i="18"/>
  <c r="AK52" i="18"/>
  <c r="AE31" i="18"/>
  <c r="AE36" i="18" s="1"/>
  <c r="AE41" i="18" s="1"/>
  <c r="AE46" i="18" s="1"/>
  <c r="AA31" i="18"/>
  <c r="AA36" i="18" s="1"/>
  <c r="AA41" i="18" s="1"/>
  <c r="AA46" i="18" s="1"/>
  <c r="W31" i="18"/>
  <c r="W36" i="18" s="1"/>
  <c r="W41" i="18" s="1"/>
  <c r="W46" i="18" s="1"/>
  <c r="O31" i="18"/>
  <c r="O36" i="18" s="1"/>
  <c r="O41" i="18" s="1"/>
  <c r="O46" i="18" s="1"/>
  <c r="K31" i="18"/>
  <c r="K36" i="18" s="1"/>
  <c r="K41" i="18" s="1"/>
  <c r="K46" i="18" s="1"/>
  <c r="S52" i="18"/>
  <c r="S74" i="18"/>
  <c r="G74" i="18"/>
  <c r="G52" i="18"/>
  <c r="AM52" i="18"/>
  <c r="AM74" i="18"/>
  <c r="AI74" i="18"/>
  <c r="AI52" i="18"/>
  <c r="AG31" i="18"/>
  <c r="AG36" i="18" s="1"/>
  <c r="AG41" i="18" s="1"/>
  <c r="AG46" i="18" s="1"/>
  <c r="AB74" i="18"/>
  <c r="AB52" i="18"/>
  <c r="X74" i="18"/>
  <c r="X52" i="18"/>
  <c r="T74" i="18"/>
  <c r="T52" i="18"/>
  <c r="P74" i="18"/>
  <c r="P52" i="18"/>
  <c r="L74" i="18"/>
  <c r="L52" i="18"/>
  <c r="H74" i="18"/>
  <c r="H52" i="18"/>
  <c r="AH74" i="18"/>
  <c r="AH52" i="18"/>
  <c r="AD52" i="18"/>
  <c r="AD74" i="18"/>
  <c r="AJ74" i="18"/>
  <c r="AJ52" i="18"/>
  <c r="AL31" i="18"/>
  <c r="AL36" i="18" s="1"/>
  <c r="AL41" i="18" s="1"/>
  <c r="AL46" i="18" s="1"/>
  <c r="AH31" i="18"/>
  <c r="AH36" i="18" s="1"/>
  <c r="AH41" i="18" s="1"/>
  <c r="AH46" i="18" s="1"/>
  <c r="AD31" i="18"/>
  <c r="AD36" i="18" s="1"/>
  <c r="AD41" i="18" s="1"/>
  <c r="AD46" i="18" s="1"/>
  <c r="Z31" i="18"/>
  <c r="Z36" i="18" s="1"/>
  <c r="Z41" i="18" s="1"/>
  <c r="Z46" i="18" s="1"/>
  <c r="V31" i="18"/>
  <c r="V36" i="18" s="1"/>
  <c r="V41" i="18" s="1"/>
  <c r="V46" i="18" s="1"/>
  <c r="R31" i="18"/>
  <c r="R36" i="18" s="1"/>
  <c r="R41" i="18" s="1"/>
  <c r="R46" i="18" s="1"/>
  <c r="N31" i="18"/>
  <c r="N36" i="18" s="1"/>
  <c r="N41" i="18" s="1"/>
  <c r="N46" i="18" s="1"/>
  <c r="J31" i="18"/>
  <c r="J36" i="18" s="1"/>
  <c r="J41" i="18" s="1"/>
  <c r="J46" i="18" s="1"/>
  <c r="F31" i="18"/>
  <c r="F36" i="18" s="1"/>
  <c r="F41" i="18" s="1"/>
  <c r="F46" i="18" s="1"/>
  <c r="AI29" i="18"/>
  <c r="AH8" i="12" s="1"/>
  <c r="AH10" i="12" s="1"/>
  <c r="W29" i="18"/>
  <c r="W33" i="18" s="1"/>
  <c r="K29" i="18"/>
  <c r="K33" i="18" s="1"/>
  <c r="AL29" i="18"/>
  <c r="AK8" i="12" s="1"/>
  <c r="AH29" i="18"/>
  <c r="AH32" i="18" s="1"/>
  <c r="AD29" i="18"/>
  <c r="AC8" i="12" s="1"/>
  <c r="Z29" i="18"/>
  <c r="Y8" i="12" s="1"/>
  <c r="V29" i="18"/>
  <c r="U8" i="12" s="1"/>
  <c r="U10" i="12" s="1"/>
  <c r="R29" i="18"/>
  <c r="R32" i="18" s="1"/>
  <c r="N29" i="18"/>
  <c r="M8" i="12" s="1"/>
  <c r="M10" i="12" s="1"/>
  <c r="J29" i="18"/>
  <c r="J32" i="18" s="1"/>
  <c r="F29" i="18"/>
  <c r="E8" i="12" s="1"/>
  <c r="E10" i="12" s="1"/>
  <c r="AM29" i="18"/>
  <c r="AM32" i="18" s="1"/>
  <c r="AA29" i="18"/>
  <c r="AA32" i="18" s="1"/>
  <c r="O29" i="18"/>
  <c r="N8" i="12" s="1"/>
  <c r="AK29" i="18"/>
  <c r="AJ8" i="12" s="1"/>
  <c r="AJ10" i="12" s="1"/>
  <c r="AG29" i="18"/>
  <c r="AG32" i="18" s="1"/>
  <c r="AC29" i="18"/>
  <c r="AC32" i="18" s="1"/>
  <c r="Y29" i="18"/>
  <c r="X8" i="12" s="1"/>
  <c r="U29" i="18"/>
  <c r="T8" i="12" s="1"/>
  <c r="T10" i="12" s="1"/>
  <c r="Q29" i="18"/>
  <c r="Q32" i="18" s="1"/>
  <c r="M29" i="18"/>
  <c r="M33" i="18" s="1"/>
  <c r="I29" i="18"/>
  <c r="I33" i="18" s="1"/>
  <c r="E29" i="18"/>
  <c r="D8" i="12" s="1"/>
  <c r="D10" i="12" s="1"/>
  <c r="AE29" i="18"/>
  <c r="AD8" i="12" s="1"/>
  <c r="S29" i="18"/>
  <c r="R8" i="12" s="1"/>
  <c r="G29" i="18"/>
  <c r="G32" i="18" s="1"/>
  <c r="AJ29" i="18"/>
  <c r="AI8" i="12" s="1"/>
  <c r="AI10" i="12" s="1"/>
  <c r="AF29" i="18"/>
  <c r="AE8" i="12" s="1"/>
  <c r="AE10" i="12" s="1"/>
  <c r="AB29" i="18"/>
  <c r="AA8" i="12" s="1"/>
  <c r="X29" i="18"/>
  <c r="X32" i="18" s="1"/>
  <c r="T29" i="18"/>
  <c r="T33" i="18" s="1"/>
  <c r="P29" i="18"/>
  <c r="O8" i="12" s="1"/>
  <c r="O10" i="12" s="1"/>
  <c r="L29" i="18"/>
  <c r="K8" i="12" s="1"/>
  <c r="K10" i="12" s="1"/>
  <c r="H29" i="18"/>
  <c r="G8" i="12" s="1"/>
  <c r="G10" i="12" s="1"/>
  <c r="D29" i="18"/>
  <c r="D33" i="18" s="1"/>
  <c r="W32" i="18"/>
  <c r="AD32" i="18"/>
  <c r="AD33" i="18"/>
  <c r="Q8" i="12"/>
  <c r="Q10" i="12" s="1"/>
  <c r="N32" i="18"/>
  <c r="N33" i="18"/>
  <c r="Z8" i="12"/>
  <c r="AF8" i="12"/>
  <c r="AF10" i="12" s="1"/>
  <c r="AC33" i="18"/>
  <c r="M32" i="18"/>
  <c r="L8" i="12"/>
  <c r="L10" i="12" s="1"/>
  <c r="S33" i="18"/>
  <c r="S32" i="18"/>
  <c r="L32" i="18"/>
  <c r="AJ6" i="11"/>
  <c r="AK6" i="11" s="1"/>
  <c r="AL6" i="11" s="1"/>
  <c r="AM6" i="11" s="1"/>
  <c r="AJ14" i="11"/>
  <c r="AK14" i="11" s="1"/>
  <c r="AL14" i="11" s="1"/>
  <c r="AM14" i="11" s="1"/>
  <c r="AJ17" i="11"/>
  <c r="AK17" i="11" s="1"/>
  <c r="AL17" i="11" s="1"/>
  <c r="AM17" i="11" s="1"/>
  <c r="AJ30" i="11"/>
  <c r="AK30" i="11" s="1"/>
  <c r="AL30" i="11" s="1"/>
  <c r="AM30" i="11" s="1"/>
  <c r="AJ35" i="11"/>
  <c r="AJ34" i="11" s="1"/>
  <c r="AJ33" i="11" s="1"/>
  <c r="AJ36" i="11"/>
  <c r="AK36" i="11" s="1"/>
  <c r="AL36" i="11" s="1"/>
  <c r="AM36" i="11" s="1"/>
  <c r="AJ37" i="11"/>
  <c r="AK37" i="11" s="1"/>
  <c r="AL37" i="11" s="1"/>
  <c r="AM37" i="11" s="1"/>
  <c r="AJ38" i="11"/>
  <c r="AK38" i="11" s="1"/>
  <c r="AL38" i="11" s="1"/>
  <c r="AM38" i="11" s="1"/>
  <c r="AJ43" i="11"/>
  <c r="AK43" i="11" s="1"/>
  <c r="AL43" i="11" s="1"/>
  <c r="AM43" i="11" s="1"/>
  <c r="AJ56" i="11"/>
  <c r="AK56" i="11" s="1"/>
  <c r="AL56" i="11" s="1"/>
  <c r="AM56" i="11" s="1"/>
  <c r="AJ61" i="11"/>
  <c r="AK61" i="11" s="1"/>
  <c r="AL61" i="11" s="1"/>
  <c r="AM61" i="11" s="1"/>
  <c r="AJ65" i="11"/>
  <c r="AK65" i="11" s="1"/>
  <c r="AL65" i="11" s="1"/>
  <c r="AM65" i="11" s="1"/>
  <c r="AJ67" i="11"/>
  <c r="AJ66" i="11" s="1"/>
  <c r="AJ68" i="11"/>
  <c r="AK68" i="11" s="1"/>
  <c r="AL68" i="11" s="1"/>
  <c r="AM68" i="11" s="1"/>
  <c r="AJ69" i="11"/>
  <c r="AK69" i="11" s="1"/>
  <c r="AL69" i="11" s="1"/>
  <c r="AM69" i="11" s="1"/>
  <c r="AA6" i="11"/>
  <c r="AB6" i="11" s="1"/>
  <c r="AC6" i="11" s="1"/>
  <c r="AD6" i="11" s="1"/>
  <c r="AE6" i="11" s="1"/>
  <c r="AF6" i="11" s="1"/>
  <c r="AG6" i="11" s="1"/>
  <c r="AH6" i="11" s="1"/>
  <c r="AI6" i="11" s="1"/>
  <c r="AA14" i="11"/>
  <c r="AB14" i="11" s="1"/>
  <c r="AC14" i="11" s="1"/>
  <c r="AD14" i="11" s="1"/>
  <c r="AE14" i="11" s="1"/>
  <c r="AF14" i="11" s="1"/>
  <c r="AG14" i="11" s="1"/>
  <c r="AH14" i="11" s="1"/>
  <c r="AI14" i="11" s="1"/>
  <c r="AA17" i="11"/>
  <c r="AB17" i="11" s="1"/>
  <c r="AC17" i="11" s="1"/>
  <c r="AD17" i="11" s="1"/>
  <c r="AE17" i="11"/>
  <c r="AF17" i="11" s="1"/>
  <c r="AG17" i="11" s="1"/>
  <c r="AH17" i="11" s="1"/>
  <c r="AI17" i="11" s="1"/>
  <c r="AA30" i="11"/>
  <c r="AB30" i="11" s="1"/>
  <c r="AC30" i="11"/>
  <c r="AD30" i="11" s="1"/>
  <c r="AE30" i="11" s="1"/>
  <c r="AF30" i="11" s="1"/>
  <c r="AG30" i="11" s="1"/>
  <c r="AH30" i="11" s="1"/>
  <c r="AI30" i="11" s="1"/>
  <c r="AA35" i="11"/>
  <c r="AB35" i="11"/>
  <c r="AC35" i="11"/>
  <c r="AA36" i="11"/>
  <c r="AB36" i="11"/>
  <c r="AC36" i="11" s="1"/>
  <c r="AD36" i="11" s="1"/>
  <c r="AE36" i="11" s="1"/>
  <c r="AF36" i="11"/>
  <c r="AG36" i="11" s="1"/>
  <c r="AH36" i="11" s="1"/>
  <c r="AI36" i="11" s="1"/>
  <c r="AA37" i="11"/>
  <c r="AB37" i="11" s="1"/>
  <c r="AC37" i="11" s="1"/>
  <c r="AD37" i="11" s="1"/>
  <c r="AE37" i="11" s="1"/>
  <c r="AF37" i="11" s="1"/>
  <c r="AG37" i="11" s="1"/>
  <c r="AH37" i="11" s="1"/>
  <c r="AI37" i="11" s="1"/>
  <c r="AA38" i="11"/>
  <c r="AB38" i="11" s="1"/>
  <c r="AC38" i="11" s="1"/>
  <c r="AD38" i="11" s="1"/>
  <c r="AE38" i="11" s="1"/>
  <c r="AF38" i="11" s="1"/>
  <c r="AG38" i="11" s="1"/>
  <c r="AH38" i="11" s="1"/>
  <c r="AI38" i="11" s="1"/>
  <c r="AA43" i="11"/>
  <c r="AB43" i="11"/>
  <c r="AC43" i="11" s="1"/>
  <c r="AD43" i="11" s="1"/>
  <c r="AE43" i="11" s="1"/>
  <c r="AF43" i="11"/>
  <c r="AG43" i="11" s="1"/>
  <c r="AH43" i="11" s="1"/>
  <c r="AI43" i="11" s="1"/>
  <c r="AA56" i="11"/>
  <c r="AB56" i="11"/>
  <c r="AC56" i="11"/>
  <c r="AD56" i="11" s="1"/>
  <c r="AE56" i="11" s="1"/>
  <c r="AF56" i="11" s="1"/>
  <c r="AG56" i="11" s="1"/>
  <c r="AH56" i="11" s="1"/>
  <c r="AI56" i="11" s="1"/>
  <c r="AA61" i="11"/>
  <c r="AB61" i="11"/>
  <c r="AC61" i="11"/>
  <c r="AD61" i="11" s="1"/>
  <c r="AE61" i="11" s="1"/>
  <c r="AF61" i="11" s="1"/>
  <c r="AG61" i="11" s="1"/>
  <c r="AH61" i="11" s="1"/>
  <c r="AI61" i="11" s="1"/>
  <c r="AA65" i="11"/>
  <c r="AB65" i="11" s="1"/>
  <c r="AC65" i="11" s="1"/>
  <c r="AD65" i="11" s="1"/>
  <c r="AE65" i="11" s="1"/>
  <c r="AF65" i="11" s="1"/>
  <c r="AG65" i="11" s="1"/>
  <c r="AH65" i="11" s="1"/>
  <c r="AI65" i="11" s="1"/>
  <c r="AA67" i="11"/>
  <c r="AB67" i="11"/>
  <c r="AC67" i="11"/>
  <c r="AD67" i="11" s="1"/>
  <c r="AA68" i="11"/>
  <c r="AA66" i="11" s="1"/>
  <c r="AB68" i="11"/>
  <c r="AC68" i="11" s="1"/>
  <c r="AD68" i="11" s="1"/>
  <c r="AE68" i="11" s="1"/>
  <c r="AF68" i="11" s="1"/>
  <c r="AG68" i="11" s="1"/>
  <c r="AH68" i="11" s="1"/>
  <c r="AI68" i="11" s="1"/>
  <c r="AA69" i="11"/>
  <c r="AB69" i="11" s="1"/>
  <c r="AC69" i="11" s="1"/>
  <c r="AD69" i="11" s="1"/>
  <c r="AE69" i="11" s="1"/>
  <c r="AF69" i="11" s="1"/>
  <c r="AG69" i="11" s="1"/>
  <c r="AH69" i="11" s="1"/>
  <c r="AI69" i="11" s="1"/>
  <c r="F6" i="11"/>
  <c r="G6" i="11" s="1"/>
  <c r="H6" i="11" s="1"/>
  <c r="I6" i="11" s="1"/>
  <c r="J6" i="11" s="1"/>
  <c r="K6" i="11" s="1"/>
  <c r="L6" i="11" s="1"/>
  <c r="M6" i="11" s="1"/>
  <c r="N6" i="11" s="1"/>
  <c r="O6" i="11" s="1"/>
  <c r="P6" i="11" s="1"/>
  <c r="Q6" i="11" s="1"/>
  <c r="R6" i="11" s="1"/>
  <c r="S6" i="11" s="1"/>
  <c r="T6" i="11" s="1"/>
  <c r="U6" i="11" s="1"/>
  <c r="V6" i="11" s="1"/>
  <c r="W6" i="11" s="1"/>
  <c r="X6" i="11" s="1"/>
  <c r="Y6" i="11" s="1"/>
  <c r="Z6" i="11" s="1"/>
  <c r="F14" i="11"/>
  <c r="G14" i="11"/>
  <c r="H14" i="11" s="1"/>
  <c r="I14" i="11" s="1"/>
  <c r="J14" i="11" s="1"/>
  <c r="K14" i="11" s="1"/>
  <c r="L14" i="11" s="1"/>
  <c r="M14" i="11" s="1"/>
  <c r="N14" i="11" s="1"/>
  <c r="O14" i="11" s="1"/>
  <c r="P14" i="11" s="1"/>
  <c r="Q14" i="11" s="1"/>
  <c r="R14" i="11" s="1"/>
  <c r="S14" i="11" s="1"/>
  <c r="T14" i="11" s="1"/>
  <c r="U14" i="11" s="1"/>
  <c r="V14" i="11" s="1"/>
  <c r="W14" i="11" s="1"/>
  <c r="X14" i="11" s="1"/>
  <c r="Y14" i="11" s="1"/>
  <c r="Z14" i="11" s="1"/>
  <c r="F17" i="11"/>
  <c r="G17" i="11" s="1"/>
  <c r="H17" i="11" s="1"/>
  <c r="I17" i="11" s="1"/>
  <c r="J17" i="11"/>
  <c r="K17" i="11" s="1"/>
  <c r="L17" i="11" s="1"/>
  <c r="M17" i="11" s="1"/>
  <c r="N17" i="11"/>
  <c r="O17" i="11" s="1"/>
  <c r="P17" i="11" s="1"/>
  <c r="Q17" i="11" s="1"/>
  <c r="R17" i="11" s="1"/>
  <c r="S17" i="11" s="1"/>
  <c r="T17" i="11" s="1"/>
  <c r="U17" i="11" s="1"/>
  <c r="V17" i="11" s="1"/>
  <c r="W17" i="11" s="1"/>
  <c r="X17" i="11" s="1"/>
  <c r="Y17" i="11" s="1"/>
  <c r="Z17" i="11" s="1"/>
  <c r="F30" i="11"/>
  <c r="G30" i="11" s="1"/>
  <c r="H30" i="11"/>
  <c r="I30" i="11" s="1"/>
  <c r="J30" i="11" s="1"/>
  <c r="K30" i="11" s="1"/>
  <c r="L30" i="11" s="1"/>
  <c r="M30" i="11" s="1"/>
  <c r="N30" i="11" s="1"/>
  <c r="O30" i="11" s="1"/>
  <c r="P30" i="11" s="1"/>
  <c r="Q30" i="11" s="1"/>
  <c r="R30" i="11" s="1"/>
  <c r="S30" i="11" s="1"/>
  <c r="T30" i="11" s="1"/>
  <c r="U30" i="11" s="1"/>
  <c r="V30" i="11" s="1"/>
  <c r="W30" i="11" s="1"/>
  <c r="X30" i="11" s="1"/>
  <c r="Y30" i="11" s="1"/>
  <c r="Z30" i="11" s="1"/>
  <c r="F34" i="11"/>
  <c r="G34" i="11"/>
  <c r="F35" i="11"/>
  <c r="G35" i="11" s="1"/>
  <c r="H35" i="11" s="1"/>
  <c r="I35" i="11"/>
  <c r="F36" i="11"/>
  <c r="G36" i="11" s="1"/>
  <c r="H36" i="11"/>
  <c r="I36" i="11"/>
  <c r="J36" i="11" s="1"/>
  <c r="K36" i="11" s="1"/>
  <c r="L36" i="11" s="1"/>
  <c r="M36" i="11" s="1"/>
  <c r="N36" i="11" s="1"/>
  <c r="O36" i="11" s="1"/>
  <c r="P36" i="11" s="1"/>
  <c r="Q36" i="11" s="1"/>
  <c r="R36" i="11" s="1"/>
  <c r="S36" i="11" s="1"/>
  <c r="T36" i="11" s="1"/>
  <c r="U36" i="11" s="1"/>
  <c r="V36" i="11" s="1"/>
  <c r="W36" i="11" s="1"/>
  <c r="X36" i="11" s="1"/>
  <c r="Y36" i="11" s="1"/>
  <c r="Z36" i="11" s="1"/>
  <c r="F37" i="11"/>
  <c r="G37" i="11"/>
  <c r="H37" i="11"/>
  <c r="I37" i="11" s="1"/>
  <c r="J37" i="11" s="1"/>
  <c r="K37" i="11"/>
  <c r="L37" i="11" s="1"/>
  <c r="M37" i="11" s="1"/>
  <c r="N37" i="11" s="1"/>
  <c r="O37" i="11" s="1"/>
  <c r="P37" i="11" s="1"/>
  <c r="Q37" i="11" s="1"/>
  <c r="R37" i="11" s="1"/>
  <c r="S37" i="11" s="1"/>
  <c r="T37" i="11" s="1"/>
  <c r="U37" i="11" s="1"/>
  <c r="V37" i="11" s="1"/>
  <c r="W37" i="11" s="1"/>
  <c r="X37" i="11" s="1"/>
  <c r="Y37" i="11" s="1"/>
  <c r="Z37" i="11" s="1"/>
  <c r="F38" i="11"/>
  <c r="G38" i="11" s="1"/>
  <c r="H38" i="11" s="1"/>
  <c r="I38" i="11" s="1"/>
  <c r="J38" i="11" s="1"/>
  <c r="K38" i="11" s="1"/>
  <c r="L38" i="11" s="1"/>
  <c r="M38" i="11" s="1"/>
  <c r="N38" i="11" s="1"/>
  <c r="O38" i="11" s="1"/>
  <c r="P38" i="11" s="1"/>
  <c r="Q38" i="11" s="1"/>
  <c r="R38" i="11" s="1"/>
  <c r="S38" i="11" s="1"/>
  <c r="T38" i="11" s="1"/>
  <c r="U38" i="11" s="1"/>
  <c r="V38" i="11" s="1"/>
  <c r="W38" i="11" s="1"/>
  <c r="X38" i="11" s="1"/>
  <c r="Y38" i="11" s="1"/>
  <c r="Z38" i="11" s="1"/>
  <c r="F43" i="11"/>
  <c r="G43" i="11" s="1"/>
  <c r="H43" i="11" s="1"/>
  <c r="I43" i="11" s="1"/>
  <c r="J43" i="11" s="1"/>
  <c r="K43" i="11" s="1"/>
  <c r="L43" i="11" s="1"/>
  <c r="M43" i="11" s="1"/>
  <c r="N43" i="11" s="1"/>
  <c r="O43" i="11" s="1"/>
  <c r="P43" i="11" s="1"/>
  <c r="Q43" i="11" s="1"/>
  <c r="R43" i="11" s="1"/>
  <c r="S43" i="11" s="1"/>
  <c r="T43" i="11" s="1"/>
  <c r="U43" i="11" s="1"/>
  <c r="V43" i="11" s="1"/>
  <c r="W43" i="11" s="1"/>
  <c r="X43" i="11" s="1"/>
  <c r="Y43" i="11" s="1"/>
  <c r="Z43" i="11" s="1"/>
  <c r="F56" i="11"/>
  <c r="G56" i="11" s="1"/>
  <c r="H56" i="11" s="1"/>
  <c r="I56" i="11" s="1"/>
  <c r="J56" i="11" s="1"/>
  <c r="K56" i="11" s="1"/>
  <c r="L56" i="11" s="1"/>
  <c r="M56" i="11" s="1"/>
  <c r="N56" i="11" s="1"/>
  <c r="O56" i="11" s="1"/>
  <c r="P56" i="11" s="1"/>
  <c r="Q56" i="11" s="1"/>
  <c r="R56" i="11" s="1"/>
  <c r="S56" i="11" s="1"/>
  <c r="T56" i="11" s="1"/>
  <c r="U56" i="11" s="1"/>
  <c r="V56" i="11" s="1"/>
  <c r="W56" i="11" s="1"/>
  <c r="X56" i="11" s="1"/>
  <c r="Y56" i="11" s="1"/>
  <c r="Z56" i="11" s="1"/>
  <c r="F61" i="11"/>
  <c r="G61" i="11" s="1"/>
  <c r="H61" i="11"/>
  <c r="I61" i="11"/>
  <c r="J61" i="11" s="1"/>
  <c r="K61" i="11" s="1"/>
  <c r="L61" i="11" s="1"/>
  <c r="M61" i="11" s="1"/>
  <c r="N61" i="11" s="1"/>
  <c r="O61" i="11" s="1"/>
  <c r="P61" i="11" s="1"/>
  <c r="Q61" i="11" s="1"/>
  <c r="R61" i="11" s="1"/>
  <c r="S61" i="11" s="1"/>
  <c r="T61" i="11" s="1"/>
  <c r="U61" i="11" s="1"/>
  <c r="V61" i="11" s="1"/>
  <c r="W61" i="11" s="1"/>
  <c r="X61" i="11" s="1"/>
  <c r="Y61" i="11" s="1"/>
  <c r="Z61" i="11" s="1"/>
  <c r="F65" i="11"/>
  <c r="G65" i="11" s="1"/>
  <c r="H65" i="11" s="1"/>
  <c r="I65" i="11" s="1"/>
  <c r="J65" i="11" s="1"/>
  <c r="K65" i="11" s="1"/>
  <c r="L65" i="11" s="1"/>
  <c r="M65" i="11" s="1"/>
  <c r="N65" i="11" s="1"/>
  <c r="O65" i="11" s="1"/>
  <c r="P65" i="11" s="1"/>
  <c r="Q65" i="11" s="1"/>
  <c r="R65" i="11" s="1"/>
  <c r="S65" i="11" s="1"/>
  <c r="T65" i="11" s="1"/>
  <c r="U65" i="11" s="1"/>
  <c r="V65" i="11" s="1"/>
  <c r="W65" i="11" s="1"/>
  <c r="X65" i="11" s="1"/>
  <c r="Y65" i="11" s="1"/>
  <c r="Z65" i="11" s="1"/>
  <c r="F67" i="11"/>
  <c r="G67" i="11"/>
  <c r="H67" i="11"/>
  <c r="I67" i="11"/>
  <c r="J67" i="11" s="1"/>
  <c r="K67" i="11" s="1"/>
  <c r="F68" i="11"/>
  <c r="G68" i="11"/>
  <c r="H68" i="11" s="1"/>
  <c r="I68" i="11" s="1"/>
  <c r="J68" i="11" s="1"/>
  <c r="K68" i="11" s="1"/>
  <c r="L68" i="11" s="1"/>
  <c r="M68" i="11" s="1"/>
  <c r="N68" i="11" s="1"/>
  <c r="O68" i="11" s="1"/>
  <c r="P68" i="11" s="1"/>
  <c r="Q68" i="11" s="1"/>
  <c r="R68" i="11" s="1"/>
  <c r="S68" i="11" s="1"/>
  <c r="T68" i="11" s="1"/>
  <c r="U68" i="11" s="1"/>
  <c r="V68" i="11" s="1"/>
  <c r="W68" i="11" s="1"/>
  <c r="X68" i="11" s="1"/>
  <c r="Y68" i="11" s="1"/>
  <c r="Z68" i="11" s="1"/>
  <c r="F69" i="11"/>
  <c r="F66" i="11" s="1"/>
  <c r="E14" i="11"/>
  <c r="E17" i="11"/>
  <c r="E30" i="11"/>
  <c r="E34" i="11"/>
  <c r="E33" i="11" s="1"/>
  <c r="E35" i="11"/>
  <c r="E36" i="11"/>
  <c r="E37" i="11"/>
  <c r="E38" i="11"/>
  <c r="E43" i="11"/>
  <c r="E56" i="11"/>
  <c r="E61" i="11"/>
  <c r="E65" i="11"/>
  <c r="E67" i="11"/>
  <c r="E68" i="11"/>
  <c r="E66" i="11" s="1"/>
  <c r="E69" i="11"/>
  <c r="E6" i="11"/>
  <c r="AK6" i="12"/>
  <c r="AL6" i="12" s="1"/>
  <c r="AK15" i="12"/>
  <c r="AK22" i="12"/>
  <c r="AL22" i="12"/>
  <c r="AK44" i="12"/>
  <c r="AL44" i="12"/>
  <c r="AL48" i="12"/>
  <c r="AK48" i="12"/>
  <c r="AL56" i="12"/>
  <c r="AK56" i="12"/>
  <c r="AK63" i="12"/>
  <c r="AL63" i="12"/>
  <c r="AK68" i="12"/>
  <c r="AL68" i="12"/>
  <c r="AF6" i="12"/>
  <c r="AG6" i="12" s="1"/>
  <c r="AH6" i="12" s="1"/>
  <c r="AI6" i="12" s="1"/>
  <c r="AJ6" i="12" s="1"/>
  <c r="AG15" i="12"/>
  <c r="AH15" i="12"/>
  <c r="AJ15" i="12"/>
  <c r="AF22" i="12"/>
  <c r="AG22" i="12"/>
  <c r="AH22" i="12"/>
  <c r="AI22" i="12"/>
  <c r="AJ22" i="12"/>
  <c r="AF44" i="12"/>
  <c r="AG44" i="12"/>
  <c r="AH44" i="12"/>
  <c r="AI44" i="12"/>
  <c r="AJ44" i="12"/>
  <c r="AF48" i="12"/>
  <c r="AG48" i="12"/>
  <c r="AJ48" i="12"/>
  <c r="AH48" i="12"/>
  <c r="AF56" i="12"/>
  <c r="AG56" i="12"/>
  <c r="AJ56" i="12"/>
  <c r="AH56" i="12"/>
  <c r="AI56" i="12"/>
  <c r="AF63" i="12"/>
  <c r="AG63" i="12"/>
  <c r="AH63" i="12"/>
  <c r="AI63" i="12"/>
  <c r="AJ63" i="12"/>
  <c r="AF68" i="12"/>
  <c r="AJ68" i="12"/>
  <c r="AG68" i="12"/>
  <c r="AH68" i="12"/>
  <c r="AI68" i="12"/>
  <c r="E6" i="12"/>
  <c r="F6" i="12" s="1"/>
  <c r="G6" i="12" s="1"/>
  <c r="H6" i="12" s="1"/>
  <c r="I6" i="12" s="1"/>
  <c r="J6" i="12" s="1"/>
  <c r="K6" i="12" s="1"/>
  <c r="L6" i="12" s="1"/>
  <c r="M6" i="12" s="1"/>
  <c r="N6" i="12" s="1"/>
  <c r="O6" i="12" s="1"/>
  <c r="P6" i="12" s="1"/>
  <c r="Q6" i="12" s="1"/>
  <c r="R6" i="12" s="1"/>
  <c r="S6" i="12" s="1"/>
  <c r="T6" i="12" s="1"/>
  <c r="U6" i="12" s="1"/>
  <c r="V6" i="12" s="1"/>
  <c r="W6" i="12" s="1"/>
  <c r="X6" i="12" s="1"/>
  <c r="Y6" i="12" s="1"/>
  <c r="Z6" i="12" s="1"/>
  <c r="AA6" i="12" s="1"/>
  <c r="AB6" i="12" s="1"/>
  <c r="AC6" i="12" s="1"/>
  <c r="AD6" i="12" s="1"/>
  <c r="AE6" i="12" s="1"/>
  <c r="G15" i="12"/>
  <c r="J15" i="12"/>
  <c r="K15" i="12"/>
  <c r="N15" i="12"/>
  <c r="O15" i="12"/>
  <c r="R15" i="12"/>
  <c r="S15" i="12"/>
  <c r="V15" i="12"/>
  <c r="W15" i="12"/>
  <c r="Z15" i="12"/>
  <c r="AD15" i="12"/>
  <c r="AE15" i="12"/>
  <c r="E15" i="12"/>
  <c r="I15" i="12"/>
  <c r="M15" i="12"/>
  <c r="Q15" i="12"/>
  <c r="U15" i="12"/>
  <c r="Y15" i="12"/>
  <c r="AC15" i="12"/>
  <c r="F15" i="12"/>
  <c r="AA15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E44" i="12"/>
  <c r="F44" i="12"/>
  <c r="G44" i="12"/>
  <c r="H44" i="12"/>
  <c r="I44" i="12"/>
  <c r="J44" i="12"/>
  <c r="K44" i="12"/>
  <c r="L44" i="12"/>
  <c r="M44" i="12"/>
  <c r="N44" i="12"/>
  <c r="O44" i="12"/>
  <c r="P44" i="12"/>
  <c r="Q44" i="12"/>
  <c r="R44" i="12"/>
  <c r="S44" i="12"/>
  <c r="T44" i="12"/>
  <c r="U44" i="12"/>
  <c r="V44" i="12"/>
  <c r="W44" i="12"/>
  <c r="X44" i="12"/>
  <c r="Y44" i="12"/>
  <c r="Z44" i="12"/>
  <c r="AA44" i="12"/>
  <c r="AB44" i="12"/>
  <c r="AC44" i="12"/>
  <c r="AD44" i="12"/>
  <c r="AE44" i="12"/>
  <c r="F48" i="12"/>
  <c r="I48" i="12"/>
  <c r="J48" i="12"/>
  <c r="N48" i="12"/>
  <c r="R48" i="12"/>
  <c r="V48" i="12"/>
  <c r="Z48" i="12"/>
  <c r="AC48" i="12"/>
  <c r="AD48" i="12"/>
  <c r="H48" i="12"/>
  <c r="L48" i="12"/>
  <c r="P48" i="12"/>
  <c r="T48" i="12"/>
  <c r="X48" i="12"/>
  <c r="AB48" i="12"/>
  <c r="E48" i="12"/>
  <c r="M48" i="12"/>
  <c r="Q48" i="12"/>
  <c r="U48" i="12"/>
  <c r="Y48" i="12"/>
  <c r="F56" i="12"/>
  <c r="J56" i="12"/>
  <c r="N56" i="12"/>
  <c r="R56" i="12"/>
  <c r="V56" i="12"/>
  <c r="Z56" i="12"/>
  <c r="AD56" i="12"/>
  <c r="E56" i="12"/>
  <c r="H56" i="12"/>
  <c r="I56" i="12"/>
  <c r="L56" i="12"/>
  <c r="M56" i="12"/>
  <c r="P56" i="12"/>
  <c r="Q56" i="12"/>
  <c r="T56" i="12"/>
  <c r="U56" i="12"/>
  <c r="X56" i="12"/>
  <c r="Y56" i="12"/>
  <c r="AB56" i="12"/>
  <c r="AC56" i="12"/>
  <c r="E63" i="12"/>
  <c r="F63" i="12"/>
  <c r="G63" i="12"/>
  <c r="H63" i="12"/>
  <c r="I63" i="12"/>
  <c r="J63" i="12"/>
  <c r="K63" i="12"/>
  <c r="L63" i="12"/>
  <c r="M63" i="12"/>
  <c r="N63" i="12"/>
  <c r="O63" i="12"/>
  <c r="P63" i="12"/>
  <c r="Q63" i="12"/>
  <c r="R63" i="12"/>
  <c r="S63" i="12"/>
  <c r="T63" i="12"/>
  <c r="U63" i="12"/>
  <c r="V63" i="12"/>
  <c r="W63" i="12"/>
  <c r="X63" i="12"/>
  <c r="Y63" i="12"/>
  <c r="Z63" i="12"/>
  <c r="AA63" i="12"/>
  <c r="AB63" i="12"/>
  <c r="AC63" i="12"/>
  <c r="AD63" i="12"/>
  <c r="AE63" i="12"/>
  <c r="E68" i="12"/>
  <c r="G68" i="12"/>
  <c r="H68" i="12"/>
  <c r="I68" i="12"/>
  <c r="K68" i="12"/>
  <c r="L68" i="12"/>
  <c r="M68" i="12"/>
  <c r="N68" i="12"/>
  <c r="O68" i="12"/>
  <c r="P68" i="12"/>
  <c r="Q68" i="12"/>
  <c r="S68" i="12"/>
  <c r="T68" i="12"/>
  <c r="U68" i="12"/>
  <c r="W68" i="12"/>
  <c r="X68" i="12"/>
  <c r="Y68" i="12"/>
  <c r="AA68" i="12"/>
  <c r="AC68" i="12"/>
  <c r="AD68" i="12"/>
  <c r="AE68" i="12"/>
  <c r="F68" i="12"/>
  <c r="J68" i="12"/>
  <c r="R68" i="12"/>
  <c r="V68" i="12"/>
  <c r="Z68" i="12"/>
  <c r="AB68" i="12"/>
  <c r="D63" i="12"/>
  <c r="D68" i="12"/>
  <c r="D15" i="12"/>
  <c r="D22" i="12"/>
  <c r="D44" i="12"/>
  <c r="D48" i="12"/>
  <c r="D56" i="12"/>
  <c r="D6" i="12"/>
  <c r="AB6" i="13"/>
  <c r="AC6" i="13" s="1"/>
  <c r="AD6" i="13" s="1"/>
  <c r="AE6" i="13" s="1"/>
  <c r="AF6" i="13" s="1"/>
  <c r="AG6" i="13" s="1"/>
  <c r="AH6" i="13" s="1"/>
  <c r="AI6" i="13" s="1"/>
  <c r="AJ6" i="13" s="1"/>
  <c r="AK6" i="13" s="1"/>
  <c r="AL6" i="13" s="1"/>
  <c r="AM6" i="13" s="1"/>
  <c r="F6" i="13"/>
  <c r="G6" i="13" s="1"/>
  <c r="H6" i="13" s="1"/>
  <c r="I6" i="13" s="1"/>
  <c r="J6" i="13" s="1"/>
  <c r="K6" i="13" s="1"/>
  <c r="L6" i="13" s="1"/>
  <c r="M6" i="13" s="1"/>
  <c r="N6" i="13" s="1"/>
  <c r="O6" i="13" s="1"/>
  <c r="P6" i="13" s="1"/>
  <c r="Q6" i="13" s="1"/>
  <c r="R6" i="13" s="1"/>
  <c r="S6" i="13" s="1"/>
  <c r="T6" i="13" s="1"/>
  <c r="U6" i="13" s="1"/>
  <c r="V6" i="13" s="1"/>
  <c r="W6" i="13" s="1"/>
  <c r="X6" i="13" s="1"/>
  <c r="Y6" i="13" s="1"/>
  <c r="Z6" i="13" s="1"/>
  <c r="AA6" i="13" s="1"/>
  <c r="E6" i="13"/>
  <c r="D24" i="13"/>
  <c r="K17" i="12" l="1"/>
  <c r="P32" i="18"/>
  <c r="AB33" i="18"/>
  <c r="AE32" i="18"/>
  <c r="P8" i="12"/>
  <c r="P10" i="12" s="1"/>
  <c r="AI32" i="18"/>
  <c r="AI37" i="18" s="1"/>
  <c r="AI42" i="18" s="1"/>
  <c r="X10" i="12"/>
  <c r="Y10" i="12"/>
  <c r="AF32" i="18"/>
  <c r="AF34" i="18" s="1"/>
  <c r="AM33" i="18"/>
  <c r="AM38" i="18" s="1"/>
  <c r="AM43" i="18" s="1"/>
  <c r="AA10" i="12"/>
  <c r="AC10" i="12"/>
  <c r="Q33" i="18"/>
  <c r="Q38" i="18" s="1"/>
  <c r="Q43" i="18" s="1"/>
  <c r="AG33" i="18"/>
  <c r="AG38" i="18" s="1"/>
  <c r="AI33" i="18"/>
  <c r="R33" i="18"/>
  <c r="R34" i="18" s="1"/>
  <c r="AG8" i="12"/>
  <c r="AG10" i="12" s="1"/>
  <c r="AG17" i="12" s="1"/>
  <c r="AG50" i="12" s="1"/>
  <c r="AG58" i="12" s="1"/>
  <c r="AG70" i="12" s="1"/>
  <c r="AG74" i="12" s="1"/>
  <c r="AH71" i="11" s="1"/>
  <c r="P33" i="18"/>
  <c r="P38" i="18" s="1"/>
  <c r="P43" i="18" s="1"/>
  <c r="P48" i="18" s="1"/>
  <c r="AF33" i="18"/>
  <c r="AL8" i="12"/>
  <c r="AL10" i="12" s="1"/>
  <c r="AH33" i="18"/>
  <c r="AH34" i="18" s="1"/>
  <c r="AE33" i="18"/>
  <c r="G33" i="18"/>
  <c r="G38" i="18" s="1"/>
  <c r="G43" i="18" s="1"/>
  <c r="G48" i="18" s="1"/>
  <c r="I8" i="12"/>
  <c r="I10" i="12" s="1"/>
  <c r="I17" i="12" s="1"/>
  <c r="I50" i="12" s="1"/>
  <c r="I58" i="12" s="1"/>
  <c r="I70" i="12" s="1"/>
  <c r="I74" i="12" s="1"/>
  <c r="J71" i="11" s="1"/>
  <c r="X33" i="18"/>
  <c r="X34" i="18" s="1"/>
  <c r="O32" i="18"/>
  <c r="O37" i="18" s="1"/>
  <c r="O42" i="18" s="1"/>
  <c r="W8" i="12"/>
  <c r="W10" i="12" s="1"/>
  <c r="W17" i="12" s="1"/>
  <c r="O33" i="18"/>
  <c r="O38" i="18" s="1"/>
  <c r="O43" i="18" s="1"/>
  <c r="O48" i="18" s="1"/>
  <c r="AL32" i="18"/>
  <c r="AL37" i="18" s="1"/>
  <c r="H32" i="18"/>
  <c r="H37" i="18" s="1"/>
  <c r="Z33" i="18"/>
  <c r="Z38" i="18" s="1"/>
  <c r="Z43" i="18" s="1"/>
  <c r="L33" i="18"/>
  <c r="L34" i="18" s="1"/>
  <c r="AB32" i="18"/>
  <c r="AB37" i="18" s="1"/>
  <c r="AB42" i="18" s="1"/>
  <c r="F8" i="12"/>
  <c r="F10" i="12" s="1"/>
  <c r="F17" i="12" s="1"/>
  <c r="F50" i="12" s="1"/>
  <c r="F58" i="12" s="1"/>
  <c r="F70" i="12" s="1"/>
  <c r="F74" i="12" s="1"/>
  <c r="G71" i="11" s="1"/>
  <c r="AB8" i="12"/>
  <c r="AB10" i="12" s="1"/>
  <c r="AA33" i="18"/>
  <c r="AA34" i="18" s="1"/>
  <c r="F32" i="18"/>
  <c r="F37" i="18" s="1"/>
  <c r="Z32" i="18"/>
  <c r="Z37" i="18" s="1"/>
  <c r="V8" i="12"/>
  <c r="V10" i="12" s="1"/>
  <c r="V17" i="12" s="1"/>
  <c r="V50" i="12" s="1"/>
  <c r="V58" i="12" s="1"/>
  <c r="V70" i="12" s="1"/>
  <c r="V74" i="12" s="1"/>
  <c r="W71" i="11" s="1"/>
  <c r="H8" i="12"/>
  <c r="H10" i="12" s="1"/>
  <c r="J8" i="12"/>
  <c r="J10" i="12" s="1"/>
  <c r="J17" i="12" s="1"/>
  <c r="J50" i="12" s="1"/>
  <c r="J58" i="12" s="1"/>
  <c r="J70" i="12" s="1"/>
  <c r="J74" i="12" s="1"/>
  <c r="K71" i="11" s="1"/>
  <c r="I32" i="18"/>
  <c r="I34" i="18" s="1"/>
  <c r="Y33" i="18"/>
  <c r="K32" i="18"/>
  <c r="K34" i="18" s="1"/>
  <c r="AJ33" i="18"/>
  <c r="AJ38" i="18" s="1"/>
  <c r="AJ43" i="18" s="1"/>
  <c r="AJ48" i="18" s="1"/>
  <c r="U32" i="18"/>
  <c r="U37" i="18" s="1"/>
  <c r="H33" i="18"/>
  <c r="H38" i="18" s="1"/>
  <c r="H43" i="18" s="1"/>
  <c r="H48" i="18" s="1"/>
  <c r="D32" i="18"/>
  <c r="D34" i="18" s="1"/>
  <c r="Y32" i="18"/>
  <c r="Y37" i="18" s="1"/>
  <c r="J33" i="18"/>
  <c r="J38" i="18" s="1"/>
  <c r="J43" i="18" s="1"/>
  <c r="J48" i="18" s="1"/>
  <c r="V32" i="18"/>
  <c r="S8" i="12"/>
  <c r="S10" i="12" s="1"/>
  <c r="S17" i="12" s="1"/>
  <c r="E32" i="18"/>
  <c r="AK32" i="18"/>
  <c r="AK37" i="18" s="1"/>
  <c r="AK42" i="18" s="1"/>
  <c r="AK47" i="18" s="1"/>
  <c r="T32" i="18"/>
  <c r="T37" i="18" s="1"/>
  <c r="AJ32" i="18"/>
  <c r="E33" i="18"/>
  <c r="E38" i="18" s="1"/>
  <c r="E43" i="18" s="1"/>
  <c r="E48" i="18" s="1"/>
  <c r="U33" i="18"/>
  <c r="U38" i="18" s="1"/>
  <c r="AK33" i="18"/>
  <c r="F33" i="18"/>
  <c r="V33" i="18"/>
  <c r="V38" i="18" s="1"/>
  <c r="V43" i="18" s="1"/>
  <c r="AL33" i="18"/>
  <c r="C8" i="12"/>
  <c r="S38" i="18"/>
  <c r="S43" i="18" s="1"/>
  <c r="Q37" i="18"/>
  <c r="Q42" i="18" s="1"/>
  <c r="Q47" i="18" s="1"/>
  <c r="Y38" i="18"/>
  <c r="Y43" i="18" s="1"/>
  <c r="K38" i="18"/>
  <c r="K43" i="18" s="1"/>
  <c r="N38" i="18"/>
  <c r="N43" i="18" s="1"/>
  <c r="N48" i="18" s="1"/>
  <c r="L37" i="18"/>
  <c r="L42" i="18" s="1"/>
  <c r="T38" i="18"/>
  <c r="T43" i="18" s="1"/>
  <c r="T48" i="18" s="1"/>
  <c r="D38" i="18"/>
  <c r="D43" i="18" s="1"/>
  <c r="D48" i="18" s="1"/>
  <c r="AM37" i="18"/>
  <c r="AM42" i="18" s="1"/>
  <c r="AK38" i="18"/>
  <c r="AK43" i="18" s="1"/>
  <c r="AA37" i="18"/>
  <c r="AA42" i="18" s="1"/>
  <c r="R37" i="18"/>
  <c r="AH37" i="18"/>
  <c r="AH42" i="18" s="1"/>
  <c r="W34" i="18"/>
  <c r="W37" i="18"/>
  <c r="W42" i="18" s="1"/>
  <c r="I38" i="18"/>
  <c r="AH38" i="18"/>
  <c r="AH43" i="18" s="1"/>
  <c r="AH48" i="18" s="1"/>
  <c r="X37" i="18"/>
  <c r="AF38" i="18"/>
  <c r="AF43" i="18" s="1"/>
  <c r="AF48" i="18" s="1"/>
  <c r="S34" i="18"/>
  <c r="S37" i="18"/>
  <c r="AE34" i="18"/>
  <c r="AE37" i="18"/>
  <c r="AE42" i="18" s="1"/>
  <c r="M37" i="18"/>
  <c r="M42" i="18" s="1"/>
  <c r="M47" i="18" s="1"/>
  <c r="AC37" i="18"/>
  <c r="AG34" i="18"/>
  <c r="N37" i="18"/>
  <c r="N34" i="18"/>
  <c r="AD37" i="18"/>
  <c r="AD34" i="18"/>
  <c r="P37" i="18"/>
  <c r="E37" i="18"/>
  <c r="E42" i="18" s="1"/>
  <c r="AG37" i="18"/>
  <c r="AG42" i="18" s="1"/>
  <c r="AG47" i="18" s="1"/>
  <c r="AD38" i="18"/>
  <c r="AD43" i="18" s="1"/>
  <c r="AD48" i="18" s="1"/>
  <c r="AB38" i="18"/>
  <c r="AB43" i="18" s="1"/>
  <c r="AB48" i="18" s="1"/>
  <c r="G37" i="18"/>
  <c r="AE38" i="18"/>
  <c r="AE43" i="18" s="1"/>
  <c r="AE48" i="18" s="1"/>
  <c r="M34" i="18"/>
  <c r="M38" i="18"/>
  <c r="M43" i="18" s="1"/>
  <c r="AC34" i="18"/>
  <c r="AC38" i="18"/>
  <c r="AC43" i="18" s="1"/>
  <c r="J37" i="18"/>
  <c r="W38" i="18"/>
  <c r="AE17" i="12"/>
  <c r="O17" i="12"/>
  <c r="AH17" i="12"/>
  <c r="AH50" i="12" s="1"/>
  <c r="AH58" i="12" s="1"/>
  <c r="AH70" i="12" s="1"/>
  <c r="AH74" i="12" s="1"/>
  <c r="AI71" i="11" s="1"/>
  <c r="D17" i="12"/>
  <c r="D50" i="12" s="1"/>
  <c r="D58" i="12" s="1"/>
  <c r="D70" i="12" s="1"/>
  <c r="D74" i="12" s="1"/>
  <c r="E71" i="11" s="1"/>
  <c r="W56" i="12"/>
  <c r="K56" i="12"/>
  <c r="AE48" i="12"/>
  <c r="W48" i="12"/>
  <c r="S48" i="12"/>
  <c r="K48" i="12"/>
  <c r="K50" i="12" s="1"/>
  <c r="K58" i="12" s="1"/>
  <c r="K70" i="12" s="1"/>
  <c r="K74" i="12" s="1"/>
  <c r="L71" i="11" s="1"/>
  <c r="G48" i="12"/>
  <c r="AJ17" i="12"/>
  <c r="AJ50" i="12" s="1"/>
  <c r="AJ58" i="12" s="1"/>
  <c r="AJ70" i="12" s="1"/>
  <c r="AJ74" i="12" s="1"/>
  <c r="AK71" i="11" s="1"/>
  <c r="AA17" i="12"/>
  <c r="G17" i="12"/>
  <c r="AE56" i="12"/>
  <c r="AA56" i="12"/>
  <c r="S56" i="12"/>
  <c r="O56" i="12"/>
  <c r="G56" i="12"/>
  <c r="AA48" i="12"/>
  <c r="O48" i="12"/>
  <c r="AI48" i="12"/>
  <c r="AD10" i="12"/>
  <c r="AD17" i="12" s="1"/>
  <c r="AD50" i="12" s="1"/>
  <c r="AD58" i="12" s="1"/>
  <c r="AD70" i="12" s="1"/>
  <c r="AD74" i="12" s="1"/>
  <c r="AE71" i="11" s="1"/>
  <c r="Z10" i="12"/>
  <c r="Z17" i="12" s="1"/>
  <c r="Z50" i="12" s="1"/>
  <c r="Z58" i="12" s="1"/>
  <c r="Z70" i="12" s="1"/>
  <c r="Z74" i="12" s="1"/>
  <c r="AA71" i="11" s="1"/>
  <c r="R10" i="12"/>
  <c r="R17" i="12" s="1"/>
  <c r="R50" i="12" s="1"/>
  <c r="R58" i="12" s="1"/>
  <c r="R70" i="12" s="1"/>
  <c r="R74" i="12" s="1"/>
  <c r="S71" i="11" s="1"/>
  <c r="N10" i="12"/>
  <c r="N17" i="12" s="1"/>
  <c r="N50" i="12" s="1"/>
  <c r="N58" i="12" s="1"/>
  <c r="N70" i="12" s="1"/>
  <c r="N74" i="12" s="1"/>
  <c r="O71" i="11" s="1"/>
  <c r="AF15" i="12"/>
  <c r="AF17" i="12" s="1"/>
  <c r="AF50" i="12" s="1"/>
  <c r="AF58" i="12" s="1"/>
  <c r="AF70" i="12" s="1"/>
  <c r="AF74" i="12" s="1"/>
  <c r="AG71" i="11" s="1"/>
  <c r="AB15" i="12"/>
  <c r="AI15" i="12"/>
  <c r="AI17" i="12" s="1"/>
  <c r="AL15" i="12"/>
  <c r="X15" i="12"/>
  <c r="X17" i="12" s="1"/>
  <c r="X50" i="12" s="1"/>
  <c r="X58" i="12" s="1"/>
  <c r="X70" i="12" s="1"/>
  <c r="X74" i="12" s="1"/>
  <c r="Y71" i="11" s="1"/>
  <c r="T15" i="12"/>
  <c r="T17" i="12" s="1"/>
  <c r="T50" i="12" s="1"/>
  <c r="T58" i="12" s="1"/>
  <c r="T70" i="12" s="1"/>
  <c r="T74" i="12" s="1"/>
  <c r="U71" i="11" s="1"/>
  <c r="P15" i="12"/>
  <c r="L15" i="12"/>
  <c r="L17" i="12" s="1"/>
  <c r="L50" i="12" s="1"/>
  <c r="L58" i="12" s="1"/>
  <c r="L70" i="12" s="1"/>
  <c r="L74" i="12" s="1"/>
  <c r="M71" i="11" s="1"/>
  <c r="H15" i="12"/>
  <c r="AK10" i="12"/>
  <c r="AK17" i="12" s="1"/>
  <c r="AK50" i="12" s="1"/>
  <c r="AK58" i="12" s="1"/>
  <c r="AK70" i="12" s="1"/>
  <c r="AK74" i="12" s="1"/>
  <c r="AL71" i="11" s="1"/>
  <c r="AK67" i="11"/>
  <c r="AK35" i="11"/>
  <c r="AE67" i="11"/>
  <c r="AD66" i="11"/>
  <c r="AB66" i="11"/>
  <c r="AD35" i="11"/>
  <c r="AC34" i="11"/>
  <c r="AC33" i="11" s="1"/>
  <c r="AC66" i="11"/>
  <c r="AB34" i="11"/>
  <c r="AB33" i="11" s="1"/>
  <c r="AA34" i="11"/>
  <c r="AA33" i="11" s="1"/>
  <c r="L67" i="11"/>
  <c r="I34" i="11"/>
  <c r="I33" i="11" s="1"/>
  <c r="J35" i="11"/>
  <c r="F33" i="11"/>
  <c r="G69" i="11"/>
  <c r="H69" i="11" s="1"/>
  <c r="I69" i="11" s="1"/>
  <c r="J69" i="11" s="1"/>
  <c r="K69" i="11" s="1"/>
  <c r="L69" i="11" s="1"/>
  <c r="M69" i="11" s="1"/>
  <c r="N69" i="11" s="1"/>
  <c r="O69" i="11" s="1"/>
  <c r="P69" i="11" s="1"/>
  <c r="Q69" i="11" s="1"/>
  <c r="R69" i="11" s="1"/>
  <c r="S69" i="11" s="1"/>
  <c r="T69" i="11" s="1"/>
  <c r="U69" i="11" s="1"/>
  <c r="V69" i="11" s="1"/>
  <c r="W69" i="11" s="1"/>
  <c r="X69" i="11" s="1"/>
  <c r="Y69" i="11" s="1"/>
  <c r="Z69" i="11" s="1"/>
  <c r="H34" i="11"/>
  <c r="H33" i="11" s="1"/>
  <c r="G33" i="11"/>
  <c r="AC17" i="12"/>
  <c r="AC50" i="12" s="1"/>
  <c r="AC58" i="12" s="1"/>
  <c r="AC70" i="12" s="1"/>
  <c r="AC74" i="12" s="1"/>
  <c r="AD71" i="11" s="1"/>
  <c r="Y17" i="12"/>
  <c r="Y50" i="12" s="1"/>
  <c r="Y58" i="12" s="1"/>
  <c r="Y70" i="12" s="1"/>
  <c r="Y74" i="12" s="1"/>
  <c r="Z71" i="11" s="1"/>
  <c r="U17" i="12"/>
  <c r="U50" i="12" s="1"/>
  <c r="U58" i="12" s="1"/>
  <c r="U70" i="12" s="1"/>
  <c r="U74" i="12" s="1"/>
  <c r="V71" i="11" s="1"/>
  <c r="Q17" i="12"/>
  <c r="Q50" i="12" s="1"/>
  <c r="Q58" i="12" s="1"/>
  <c r="Q70" i="12" s="1"/>
  <c r="Q74" i="12" s="1"/>
  <c r="R71" i="11" s="1"/>
  <c r="M17" i="12"/>
  <c r="M50" i="12" s="1"/>
  <c r="M58" i="12" s="1"/>
  <c r="M70" i="12" s="1"/>
  <c r="M74" i="12" s="1"/>
  <c r="N71" i="11" s="1"/>
  <c r="E17" i="12"/>
  <c r="E50" i="12" s="1"/>
  <c r="E58" i="12" s="1"/>
  <c r="E70" i="12" s="1"/>
  <c r="E74" i="12" s="1"/>
  <c r="F71" i="11" s="1"/>
  <c r="AE50" i="12" l="1"/>
  <c r="O50" i="12"/>
  <c r="AL17" i="12"/>
  <c r="AL50" i="12" s="1"/>
  <c r="AL58" i="12" s="1"/>
  <c r="AL70" i="12" s="1"/>
  <c r="AL74" i="12" s="1"/>
  <c r="AM71" i="11" s="1"/>
  <c r="E34" i="18"/>
  <c r="P17" i="12"/>
  <c r="P50" i="12" s="1"/>
  <c r="P58" i="12" s="1"/>
  <c r="P70" i="12" s="1"/>
  <c r="P74" i="12" s="1"/>
  <c r="Q71" i="11" s="1"/>
  <c r="AF37" i="18"/>
  <c r="AB34" i="18"/>
  <c r="X38" i="18"/>
  <c r="X43" i="18" s="1"/>
  <c r="X48" i="18" s="1"/>
  <c r="F34" i="18"/>
  <c r="Q34" i="18"/>
  <c r="S39" i="18"/>
  <c r="R8" i="14" s="1"/>
  <c r="S8" i="16" s="1"/>
  <c r="AL34" i="18"/>
  <c r="P34" i="18"/>
  <c r="AM34" i="18"/>
  <c r="V34" i="18"/>
  <c r="AI34" i="18"/>
  <c r="G34" i="18"/>
  <c r="R38" i="18"/>
  <c r="R43" i="18" s="1"/>
  <c r="R48" i="18" s="1"/>
  <c r="AI38" i="18"/>
  <c r="AI43" i="18" s="1"/>
  <c r="AI48" i="18" s="1"/>
  <c r="J34" i="18"/>
  <c r="AK34" i="18"/>
  <c r="O34" i="18"/>
  <c r="T34" i="18"/>
  <c r="K37" i="18"/>
  <c r="K39" i="18" s="1"/>
  <c r="J8" i="14" s="1"/>
  <c r="K8" i="16" s="1"/>
  <c r="Z34" i="18"/>
  <c r="Z39" i="18"/>
  <c r="Y8" i="14" s="1"/>
  <c r="Z8" i="16" s="1"/>
  <c r="AB17" i="12"/>
  <c r="AB50" i="12" s="1"/>
  <c r="AB58" i="12" s="1"/>
  <c r="AB70" i="12" s="1"/>
  <c r="AB74" i="12" s="1"/>
  <c r="AC71" i="11" s="1"/>
  <c r="AA38" i="18"/>
  <c r="AA39" i="18" s="1"/>
  <c r="Z8" i="14" s="1"/>
  <c r="AA8" i="16" s="1"/>
  <c r="H17" i="12"/>
  <c r="H50" i="12" s="1"/>
  <c r="H58" i="12" s="1"/>
  <c r="H70" i="12" s="1"/>
  <c r="H74" i="12" s="1"/>
  <c r="I71" i="11" s="1"/>
  <c r="T39" i="18"/>
  <c r="S8" i="14" s="1"/>
  <c r="T8" i="16" s="1"/>
  <c r="G39" i="18"/>
  <c r="F8" i="14" s="1"/>
  <c r="G8" i="16" s="1"/>
  <c r="L38" i="18"/>
  <c r="L43" i="18" s="1"/>
  <c r="L48" i="18" s="1"/>
  <c r="U34" i="18"/>
  <c r="N39" i="18"/>
  <c r="M8" i="14" s="1"/>
  <c r="N8" i="16" s="1"/>
  <c r="I37" i="18"/>
  <c r="I39" i="18" s="1"/>
  <c r="H8" i="14" s="1"/>
  <c r="I8" i="16" s="1"/>
  <c r="H34" i="18"/>
  <c r="J39" i="18"/>
  <c r="I8" i="14" s="1"/>
  <c r="J8" i="16" s="1"/>
  <c r="P39" i="18"/>
  <c r="O8" i="14" s="1"/>
  <c r="P8" i="16" s="1"/>
  <c r="V37" i="18"/>
  <c r="V42" i="18" s="1"/>
  <c r="V47" i="18" s="1"/>
  <c r="H39" i="18"/>
  <c r="G8" i="14" s="1"/>
  <c r="H8" i="16" s="1"/>
  <c r="Y34" i="18"/>
  <c r="AJ34" i="18"/>
  <c r="D37" i="18"/>
  <c r="D42" i="18" s="1"/>
  <c r="D44" i="18" s="1"/>
  <c r="D7" i="13" s="1"/>
  <c r="X39" i="18"/>
  <c r="W8" i="14" s="1"/>
  <c r="X8" i="16" s="1"/>
  <c r="Y39" i="18"/>
  <c r="X8" i="14" s="1"/>
  <c r="Y8" i="16" s="1"/>
  <c r="F38" i="18"/>
  <c r="F43" i="18" s="1"/>
  <c r="F48" i="18" s="1"/>
  <c r="AJ37" i="18"/>
  <c r="AJ39" i="18" s="1"/>
  <c r="AI8" i="14" s="1"/>
  <c r="AJ8" i="16" s="1"/>
  <c r="AG39" i="18"/>
  <c r="AF8" i="14" s="1"/>
  <c r="AG8" i="16" s="1"/>
  <c r="X42" i="18"/>
  <c r="X47" i="18" s="1"/>
  <c r="X49" i="18" s="1"/>
  <c r="W9" i="14" s="1"/>
  <c r="F39" i="18"/>
  <c r="E8" i="14" s="1"/>
  <c r="F8" i="16" s="1"/>
  <c r="J42" i="18"/>
  <c r="J44" i="18" s="1"/>
  <c r="J7" i="13" s="1"/>
  <c r="J15" i="13" s="1"/>
  <c r="P42" i="18"/>
  <c r="P47" i="18" s="1"/>
  <c r="P49" i="18" s="1"/>
  <c r="O9" i="14" s="1"/>
  <c r="AC39" i="18"/>
  <c r="AB8" i="14" s="1"/>
  <c r="AC8" i="16" s="1"/>
  <c r="AM48" i="18"/>
  <c r="H42" i="18"/>
  <c r="H47" i="18" s="1"/>
  <c r="H49" i="18" s="1"/>
  <c r="G9" i="14" s="1"/>
  <c r="AK39" i="18"/>
  <c r="AJ8" i="14" s="1"/>
  <c r="AK8" i="16" s="1"/>
  <c r="I43" i="18"/>
  <c r="I48" i="18" s="1"/>
  <c r="K48" i="18"/>
  <c r="AF39" i="18"/>
  <c r="AE8" i="14" s="1"/>
  <c r="AF8" i="16" s="1"/>
  <c r="AL38" i="18"/>
  <c r="AL43" i="18" s="1"/>
  <c r="Q44" i="18"/>
  <c r="Q7" i="13" s="1"/>
  <c r="Q15" i="13" s="1"/>
  <c r="U39" i="18"/>
  <c r="T8" i="14" s="1"/>
  <c r="U8" i="16" s="1"/>
  <c r="S48" i="18"/>
  <c r="O47" i="18"/>
  <c r="O49" i="18" s="1"/>
  <c r="N9" i="14" s="1"/>
  <c r="O44" i="18"/>
  <c r="O7" i="13" s="1"/>
  <c r="O15" i="13" s="1"/>
  <c r="AE47" i="18"/>
  <c r="AE49" i="18" s="1"/>
  <c r="AD9" i="14" s="1"/>
  <c r="AE44" i="18"/>
  <c r="AE7" i="13" s="1"/>
  <c r="AE15" i="13" s="1"/>
  <c r="W47" i="18"/>
  <c r="AA47" i="18"/>
  <c r="L47" i="18"/>
  <c r="W43" i="18"/>
  <c r="W48" i="18" s="1"/>
  <c r="Z42" i="18"/>
  <c r="Z47" i="18" s="1"/>
  <c r="AF42" i="18"/>
  <c r="AD39" i="18"/>
  <c r="AC8" i="14" s="1"/>
  <c r="AD8" i="16" s="1"/>
  <c r="N42" i="18"/>
  <c r="AC42" i="18"/>
  <c r="AC47" i="18" s="1"/>
  <c r="F42" i="18"/>
  <c r="U42" i="18"/>
  <c r="U47" i="18" s="1"/>
  <c r="R39" i="18"/>
  <c r="Q8" i="14" s="1"/>
  <c r="R8" i="16" s="1"/>
  <c r="AL42" i="18"/>
  <c r="AL47" i="18" s="1"/>
  <c r="Q39" i="18"/>
  <c r="P8" i="14" s="1"/>
  <c r="Q8" i="16" s="1"/>
  <c r="Q48" i="18"/>
  <c r="Q49" i="18" s="1"/>
  <c r="P9" i="14" s="1"/>
  <c r="AM47" i="18"/>
  <c r="AM44" i="18"/>
  <c r="AM7" i="13" s="1"/>
  <c r="AM15" i="13" s="1"/>
  <c r="M48" i="18"/>
  <c r="M49" i="18" s="1"/>
  <c r="L9" i="14" s="1"/>
  <c r="G42" i="18"/>
  <c r="G44" i="18" s="1"/>
  <c r="G7" i="13" s="1"/>
  <c r="G15" i="13" s="1"/>
  <c r="T42" i="18"/>
  <c r="E39" i="18"/>
  <c r="D8" i="14" s="1"/>
  <c r="E8" i="16" s="1"/>
  <c r="AD42" i="18"/>
  <c r="V48" i="18"/>
  <c r="AG43" i="18"/>
  <c r="AG44" i="18" s="1"/>
  <c r="AG7" i="13" s="1"/>
  <c r="AG15" i="13" s="1"/>
  <c r="Y42" i="18"/>
  <c r="Y47" i="18" s="1"/>
  <c r="S42" i="18"/>
  <c r="AH39" i="18"/>
  <c r="AG8" i="14" s="1"/>
  <c r="AH8" i="16" s="1"/>
  <c r="R42" i="18"/>
  <c r="AK48" i="18"/>
  <c r="AK49" i="18" s="1"/>
  <c r="AJ9" i="14" s="1"/>
  <c r="U43" i="18"/>
  <c r="AB39" i="18"/>
  <c r="AA8" i="14" s="1"/>
  <c r="AB8" i="16" s="1"/>
  <c r="Y48" i="18"/>
  <c r="AI47" i="18"/>
  <c r="AC48" i="18"/>
  <c r="M44" i="18"/>
  <c r="M7" i="13" s="1"/>
  <c r="M15" i="13" s="1"/>
  <c r="E47" i="18"/>
  <c r="E49" i="18" s="1"/>
  <c r="D9" i="14" s="1"/>
  <c r="E44" i="18"/>
  <c r="E7" i="13" s="1"/>
  <c r="E15" i="13" s="1"/>
  <c r="Z48" i="18"/>
  <c r="O39" i="18"/>
  <c r="N8" i="14" s="1"/>
  <c r="O8" i="16" s="1"/>
  <c r="M39" i="18"/>
  <c r="L8" i="14" s="1"/>
  <c r="M8" i="16" s="1"/>
  <c r="AE39" i="18"/>
  <c r="AD8" i="14" s="1"/>
  <c r="AE8" i="16" s="1"/>
  <c r="W39" i="18"/>
  <c r="V8" i="14" s="1"/>
  <c r="W8" i="16" s="1"/>
  <c r="AH47" i="18"/>
  <c r="AH49" i="18" s="1"/>
  <c r="AG9" i="14" s="1"/>
  <c r="AH44" i="18"/>
  <c r="AH7" i="13" s="1"/>
  <c r="AH15" i="13" s="1"/>
  <c r="AK44" i="18"/>
  <c r="AK7" i="13" s="1"/>
  <c r="AK15" i="13" s="1"/>
  <c r="AM39" i="18"/>
  <c r="AL8" i="14" s="1"/>
  <c r="AM8" i="16" s="1"/>
  <c r="AB47" i="18"/>
  <c r="AB49" i="18" s="1"/>
  <c r="AA9" i="14" s="1"/>
  <c r="AB44" i="18"/>
  <c r="AB7" i="13" s="1"/>
  <c r="AB15" i="13" s="1"/>
  <c r="O58" i="12"/>
  <c r="O70" i="12" s="1"/>
  <c r="O74" i="12" s="1"/>
  <c r="P71" i="11" s="1"/>
  <c r="G50" i="12"/>
  <c r="G58" i="12" s="1"/>
  <c r="G70" i="12" s="1"/>
  <c r="G74" i="12" s="1"/>
  <c r="H71" i="11" s="1"/>
  <c r="W50" i="12"/>
  <c r="W58" i="12" s="1"/>
  <c r="W70" i="12" s="1"/>
  <c r="W74" i="12" s="1"/>
  <c r="X71" i="11" s="1"/>
  <c r="AE58" i="12"/>
  <c r="AE70" i="12" s="1"/>
  <c r="AE74" i="12" s="1"/>
  <c r="AF71" i="11" s="1"/>
  <c r="AI50" i="12"/>
  <c r="AI58" i="12" s="1"/>
  <c r="AI70" i="12" s="1"/>
  <c r="AI74" i="12" s="1"/>
  <c r="AJ71" i="11" s="1"/>
  <c r="S50" i="12"/>
  <c r="S58" i="12" s="1"/>
  <c r="S70" i="12" s="1"/>
  <c r="S74" i="12" s="1"/>
  <c r="T71" i="11" s="1"/>
  <c r="AA50" i="12"/>
  <c r="AA58" i="12" s="1"/>
  <c r="AA70" i="12" s="1"/>
  <c r="AA74" i="12" s="1"/>
  <c r="AB71" i="11" s="1"/>
  <c r="AK34" i="11"/>
  <c r="AK33" i="11" s="1"/>
  <c r="AL35" i="11"/>
  <c r="AK66" i="11"/>
  <c r="AL67" i="11"/>
  <c r="AE35" i="11"/>
  <c r="AD34" i="11"/>
  <c r="AD33" i="11" s="1"/>
  <c r="AE66" i="11"/>
  <c r="AF67" i="11"/>
  <c r="K35" i="11"/>
  <c r="J34" i="11"/>
  <c r="J33" i="11" s="1"/>
  <c r="I66" i="11"/>
  <c r="H66" i="11"/>
  <c r="G66" i="11"/>
  <c r="J66" i="11"/>
  <c r="L66" i="11"/>
  <c r="M67" i="11"/>
  <c r="K66" i="11"/>
  <c r="D6" i="16"/>
  <c r="E6" i="16" s="1"/>
  <c r="F6" i="16" s="1"/>
  <c r="G6" i="16" s="1"/>
  <c r="H6" i="16" s="1"/>
  <c r="I6" i="16" s="1"/>
  <c r="J6" i="16" s="1"/>
  <c r="K6" i="16" s="1"/>
  <c r="L6" i="16" s="1"/>
  <c r="M6" i="16" s="1"/>
  <c r="N6" i="16" s="1"/>
  <c r="O6" i="16" s="1"/>
  <c r="P6" i="16" s="1"/>
  <c r="Q6" i="16" s="1"/>
  <c r="R6" i="16" s="1"/>
  <c r="S6" i="16" s="1"/>
  <c r="T6" i="16" s="1"/>
  <c r="U6" i="16" s="1"/>
  <c r="V6" i="16" s="1"/>
  <c r="W6" i="16" s="1"/>
  <c r="X6" i="16" s="1"/>
  <c r="Y6" i="16" s="1"/>
  <c r="Z6" i="16" s="1"/>
  <c r="AA6" i="16" s="1"/>
  <c r="AB6" i="16" s="1"/>
  <c r="AC6" i="16" s="1"/>
  <c r="AD6" i="16" s="1"/>
  <c r="AE6" i="16" s="1"/>
  <c r="AF6" i="16" s="1"/>
  <c r="AG6" i="16" s="1"/>
  <c r="AH6" i="16" s="1"/>
  <c r="AI6" i="16" s="1"/>
  <c r="AJ6" i="16" s="1"/>
  <c r="AK6" i="16" s="1"/>
  <c r="AL6" i="16" s="1"/>
  <c r="AM6" i="16" s="1"/>
  <c r="AI49" i="18" l="1"/>
  <c r="AH9" i="14" s="1"/>
  <c r="AI39" i="18"/>
  <c r="AH8" i="14" s="1"/>
  <c r="AI8" i="16" s="1"/>
  <c r="AI44" i="18"/>
  <c r="AI7" i="13" s="1"/>
  <c r="AI15" i="13" s="1"/>
  <c r="I42" i="18"/>
  <c r="I47" i="18" s="1"/>
  <c r="I49" i="18" s="1"/>
  <c r="H9" i="14" s="1"/>
  <c r="L49" i="18"/>
  <c r="K9" i="14" s="1"/>
  <c r="K42" i="18"/>
  <c r="V49" i="18"/>
  <c r="U9" i="14" s="1"/>
  <c r="L39" i="18"/>
  <c r="K8" i="14" s="1"/>
  <c r="L8" i="16" s="1"/>
  <c r="Y49" i="18"/>
  <c r="X9" i="14" s="1"/>
  <c r="AA43" i="18"/>
  <c r="AA48" i="18" s="1"/>
  <c r="AA49" i="18" s="1"/>
  <c r="Z9" i="14" s="1"/>
  <c r="D39" i="18"/>
  <c r="C8" i="14" s="1"/>
  <c r="V39" i="18"/>
  <c r="U8" i="14" s="1"/>
  <c r="V8" i="16" s="1"/>
  <c r="L44" i="18"/>
  <c r="L7" i="13" s="1"/>
  <c r="L15" i="13" s="1"/>
  <c r="J47" i="18"/>
  <c r="J49" i="18" s="1"/>
  <c r="I9" i="14" s="1"/>
  <c r="AJ42" i="18"/>
  <c r="AJ47" i="18" s="1"/>
  <c r="AJ49" i="18" s="1"/>
  <c r="AI9" i="14" s="1"/>
  <c r="AL48" i="18"/>
  <c r="AL49" i="18" s="1"/>
  <c r="AK9" i="14" s="1"/>
  <c r="V44" i="18"/>
  <c r="V7" i="13" s="1"/>
  <c r="V15" i="13" s="1"/>
  <c r="D47" i="18"/>
  <c r="D49" i="18" s="1"/>
  <c r="C9" i="14" s="1"/>
  <c r="X44" i="18"/>
  <c r="X7" i="13" s="1"/>
  <c r="X15" i="13" s="1"/>
  <c r="U44" i="18"/>
  <c r="U7" i="13" s="1"/>
  <c r="U15" i="13" s="1"/>
  <c r="AM49" i="18"/>
  <c r="AL9" i="14" s="1"/>
  <c r="W44" i="18"/>
  <c r="W7" i="13" s="1"/>
  <c r="W15" i="13" s="1"/>
  <c r="P44" i="18"/>
  <c r="P7" i="13" s="1"/>
  <c r="P15" i="13" s="1"/>
  <c r="H44" i="18"/>
  <c r="H7" i="13" s="1"/>
  <c r="H15" i="13" s="1"/>
  <c r="AL39" i="18"/>
  <c r="AK8" i="14" s="1"/>
  <c r="AL8" i="16" s="1"/>
  <c r="T47" i="18"/>
  <c r="T49" i="18" s="1"/>
  <c r="S9" i="14" s="1"/>
  <c r="T44" i="18"/>
  <c r="T7" i="13" s="1"/>
  <c r="T15" i="13" s="1"/>
  <c r="F47" i="18"/>
  <c r="F49" i="18" s="1"/>
  <c r="E9" i="14" s="1"/>
  <c r="F44" i="18"/>
  <c r="F7" i="13" s="1"/>
  <c r="F15" i="13" s="1"/>
  <c r="Z49" i="18"/>
  <c r="Y9" i="14" s="1"/>
  <c r="S47" i="18"/>
  <c r="S49" i="18" s="1"/>
  <c r="R9" i="14" s="1"/>
  <c r="S44" i="18"/>
  <c r="S7" i="13" s="1"/>
  <c r="S15" i="13" s="1"/>
  <c r="AD47" i="18"/>
  <c r="AD49" i="18" s="1"/>
  <c r="AC9" i="14" s="1"/>
  <c r="AD44" i="18"/>
  <c r="AD7" i="13" s="1"/>
  <c r="AD15" i="13" s="1"/>
  <c r="AC49" i="18"/>
  <c r="AB9" i="14" s="1"/>
  <c r="G47" i="18"/>
  <c r="G49" i="18" s="1"/>
  <c r="F9" i="14" s="1"/>
  <c r="Z44" i="18"/>
  <c r="Z7" i="13" s="1"/>
  <c r="Z15" i="13" s="1"/>
  <c r="AL44" i="18"/>
  <c r="AL7" i="13" s="1"/>
  <c r="AL15" i="13" s="1"/>
  <c r="AF47" i="18"/>
  <c r="AF49" i="18" s="1"/>
  <c r="AE9" i="14" s="1"/>
  <c r="AF44" i="18"/>
  <c r="AF7" i="13" s="1"/>
  <c r="AF15" i="13" s="1"/>
  <c r="U48" i="18"/>
  <c r="U49" i="18" s="1"/>
  <c r="T9" i="14" s="1"/>
  <c r="N47" i="18"/>
  <c r="N49" i="18" s="1"/>
  <c r="M9" i="14" s="1"/>
  <c r="N44" i="18"/>
  <c r="N7" i="13" s="1"/>
  <c r="N15" i="13" s="1"/>
  <c r="W49" i="18"/>
  <c r="V9" i="14" s="1"/>
  <c r="R47" i="18"/>
  <c r="R49" i="18" s="1"/>
  <c r="Q9" i="14" s="1"/>
  <c r="R44" i="18"/>
  <c r="R7" i="13" s="1"/>
  <c r="R15" i="13" s="1"/>
  <c r="AG48" i="18"/>
  <c r="AG49" i="18" s="1"/>
  <c r="AF9" i="14" s="1"/>
  <c r="K47" i="18"/>
  <c r="K49" i="18" s="1"/>
  <c r="J9" i="14" s="1"/>
  <c r="K44" i="18"/>
  <c r="K7" i="13" s="1"/>
  <c r="K15" i="13" s="1"/>
  <c r="AC44" i="18"/>
  <c r="AC7" i="13" s="1"/>
  <c r="AC15" i="13" s="1"/>
  <c r="Y44" i="18"/>
  <c r="Y7" i="13" s="1"/>
  <c r="Y15" i="13" s="1"/>
  <c r="AL34" i="11"/>
  <c r="AL33" i="11" s="1"/>
  <c r="AM35" i="11"/>
  <c r="AM34" i="11" s="1"/>
  <c r="AM33" i="11" s="1"/>
  <c r="AL66" i="11"/>
  <c r="AM67" i="11"/>
  <c r="AM66" i="11" s="1"/>
  <c r="AF66" i="11"/>
  <c r="AG67" i="11"/>
  <c r="AE34" i="11"/>
  <c r="AE33" i="11" s="1"/>
  <c r="AF35" i="11"/>
  <c r="N67" i="11"/>
  <c r="M66" i="11"/>
  <c r="L35" i="11"/>
  <c r="K34" i="11"/>
  <c r="K33" i="11" s="1"/>
  <c r="I44" i="18" l="1"/>
  <c r="I7" i="13" s="1"/>
  <c r="I15" i="13" s="1"/>
  <c r="AJ44" i="18"/>
  <c r="AJ7" i="13" s="1"/>
  <c r="AJ15" i="13" s="1"/>
  <c r="AA44" i="18"/>
  <c r="AA7" i="13" s="1"/>
  <c r="AA15" i="13" s="1"/>
  <c r="AH67" i="11"/>
  <c r="AG66" i="11"/>
  <c r="AF34" i="11"/>
  <c r="AF33" i="11" s="1"/>
  <c r="AG35" i="11"/>
  <c r="L34" i="11"/>
  <c r="L33" i="11" s="1"/>
  <c r="M35" i="11"/>
  <c r="O67" i="11"/>
  <c r="N66" i="11"/>
  <c r="AH35" i="11" l="1"/>
  <c r="AG34" i="11"/>
  <c r="AG33" i="11" s="1"/>
  <c r="AI67" i="11"/>
  <c r="AI66" i="11" s="1"/>
  <c r="AH66" i="11"/>
  <c r="M34" i="11"/>
  <c r="M33" i="11" s="1"/>
  <c r="N35" i="11"/>
  <c r="O66" i="11"/>
  <c r="P67" i="11"/>
  <c r="AI35" i="11" l="1"/>
  <c r="AI34" i="11" s="1"/>
  <c r="AI33" i="11" s="1"/>
  <c r="AH34" i="11"/>
  <c r="AH33" i="11" s="1"/>
  <c r="O35" i="11"/>
  <c r="N34" i="11"/>
  <c r="N33" i="11" s="1"/>
  <c r="Q67" i="11"/>
  <c r="P66" i="11"/>
  <c r="R67" i="11" l="1"/>
  <c r="Q66" i="11"/>
  <c r="P35" i="11"/>
  <c r="O34" i="11"/>
  <c r="O33" i="11" s="1"/>
  <c r="P34" i="11" l="1"/>
  <c r="P33" i="11" s="1"/>
  <c r="Q35" i="11"/>
  <c r="R66" i="11"/>
  <c r="S67" i="11"/>
  <c r="Q34" i="11" l="1"/>
  <c r="Q33" i="11" s="1"/>
  <c r="R35" i="11"/>
  <c r="S66" i="11"/>
  <c r="T67" i="11"/>
  <c r="S35" i="11" l="1"/>
  <c r="R34" i="11"/>
  <c r="R33" i="11" s="1"/>
  <c r="U67" i="11"/>
  <c r="T66" i="11"/>
  <c r="U66" i="11" l="1"/>
  <c r="V67" i="11"/>
  <c r="T35" i="11"/>
  <c r="S34" i="11"/>
  <c r="S33" i="11" s="1"/>
  <c r="T34" i="11" l="1"/>
  <c r="T33" i="11" s="1"/>
  <c r="U35" i="11"/>
  <c r="V66" i="11"/>
  <c r="W67" i="11"/>
  <c r="W66" i="11" l="1"/>
  <c r="X67" i="11"/>
  <c r="U34" i="11"/>
  <c r="U33" i="11" s="1"/>
  <c r="V35" i="11"/>
  <c r="Y67" i="11" l="1"/>
  <c r="X66" i="11"/>
  <c r="W35" i="11"/>
  <c r="V34" i="11"/>
  <c r="V33" i="11" s="1"/>
  <c r="X35" i="11" l="1"/>
  <c r="W34" i="11"/>
  <c r="W33" i="11" s="1"/>
  <c r="Z67" i="11"/>
  <c r="Z66" i="11" s="1"/>
  <c r="Y66" i="11"/>
  <c r="X34" i="11" l="1"/>
  <c r="X33" i="11" s="1"/>
  <c r="Y35" i="11"/>
  <c r="Y34" i="11" l="1"/>
  <c r="Y33" i="11" s="1"/>
  <c r="Z35" i="11"/>
  <c r="Z34" i="11" s="1"/>
  <c r="Z33" i="11" s="1"/>
  <c r="D14" i="11" l="1"/>
  <c r="D17" i="11"/>
  <c r="D30" i="11"/>
  <c r="D35" i="11"/>
  <c r="D34" i="11" s="1"/>
  <c r="D33" i="11" s="1"/>
  <c r="D36" i="11"/>
  <c r="D37" i="11"/>
  <c r="D38" i="11"/>
  <c r="D43" i="11"/>
  <c r="D56" i="11"/>
  <c r="D61" i="11"/>
  <c r="D65" i="11"/>
  <c r="D67" i="11"/>
  <c r="D66" i="11" s="1"/>
  <c r="D68" i="11"/>
  <c r="D69" i="11"/>
  <c r="D70" i="11"/>
  <c r="D29" i="11" l="1"/>
  <c r="E29" i="11" s="1"/>
  <c r="D26" i="11"/>
  <c r="E26" i="11" s="1"/>
  <c r="E28" i="11" l="1"/>
  <c r="F29" i="11"/>
  <c r="F26" i="11"/>
  <c r="E25" i="11"/>
  <c r="D28" i="11"/>
  <c r="D25" i="11"/>
  <c r="G29" i="11" l="1"/>
  <c r="F28" i="11"/>
  <c r="F25" i="11"/>
  <c r="G26" i="11"/>
  <c r="G25" i="11" l="1"/>
  <c r="H26" i="11"/>
  <c r="H29" i="11"/>
  <c r="G28" i="11"/>
  <c r="C31" i="13"/>
  <c r="I26" i="11" l="1"/>
  <c r="H25" i="11"/>
  <c r="H28" i="11"/>
  <c r="I29" i="11"/>
  <c r="D31" i="11"/>
  <c r="E31" i="11" s="1"/>
  <c r="F31" i="11" s="1"/>
  <c r="G31" i="11" s="1"/>
  <c r="H31" i="11" s="1"/>
  <c r="I31" i="11" s="1"/>
  <c r="J31" i="11" s="1"/>
  <c r="K31" i="11" s="1"/>
  <c r="L31" i="11" s="1"/>
  <c r="M31" i="11" s="1"/>
  <c r="N31" i="11" s="1"/>
  <c r="O31" i="11" s="1"/>
  <c r="P31" i="11" s="1"/>
  <c r="Q31" i="11" s="1"/>
  <c r="R31" i="11" s="1"/>
  <c r="S31" i="11" s="1"/>
  <c r="T31" i="11" s="1"/>
  <c r="U31" i="11" s="1"/>
  <c r="V31" i="11" s="1"/>
  <c r="W31" i="11" s="1"/>
  <c r="X31" i="11" s="1"/>
  <c r="Y31" i="11" s="1"/>
  <c r="Z31" i="11" s="1"/>
  <c r="AA31" i="11" s="1"/>
  <c r="AB31" i="11" s="1"/>
  <c r="AC31" i="11" s="1"/>
  <c r="AD31" i="11" s="1"/>
  <c r="AE31" i="11" s="1"/>
  <c r="AF31" i="11" s="1"/>
  <c r="AG31" i="11" s="1"/>
  <c r="AH31" i="11" s="1"/>
  <c r="AI31" i="11" s="1"/>
  <c r="AJ31" i="11" s="1"/>
  <c r="AK31" i="11" s="1"/>
  <c r="AL31" i="11" s="1"/>
  <c r="AM31" i="11" s="1"/>
  <c r="D27" i="11"/>
  <c r="E27" i="11" s="1"/>
  <c r="J29" i="11" l="1"/>
  <c r="I28" i="11"/>
  <c r="F27" i="11"/>
  <c r="E24" i="11"/>
  <c r="J26" i="11"/>
  <c r="I25" i="11"/>
  <c r="D24" i="11"/>
  <c r="C68" i="12"/>
  <c r="D53" i="11"/>
  <c r="E53" i="11" s="1"/>
  <c r="F53" i="11" s="1"/>
  <c r="G53" i="11" s="1"/>
  <c r="H53" i="11" s="1"/>
  <c r="I53" i="11" s="1"/>
  <c r="J53" i="11" s="1"/>
  <c r="K53" i="11" s="1"/>
  <c r="L53" i="11" s="1"/>
  <c r="M53" i="11" s="1"/>
  <c r="N53" i="11" s="1"/>
  <c r="O53" i="11" s="1"/>
  <c r="P53" i="11" s="1"/>
  <c r="Q53" i="11" s="1"/>
  <c r="R53" i="11" s="1"/>
  <c r="S53" i="11" s="1"/>
  <c r="T53" i="11" s="1"/>
  <c r="U53" i="11" s="1"/>
  <c r="V53" i="11" s="1"/>
  <c r="W53" i="11" s="1"/>
  <c r="X53" i="11" s="1"/>
  <c r="Y53" i="11" s="1"/>
  <c r="Z53" i="11" s="1"/>
  <c r="AA53" i="11" s="1"/>
  <c r="AB53" i="11" s="1"/>
  <c r="AC53" i="11" s="1"/>
  <c r="AD53" i="11" s="1"/>
  <c r="AE53" i="11" s="1"/>
  <c r="AF53" i="11" s="1"/>
  <c r="AG53" i="11" s="1"/>
  <c r="AH53" i="11" s="1"/>
  <c r="AI53" i="11" s="1"/>
  <c r="AJ53" i="11" s="1"/>
  <c r="AK53" i="11" s="1"/>
  <c r="AL53" i="11" s="1"/>
  <c r="AM53" i="11" s="1"/>
  <c r="D60" i="11"/>
  <c r="E60" i="11" s="1"/>
  <c r="F60" i="11" s="1"/>
  <c r="G60" i="11" s="1"/>
  <c r="H60" i="11" s="1"/>
  <c r="I60" i="11" s="1"/>
  <c r="J60" i="11" s="1"/>
  <c r="K60" i="11" s="1"/>
  <c r="L60" i="11" s="1"/>
  <c r="M60" i="11" s="1"/>
  <c r="N60" i="11" s="1"/>
  <c r="O60" i="11" s="1"/>
  <c r="P60" i="11" s="1"/>
  <c r="Q60" i="11" s="1"/>
  <c r="R60" i="11" s="1"/>
  <c r="S60" i="11" s="1"/>
  <c r="T60" i="11" s="1"/>
  <c r="U60" i="11" s="1"/>
  <c r="V60" i="11" s="1"/>
  <c r="W60" i="11" s="1"/>
  <c r="X60" i="11" s="1"/>
  <c r="Y60" i="11" s="1"/>
  <c r="Z60" i="11" s="1"/>
  <c r="AA60" i="11" s="1"/>
  <c r="AB60" i="11" s="1"/>
  <c r="AC60" i="11" s="1"/>
  <c r="AD60" i="11" s="1"/>
  <c r="AE60" i="11" s="1"/>
  <c r="AF60" i="11" s="1"/>
  <c r="AG60" i="11" s="1"/>
  <c r="AH60" i="11" s="1"/>
  <c r="AI60" i="11" s="1"/>
  <c r="AJ60" i="11" s="1"/>
  <c r="AK60" i="11" s="1"/>
  <c r="AL60" i="11" s="1"/>
  <c r="AM60" i="11" s="1"/>
  <c r="D52" i="11"/>
  <c r="E52" i="11" s="1"/>
  <c r="F52" i="11" s="1"/>
  <c r="G52" i="11" s="1"/>
  <c r="H52" i="11" s="1"/>
  <c r="I52" i="11" s="1"/>
  <c r="J52" i="11" s="1"/>
  <c r="K52" i="11" s="1"/>
  <c r="L52" i="11" s="1"/>
  <c r="M52" i="11" s="1"/>
  <c r="N52" i="11" s="1"/>
  <c r="O52" i="11" s="1"/>
  <c r="P52" i="11" s="1"/>
  <c r="Q52" i="11" s="1"/>
  <c r="R52" i="11" s="1"/>
  <c r="S52" i="11" s="1"/>
  <c r="T52" i="11" s="1"/>
  <c r="U52" i="11" s="1"/>
  <c r="V52" i="11" s="1"/>
  <c r="W52" i="11" s="1"/>
  <c r="X52" i="11" s="1"/>
  <c r="Y52" i="11" s="1"/>
  <c r="Z52" i="11" s="1"/>
  <c r="AA52" i="11" s="1"/>
  <c r="AB52" i="11" s="1"/>
  <c r="AC52" i="11" s="1"/>
  <c r="AD52" i="11" s="1"/>
  <c r="AE52" i="11" s="1"/>
  <c r="AF52" i="11" s="1"/>
  <c r="AG52" i="11" s="1"/>
  <c r="AH52" i="11" s="1"/>
  <c r="AI52" i="11" s="1"/>
  <c r="AJ52" i="11" s="1"/>
  <c r="AK52" i="11" s="1"/>
  <c r="AL52" i="11" s="1"/>
  <c r="AM52" i="11" s="1"/>
  <c r="D20" i="11"/>
  <c r="E20" i="11" s="1"/>
  <c r="D21" i="11"/>
  <c r="E21" i="11" s="1"/>
  <c r="F21" i="11" s="1"/>
  <c r="G21" i="11" s="1"/>
  <c r="H21" i="11" s="1"/>
  <c r="I21" i="11" s="1"/>
  <c r="J21" i="11" s="1"/>
  <c r="K21" i="11" s="1"/>
  <c r="L21" i="11" s="1"/>
  <c r="M21" i="11" s="1"/>
  <c r="N21" i="11" s="1"/>
  <c r="O21" i="11" s="1"/>
  <c r="P21" i="11" s="1"/>
  <c r="Q21" i="11" s="1"/>
  <c r="R21" i="11" s="1"/>
  <c r="S21" i="11" s="1"/>
  <c r="T21" i="11" s="1"/>
  <c r="U21" i="11" s="1"/>
  <c r="V21" i="11" s="1"/>
  <c r="W21" i="11" s="1"/>
  <c r="X21" i="11" s="1"/>
  <c r="Y21" i="11" s="1"/>
  <c r="Z21" i="11" s="1"/>
  <c r="AA21" i="11" s="1"/>
  <c r="AB21" i="11" s="1"/>
  <c r="AC21" i="11" s="1"/>
  <c r="AD21" i="11" s="1"/>
  <c r="AE21" i="11" s="1"/>
  <c r="AF21" i="11" s="1"/>
  <c r="AG21" i="11" s="1"/>
  <c r="AH21" i="11" s="1"/>
  <c r="AI21" i="11" s="1"/>
  <c r="AJ21" i="11" s="1"/>
  <c r="AK21" i="11" s="1"/>
  <c r="AL21" i="11" s="1"/>
  <c r="AM21" i="11" s="1"/>
  <c r="G27" i="11" l="1"/>
  <c r="F24" i="11"/>
  <c r="J25" i="11"/>
  <c r="K26" i="11"/>
  <c r="E19" i="11"/>
  <c r="F20" i="11"/>
  <c r="J28" i="11"/>
  <c r="K29" i="11"/>
  <c r="D64" i="11"/>
  <c r="E64" i="11" s="1"/>
  <c r="D59" i="11"/>
  <c r="E59" i="11" s="1"/>
  <c r="D19" i="11"/>
  <c r="D51" i="11"/>
  <c r="E51" i="11" s="1"/>
  <c r="F51" i="11" s="1"/>
  <c r="G51" i="11" s="1"/>
  <c r="H51" i="11" s="1"/>
  <c r="I51" i="11" s="1"/>
  <c r="J51" i="11" s="1"/>
  <c r="K51" i="11" s="1"/>
  <c r="L51" i="11" s="1"/>
  <c r="M51" i="11" s="1"/>
  <c r="N51" i="11" s="1"/>
  <c r="O51" i="11" s="1"/>
  <c r="P51" i="11" s="1"/>
  <c r="Q51" i="11" s="1"/>
  <c r="R51" i="11" s="1"/>
  <c r="S51" i="11" s="1"/>
  <c r="T51" i="11" s="1"/>
  <c r="U51" i="11" s="1"/>
  <c r="V51" i="11" s="1"/>
  <c r="W51" i="11" s="1"/>
  <c r="X51" i="11" s="1"/>
  <c r="Y51" i="11" s="1"/>
  <c r="Z51" i="11" s="1"/>
  <c r="AA51" i="11" s="1"/>
  <c r="AB51" i="11" s="1"/>
  <c r="AC51" i="11" s="1"/>
  <c r="AD51" i="11" s="1"/>
  <c r="AE51" i="11" s="1"/>
  <c r="AF51" i="11" s="1"/>
  <c r="AG51" i="11" s="1"/>
  <c r="AH51" i="11" s="1"/>
  <c r="AI51" i="11" s="1"/>
  <c r="AJ51" i="11" s="1"/>
  <c r="AK51" i="11" s="1"/>
  <c r="AL51" i="11" s="1"/>
  <c r="AM51" i="11" s="1"/>
  <c r="F64" i="11" l="1"/>
  <c r="F19" i="11"/>
  <c r="G20" i="11"/>
  <c r="E58" i="11"/>
  <c r="F59" i="11"/>
  <c r="K28" i="11"/>
  <c r="L29" i="11"/>
  <c r="H27" i="11"/>
  <c r="G24" i="11"/>
  <c r="K25" i="11"/>
  <c r="L26" i="11"/>
  <c r="D9" i="16"/>
  <c r="D58" i="11"/>
  <c r="D50" i="11"/>
  <c r="E50" i="11" s="1"/>
  <c r="G19" i="11" l="1"/>
  <c r="H20" i="11"/>
  <c r="I27" i="11"/>
  <c r="H24" i="11"/>
  <c r="G59" i="11"/>
  <c r="F58" i="11"/>
  <c r="M26" i="11"/>
  <c r="L25" i="11"/>
  <c r="L28" i="11"/>
  <c r="M29" i="11"/>
  <c r="E49" i="11"/>
  <c r="F50" i="11"/>
  <c r="G64" i="11"/>
  <c r="D49" i="11"/>
  <c r="D15" i="13"/>
  <c r="D8" i="16"/>
  <c r="N26" i="11" l="1"/>
  <c r="M25" i="11"/>
  <c r="N29" i="11"/>
  <c r="M28" i="11"/>
  <c r="H19" i="11"/>
  <c r="I20" i="11"/>
  <c r="H59" i="11"/>
  <c r="G58" i="11"/>
  <c r="J27" i="11"/>
  <c r="I24" i="11"/>
  <c r="H64" i="11"/>
  <c r="F49" i="11"/>
  <c r="G50" i="11"/>
  <c r="D10" i="16"/>
  <c r="D11" i="16"/>
  <c r="D13" i="11"/>
  <c r="E13" i="11" s="1"/>
  <c r="E12" i="16" l="1"/>
  <c r="D17" i="16"/>
  <c r="D54" i="11" s="1"/>
  <c r="D48" i="11" s="1"/>
  <c r="F13" i="11"/>
  <c r="K27" i="11"/>
  <c r="J24" i="11"/>
  <c r="I64" i="11"/>
  <c r="I59" i="11"/>
  <c r="H58" i="11"/>
  <c r="O29" i="11"/>
  <c r="N28" i="11"/>
  <c r="E24" i="13"/>
  <c r="E27" i="13" s="1"/>
  <c r="E29" i="13" s="1"/>
  <c r="H50" i="11"/>
  <c r="G49" i="11"/>
  <c r="J20" i="11"/>
  <c r="I19" i="11"/>
  <c r="N25" i="11"/>
  <c r="O26" i="11"/>
  <c r="D16" i="16"/>
  <c r="E9" i="16"/>
  <c r="D6" i="13"/>
  <c r="D27" i="13"/>
  <c r="D16" i="11" l="1"/>
  <c r="D15" i="11"/>
  <c r="P26" i="11"/>
  <c r="O25" i="11"/>
  <c r="J19" i="11"/>
  <c r="K20" i="11"/>
  <c r="J59" i="11"/>
  <c r="I58" i="11"/>
  <c r="L27" i="11"/>
  <c r="K24" i="11"/>
  <c r="G13" i="11"/>
  <c r="I50" i="11"/>
  <c r="H49" i="11"/>
  <c r="P29" i="11"/>
  <c r="O28" i="11"/>
  <c r="J64" i="11"/>
  <c r="E11" i="16"/>
  <c r="E10" i="16"/>
  <c r="C7" i="14"/>
  <c r="D7" i="14" s="1"/>
  <c r="E7" i="14" s="1"/>
  <c r="F7" i="14" s="1"/>
  <c r="G7" i="14" s="1"/>
  <c r="H7" i="14" s="1"/>
  <c r="I7" i="14" s="1"/>
  <c r="J7" i="14" s="1"/>
  <c r="K7" i="14" s="1"/>
  <c r="L7" i="14" s="1"/>
  <c r="M7" i="14" s="1"/>
  <c r="N7" i="14" s="1"/>
  <c r="O7" i="14" s="1"/>
  <c r="P7" i="14" s="1"/>
  <c r="Q7" i="14" s="1"/>
  <c r="R7" i="14" s="1"/>
  <c r="S7" i="14" s="1"/>
  <c r="T7" i="14" s="1"/>
  <c r="U7" i="14" s="1"/>
  <c r="V7" i="14" s="1"/>
  <c r="W7" i="14" s="1"/>
  <c r="X7" i="14" s="1"/>
  <c r="Y7" i="14" s="1"/>
  <c r="Z7" i="14" s="1"/>
  <c r="AA7" i="14" s="1"/>
  <c r="AB7" i="14" s="1"/>
  <c r="AC7" i="14" s="1"/>
  <c r="AD7" i="14" s="1"/>
  <c r="AE7" i="14" s="1"/>
  <c r="AF7" i="14" s="1"/>
  <c r="AG7" i="14" s="1"/>
  <c r="AH7" i="14" s="1"/>
  <c r="AI7" i="14" s="1"/>
  <c r="AJ7" i="14" s="1"/>
  <c r="AK7" i="14" s="1"/>
  <c r="AL7" i="14" s="1"/>
  <c r="C6" i="13"/>
  <c r="D29" i="13"/>
  <c r="D32" i="13" s="1"/>
  <c r="E32" i="13" s="1"/>
  <c r="C63" i="12"/>
  <c r="C56" i="12"/>
  <c r="C48" i="12"/>
  <c r="C44" i="12"/>
  <c r="C22" i="12"/>
  <c r="C15" i="12"/>
  <c r="C10" i="12"/>
  <c r="D12" i="11" l="1"/>
  <c r="F12" i="16"/>
  <c r="F24" i="13" s="1"/>
  <c r="F27" i="13" s="1"/>
  <c r="F29" i="13" s="1"/>
  <c r="F32" i="13" s="1"/>
  <c r="E17" i="16"/>
  <c r="E54" i="11" s="1"/>
  <c r="E48" i="11" s="1"/>
  <c r="E9" i="11"/>
  <c r="E46" i="11"/>
  <c r="E45" i="11" s="1"/>
  <c r="M27" i="11"/>
  <c r="L24" i="11"/>
  <c r="Q29" i="11"/>
  <c r="P28" i="11"/>
  <c r="H13" i="11"/>
  <c r="I49" i="11"/>
  <c r="J50" i="11"/>
  <c r="K19" i="11"/>
  <c r="L20" i="11"/>
  <c r="K64" i="11"/>
  <c r="J58" i="11"/>
  <c r="K59" i="11"/>
  <c r="Q26" i="11"/>
  <c r="P25" i="11"/>
  <c r="E16" i="16"/>
  <c r="F9" i="16"/>
  <c r="D9" i="11"/>
  <c r="D41" i="11" s="1"/>
  <c r="D46" i="11"/>
  <c r="D45" i="11" s="1"/>
  <c r="C17" i="12"/>
  <c r="C50" i="12" s="1"/>
  <c r="C58" i="12" s="1"/>
  <c r="C70" i="12" s="1"/>
  <c r="C74" i="12" s="1"/>
  <c r="D71" i="11" s="1"/>
  <c r="E70" i="11" s="1"/>
  <c r="C66" i="11"/>
  <c r="C58" i="11"/>
  <c r="C49" i="11"/>
  <c r="C48" i="11" s="1"/>
  <c r="C45" i="11"/>
  <c r="C34" i="11"/>
  <c r="C33" i="11" s="1"/>
  <c r="C28" i="11"/>
  <c r="C25" i="11"/>
  <c r="C19" i="11"/>
  <c r="C12" i="11"/>
  <c r="E16" i="11" l="1"/>
  <c r="E15" i="11"/>
  <c r="R26" i="11"/>
  <c r="Q25" i="11"/>
  <c r="M20" i="11"/>
  <c r="L19" i="11"/>
  <c r="F70" i="11"/>
  <c r="E63" i="11"/>
  <c r="E73" i="11" s="1"/>
  <c r="I13" i="11"/>
  <c r="N27" i="11"/>
  <c r="M24" i="11"/>
  <c r="J49" i="11"/>
  <c r="K50" i="11"/>
  <c r="R29" i="11"/>
  <c r="Q28" i="11"/>
  <c r="F46" i="11"/>
  <c r="F45" i="11" s="1"/>
  <c r="F9" i="11"/>
  <c r="K58" i="11"/>
  <c r="L59" i="11"/>
  <c r="L64" i="11"/>
  <c r="F10" i="16"/>
  <c r="F11" i="16"/>
  <c r="D63" i="11"/>
  <c r="D73" i="11" s="1"/>
  <c r="D77" i="11" s="1"/>
  <c r="C24" i="11"/>
  <c r="C41" i="11" s="1"/>
  <c r="C63" i="11"/>
  <c r="C73" i="11" s="1"/>
  <c r="E12" i="11" l="1"/>
  <c r="E41" i="11" s="1"/>
  <c r="E77" i="11" s="1"/>
  <c r="G12" i="16"/>
  <c r="G24" i="13" s="1"/>
  <c r="G27" i="13" s="1"/>
  <c r="G29" i="13" s="1"/>
  <c r="G32" i="13" s="1"/>
  <c r="G46" i="11" s="1"/>
  <c r="G45" i="11" s="1"/>
  <c r="F17" i="16"/>
  <c r="F54" i="11" s="1"/>
  <c r="F48" i="11" s="1"/>
  <c r="L50" i="11"/>
  <c r="K49" i="11"/>
  <c r="G70" i="11"/>
  <c r="F63" i="11"/>
  <c r="R28" i="11"/>
  <c r="S29" i="11"/>
  <c r="L58" i="11"/>
  <c r="M59" i="11"/>
  <c r="J13" i="11"/>
  <c r="R25" i="11"/>
  <c r="S26" i="11"/>
  <c r="O27" i="11"/>
  <c r="N24" i="11"/>
  <c r="M19" i="11"/>
  <c r="N20" i="11"/>
  <c r="M64" i="11"/>
  <c r="F16" i="16"/>
  <c r="F15" i="11" s="1"/>
  <c r="G9" i="16"/>
  <c r="F16" i="11" l="1"/>
  <c r="F12" i="11" s="1"/>
  <c r="F41" i="11" s="1"/>
  <c r="F73" i="11"/>
  <c r="G9" i="11"/>
  <c r="N59" i="11"/>
  <c r="M58" i="11"/>
  <c r="H70" i="11"/>
  <c r="G63" i="11"/>
  <c r="S25" i="11"/>
  <c r="T26" i="11"/>
  <c r="N19" i="11"/>
  <c r="O20" i="11"/>
  <c r="S28" i="11"/>
  <c r="T29" i="11"/>
  <c r="N64" i="11"/>
  <c r="P27" i="11"/>
  <c r="O24" i="11"/>
  <c r="K13" i="11"/>
  <c r="M50" i="11"/>
  <c r="L49" i="11"/>
  <c r="G10" i="16"/>
  <c r="G11" i="16"/>
  <c r="F77" i="11" l="1"/>
  <c r="H12" i="16"/>
  <c r="H24" i="13" s="1"/>
  <c r="H27" i="13" s="1"/>
  <c r="H29" i="13" s="1"/>
  <c r="H32" i="13" s="1"/>
  <c r="G17" i="16"/>
  <c r="G54" i="11" s="1"/>
  <c r="G48" i="11" s="1"/>
  <c r="G73" i="11" s="1"/>
  <c r="L13" i="11"/>
  <c r="O64" i="11"/>
  <c r="U26" i="11"/>
  <c r="T25" i="11"/>
  <c r="T28" i="11"/>
  <c r="U29" i="11"/>
  <c r="O59" i="11"/>
  <c r="N58" i="11"/>
  <c r="N50" i="11"/>
  <c r="M49" i="11"/>
  <c r="Q27" i="11"/>
  <c r="P24" i="11"/>
  <c r="P20" i="11"/>
  <c r="O19" i="11"/>
  <c r="I70" i="11"/>
  <c r="H63" i="11"/>
  <c r="G16" i="16"/>
  <c r="H9" i="16"/>
  <c r="G15" i="11" l="1"/>
  <c r="G16" i="11"/>
  <c r="H9" i="11"/>
  <c r="H46" i="11"/>
  <c r="H45" i="11" s="1"/>
  <c r="O50" i="11"/>
  <c r="N49" i="11"/>
  <c r="V26" i="11"/>
  <c r="U25" i="11"/>
  <c r="J70" i="11"/>
  <c r="I63" i="11"/>
  <c r="Q20" i="11"/>
  <c r="P19" i="11"/>
  <c r="V29" i="11"/>
  <c r="U28" i="11"/>
  <c r="M13" i="11"/>
  <c r="R27" i="11"/>
  <c r="Q24" i="11"/>
  <c r="O58" i="11"/>
  <c r="P59" i="11"/>
  <c r="P64" i="11"/>
  <c r="H10" i="16"/>
  <c r="H11" i="16"/>
  <c r="G12" i="11" l="1"/>
  <c r="G41" i="11" s="1"/>
  <c r="G77" i="11" s="1"/>
  <c r="I12" i="16"/>
  <c r="I24" i="13" s="1"/>
  <c r="I27" i="13" s="1"/>
  <c r="I29" i="13" s="1"/>
  <c r="I32" i="13" s="1"/>
  <c r="H17" i="16"/>
  <c r="H54" i="11" s="1"/>
  <c r="H48" i="11" s="1"/>
  <c r="H73" i="11" s="1"/>
  <c r="R20" i="11"/>
  <c r="Q19" i="11"/>
  <c r="K70" i="11"/>
  <c r="J63" i="11"/>
  <c r="O49" i="11"/>
  <c r="P50" i="11"/>
  <c r="Q64" i="11"/>
  <c r="S27" i="11"/>
  <c r="R24" i="11"/>
  <c r="V28" i="11"/>
  <c r="W29" i="11"/>
  <c r="Q59" i="11"/>
  <c r="P58" i="11"/>
  <c r="N13" i="11"/>
  <c r="V25" i="11"/>
  <c r="W26" i="11"/>
  <c r="H16" i="16"/>
  <c r="I9" i="16"/>
  <c r="H15" i="11" l="1"/>
  <c r="H16" i="11"/>
  <c r="I9" i="11"/>
  <c r="I46" i="11"/>
  <c r="I45" i="11" s="1"/>
  <c r="W25" i="11"/>
  <c r="X26" i="11"/>
  <c r="R59" i="11"/>
  <c r="Q58" i="11"/>
  <c r="W28" i="11"/>
  <c r="X29" i="11"/>
  <c r="O13" i="11"/>
  <c r="R64" i="11"/>
  <c r="L70" i="11"/>
  <c r="K63" i="11"/>
  <c r="T27" i="11"/>
  <c r="S24" i="11"/>
  <c r="R19" i="11"/>
  <c r="S20" i="11"/>
  <c r="Q50" i="11"/>
  <c r="P49" i="11"/>
  <c r="I11" i="16"/>
  <c r="I10" i="16"/>
  <c r="H12" i="11" l="1"/>
  <c r="H41" i="11" s="1"/>
  <c r="H77" i="11" s="1"/>
  <c r="J12" i="16"/>
  <c r="J24" i="13" s="1"/>
  <c r="J27" i="13" s="1"/>
  <c r="J29" i="13" s="1"/>
  <c r="J32" i="13" s="1"/>
  <c r="I17" i="16"/>
  <c r="I54" i="11" s="1"/>
  <c r="I48" i="11" s="1"/>
  <c r="I73" i="11" s="1"/>
  <c r="S19" i="11"/>
  <c r="T20" i="11"/>
  <c r="U27" i="11"/>
  <c r="T24" i="11"/>
  <c r="R50" i="11"/>
  <c r="Q49" i="11"/>
  <c r="X28" i="11"/>
  <c r="Y29" i="11"/>
  <c r="R58" i="11"/>
  <c r="S59" i="11"/>
  <c r="X25" i="11"/>
  <c r="Y26" i="11"/>
  <c r="M70" i="11"/>
  <c r="L63" i="11"/>
  <c r="S64" i="11"/>
  <c r="P13" i="11"/>
  <c r="J9" i="16"/>
  <c r="I16" i="16"/>
  <c r="I15" i="11" l="1"/>
  <c r="I16" i="11"/>
  <c r="J46" i="11"/>
  <c r="J45" i="11" s="1"/>
  <c r="J9" i="11"/>
  <c r="T64" i="11"/>
  <c r="S50" i="11"/>
  <c r="R49" i="11"/>
  <c r="N70" i="11"/>
  <c r="M63" i="11"/>
  <c r="Z26" i="11"/>
  <c r="Y25" i="11"/>
  <c r="Y28" i="11"/>
  <c r="Z29" i="11"/>
  <c r="V27" i="11"/>
  <c r="U24" i="11"/>
  <c r="Q13" i="11"/>
  <c r="U20" i="11"/>
  <c r="T19" i="11"/>
  <c r="T59" i="11"/>
  <c r="S58" i="11"/>
  <c r="J11" i="16"/>
  <c r="J10" i="16"/>
  <c r="I12" i="11" l="1"/>
  <c r="I41" i="11" s="1"/>
  <c r="I77" i="11" s="1"/>
  <c r="K12" i="16"/>
  <c r="K24" i="13" s="1"/>
  <c r="K27" i="13" s="1"/>
  <c r="K29" i="13" s="1"/>
  <c r="K32" i="13" s="1"/>
  <c r="J17" i="16"/>
  <c r="J54" i="11" s="1"/>
  <c r="J48" i="11" s="1"/>
  <c r="J73" i="11" s="1"/>
  <c r="Z28" i="11"/>
  <c r="AA29" i="11"/>
  <c r="W27" i="11"/>
  <c r="V24" i="11"/>
  <c r="Z25" i="11"/>
  <c r="AA26" i="11"/>
  <c r="U59" i="11"/>
  <c r="T58" i="11"/>
  <c r="R13" i="11"/>
  <c r="S49" i="11"/>
  <c r="T50" i="11"/>
  <c r="V20" i="11"/>
  <c r="U19" i="11"/>
  <c r="O70" i="11"/>
  <c r="N63" i="11"/>
  <c r="U64" i="11"/>
  <c r="K9" i="16"/>
  <c r="J16" i="16"/>
  <c r="J16" i="11" s="1"/>
  <c r="J15" i="11" l="1"/>
  <c r="K46" i="11"/>
  <c r="K45" i="11" s="1"/>
  <c r="K9" i="11"/>
  <c r="S13" i="11"/>
  <c r="X27" i="11"/>
  <c r="W24" i="11"/>
  <c r="V64" i="11"/>
  <c r="V19" i="11"/>
  <c r="W20" i="11"/>
  <c r="AA25" i="11"/>
  <c r="AB26" i="11"/>
  <c r="AB29" i="11"/>
  <c r="AA28" i="11"/>
  <c r="P70" i="11"/>
  <c r="O63" i="11"/>
  <c r="U50" i="11"/>
  <c r="T49" i="11"/>
  <c r="V59" i="11"/>
  <c r="U58" i="11"/>
  <c r="K11" i="16"/>
  <c r="K10" i="16"/>
  <c r="J12" i="11" l="1"/>
  <c r="J41" i="11" s="1"/>
  <c r="J77" i="11" s="1"/>
  <c r="L12" i="16"/>
  <c r="L24" i="13" s="1"/>
  <c r="L27" i="13" s="1"/>
  <c r="L29" i="13" s="1"/>
  <c r="L32" i="13" s="1"/>
  <c r="K17" i="16"/>
  <c r="K54" i="11" s="1"/>
  <c r="K48" i="11" s="1"/>
  <c r="K73" i="11" s="1"/>
  <c r="V50" i="11"/>
  <c r="U49" i="11"/>
  <c r="AC29" i="11"/>
  <c r="AB28" i="11"/>
  <c r="X20" i="11"/>
  <c r="W19" i="11"/>
  <c r="AB25" i="11"/>
  <c r="AC26" i="11"/>
  <c r="Q70" i="11"/>
  <c r="P63" i="11"/>
  <c r="W64" i="11"/>
  <c r="T13" i="11"/>
  <c r="V58" i="11"/>
  <c r="W59" i="11"/>
  <c r="Y27" i="11"/>
  <c r="X24" i="11"/>
  <c r="L9" i="16"/>
  <c r="K16" i="16"/>
  <c r="K16" i="11" l="1"/>
  <c r="K15" i="11"/>
  <c r="L46" i="11"/>
  <c r="L45" i="11" s="1"/>
  <c r="L9" i="11"/>
  <c r="AC28" i="11"/>
  <c r="AD29" i="11"/>
  <c r="X64" i="11"/>
  <c r="R70" i="11"/>
  <c r="Q63" i="11"/>
  <c r="Z27" i="11"/>
  <c r="Y24" i="11"/>
  <c r="W58" i="11"/>
  <c r="X59" i="11"/>
  <c r="AD26" i="11"/>
  <c r="AC25" i="11"/>
  <c r="Y20" i="11"/>
  <c r="X19" i="11"/>
  <c r="U13" i="11"/>
  <c r="V49" i="11"/>
  <c r="W50" i="11"/>
  <c r="L11" i="16"/>
  <c r="L10" i="16"/>
  <c r="K12" i="11" l="1"/>
  <c r="K41" i="11" s="1"/>
  <c r="K77" i="11" s="1"/>
  <c r="M12" i="16"/>
  <c r="L17" i="16"/>
  <c r="L54" i="11" s="1"/>
  <c r="L48" i="11" s="1"/>
  <c r="L73" i="11" s="1"/>
  <c r="Z20" i="11"/>
  <c r="Y19" i="11"/>
  <c r="Y59" i="11"/>
  <c r="X58" i="11"/>
  <c r="V13" i="11"/>
  <c r="AD25" i="11"/>
  <c r="AE26" i="11"/>
  <c r="Y64" i="11"/>
  <c r="W49" i="11"/>
  <c r="X50" i="11"/>
  <c r="AA27" i="11"/>
  <c r="Z24" i="11"/>
  <c r="AE29" i="11"/>
  <c r="AD28" i="11"/>
  <c r="M24" i="13"/>
  <c r="M27" i="13" s="1"/>
  <c r="M29" i="13" s="1"/>
  <c r="M32" i="13" s="1"/>
  <c r="S70" i="11"/>
  <c r="R63" i="11"/>
  <c r="M9" i="16"/>
  <c r="L16" i="16"/>
  <c r="L16" i="11" l="1"/>
  <c r="L15" i="11"/>
  <c r="M9" i="11"/>
  <c r="M46" i="11"/>
  <c r="M45" i="11" s="1"/>
  <c r="Z59" i="11"/>
  <c r="Y58" i="11"/>
  <c r="T70" i="11"/>
  <c r="S63" i="11"/>
  <c r="X49" i="11"/>
  <c r="Y50" i="11"/>
  <c r="Z64" i="11"/>
  <c r="W13" i="11"/>
  <c r="AF29" i="11"/>
  <c r="AE28" i="11"/>
  <c r="Z19" i="11"/>
  <c r="AA20" i="11"/>
  <c r="AB27" i="11"/>
  <c r="AA24" i="11"/>
  <c r="AE25" i="11"/>
  <c r="AF26" i="11"/>
  <c r="M10" i="16"/>
  <c r="M11" i="16"/>
  <c r="L12" i="11" l="1"/>
  <c r="L41" i="11" s="1"/>
  <c r="L77" i="11" s="1"/>
  <c r="N12" i="16"/>
  <c r="M17" i="16"/>
  <c r="M54" i="11" s="1"/>
  <c r="M48" i="11" s="1"/>
  <c r="M73" i="11" s="1"/>
  <c r="AF25" i="11"/>
  <c r="AG26" i="11"/>
  <c r="Z50" i="11"/>
  <c r="Y49" i="11"/>
  <c r="Z58" i="11"/>
  <c r="AA59" i="11"/>
  <c r="AA19" i="11"/>
  <c r="AB20" i="11"/>
  <c r="X13" i="11"/>
  <c r="AA64" i="11"/>
  <c r="U70" i="11"/>
  <c r="T63" i="11"/>
  <c r="AF28" i="11"/>
  <c r="AG29" i="11"/>
  <c r="N24" i="13"/>
  <c r="N27" i="13" s="1"/>
  <c r="N29" i="13" s="1"/>
  <c r="N32" i="13" s="1"/>
  <c r="AC27" i="11"/>
  <c r="AB24" i="11"/>
  <c r="N9" i="16"/>
  <c r="M16" i="16"/>
  <c r="M16" i="11" s="1"/>
  <c r="M15" i="11" l="1"/>
  <c r="M12" i="11" s="1"/>
  <c r="M41" i="11" s="1"/>
  <c r="M77" i="11" s="1"/>
  <c r="N46" i="11"/>
  <c r="N45" i="11" s="1"/>
  <c r="N9" i="11"/>
  <c r="Z49" i="11"/>
  <c r="AA50" i="11"/>
  <c r="V70" i="11"/>
  <c r="U63" i="11"/>
  <c r="AG28" i="11"/>
  <c r="AH29" i="11"/>
  <c r="AB64" i="11"/>
  <c r="Y13" i="11"/>
  <c r="AA58" i="11"/>
  <c r="AB59" i="11"/>
  <c r="AH26" i="11"/>
  <c r="AG25" i="11"/>
  <c r="AD27" i="11"/>
  <c r="AC24" i="11"/>
  <c r="AC20" i="11"/>
  <c r="AB19" i="11"/>
  <c r="N11" i="16"/>
  <c r="N10" i="16"/>
  <c r="O12" i="16" l="1"/>
  <c r="O24" i="13" s="1"/>
  <c r="O27" i="13" s="1"/>
  <c r="O29" i="13" s="1"/>
  <c r="O32" i="13" s="1"/>
  <c r="N17" i="16"/>
  <c r="N54" i="11" s="1"/>
  <c r="N48" i="11" s="1"/>
  <c r="N73" i="11" s="1"/>
  <c r="W70" i="11"/>
  <c r="V63" i="11"/>
  <c r="AI26" i="11"/>
  <c r="AH25" i="11"/>
  <c r="AC59" i="11"/>
  <c r="AB58" i="11"/>
  <c r="AC64" i="11"/>
  <c r="AE27" i="11"/>
  <c r="AD24" i="11"/>
  <c r="AB50" i="11"/>
  <c r="AA49" i="11"/>
  <c r="AD20" i="11"/>
  <c r="AC19" i="11"/>
  <c r="Z13" i="11"/>
  <c r="AH28" i="11"/>
  <c r="AI29" i="11"/>
  <c r="N16" i="16"/>
  <c r="O9" i="16"/>
  <c r="N16" i="11" l="1"/>
  <c r="N15" i="11"/>
  <c r="O46" i="11"/>
  <c r="O45" i="11" s="1"/>
  <c r="O9" i="11"/>
  <c r="AI25" i="11"/>
  <c r="AJ26" i="11"/>
  <c r="AA13" i="11"/>
  <c r="AF27" i="11"/>
  <c r="AE24" i="11"/>
  <c r="AD59" i="11"/>
  <c r="AC58" i="11"/>
  <c r="AI28" i="11"/>
  <c r="AJ29" i="11"/>
  <c r="AD19" i="11"/>
  <c r="AE20" i="11"/>
  <c r="AC50" i="11"/>
  <c r="AB49" i="11"/>
  <c r="AD64" i="11"/>
  <c r="X70" i="11"/>
  <c r="W63" i="11"/>
  <c r="O11" i="16"/>
  <c r="O10" i="16"/>
  <c r="N12" i="11" l="1"/>
  <c r="N41" i="11" s="1"/>
  <c r="N77" i="11" s="1"/>
  <c r="P12" i="16"/>
  <c r="O17" i="16"/>
  <c r="O54" i="11" s="1"/>
  <c r="O48" i="11" s="1"/>
  <c r="O73" i="11" s="1"/>
  <c r="AJ28" i="11"/>
  <c r="AK29" i="11"/>
  <c r="AG27" i="11"/>
  <c r="AF24" i="11"/>
  <c r="AJ25" i="11"/>
  <c r="AK26" i="11"/>
  <c r="P24" i="13"/>
  <c r="P27" i="13" s="1"/>
  <c r="P29" i="13" s="1"/>
  <c r="P32" i="13" s="1"/>
  <c r="Y70" i="11"/>
  <c r="X63" i="11"/>
  <c r="AB13" i="11"/>
  <c r="AE64" i="11"/>
  <c r="AE19" i="11"/>
  <c r="AF20" i="11"/>
  <c r="AC49" i="11"/>
  <c r="AD50" i="11"/>
  <c r="AE59" i="11"/>
  <c r="AD58" i="11"/>
  <c r="O16" i="16"/>
  <c r="O15" i="11" s="1"/>
  <c r="P9" i="16"/>
  <c r="O16" i="11" l="1"/>
  <c r="P46" i="11"/>
  <c r="P45" i="11" s="1"/>
  <c r="P9" i="11"/>
  <c r="AD49" i="11"/>
  <c r="AE50" i="11"/>
  <c r="AF64" i="11"/>
  <c r="AK25" i="11"/>
  <c r="AL26" i="11"/>
  <c r="Z70" i="11"/>
  <c r="Y63" i="11"/>
  <c r="AF19" i="11"/>
  <c r="AG20" i="11"/>
  <c r="AK28" i="11"/>
  <c r="AL29" i="11"/>
  <c r="AF59" i="11"/>
  <c r="AE58" i="11"/>
  <c r="AC13" i="11"/>
  <c r="AH27" i="11"/>
  <c r="AG24" i="11"/>
  <c r="P10" i="16"/>
  <c r="P11" i="16"/>
  <c r="O12" i="11" l="1"/>
  <c r="O41" i="11" s="1"/>
  <c r="O77" i="11" s="1"/>
  <c r="Q12" i="16"/>
  <c r="Q24" i="13" s="1"/>
  <c r="Q27" i="13" s="1"/>
  <c r="Q29" i="13" s="1"/>
  <c r="Q32" i="13" s="1"/>
  <c r="P17" i="16"/>
  <c r="P54" i="11" s="1"/>
  <c r="P48" i="11" s="1"/>
  <c r="P73" i="11" s="1"/>
  <c r="AM26" i="11"/>
  <c r="AM25" i="11" s="1"/>
  <c r="AL25" i="11"/>
  <c r="AE49" i="11"/>
  <c r="AF50" i="11"/>
  <c r="AI27" i="11"/>
  <c r="AH24" i="11"/>
  <c r="AF58" i="11"/>
  <c r="AG59" i="11"/>
  <c r="AD13" i="11"/>
  <c r="AL28" i="11"/>
  <c r="AM29" i="11"/>
  <c r="AM28" i="11" s="1"/>
  <c r="AH20" i="11"/>
  <c r="AG19" i="11"/>
  <c r="AA70" i="11"/>
  <c r="Z63" i="11"/>
  <c r="AG64" i="11"/>
  <c r="P16" i="16"/>
  <c r="Q9" i="16"/>
  <c r="P15" i="11" l="1"/>
  <c r="P16" i="11"/>
  <c r="Q9" i="11"/>
  <c r="Q46" i="11"/>
  <c r="Q45" i="11" s="1"/>
  <c r="AH19" i="11"/>
  <c r="AI20" i="11"/>
  <c r="AF49" i="11"/>
  <c r="AG50" i="11"/>
  <c r="AG58" i="11"/>
  <c r="AH59" i="11"/>
  <c r="AB70" i="11"/>
  <c r="AA63" i="11"/>
  <c r="AH64" i="11"/>
  <c r="AE13" i="11"/>
  <c r="AJ27" i="11"/>
  <c r="AI24" i="11"/>
  <c r="Q10" i="16"/>
  <c r="Q11" i="16"/>
  <c r="P12" i="11" l="1"/>
  <c r="P41" i="11" s="1"/>
  <c r="P77" i="11" s="1"/>
  <c r="R12" i="16"/>
  <c r="R24" i="13" s="1"/>
  <c r="R27" i="13" s="1"/>
  <c r="R29" i="13" s="1"/>
  <c r="R32" i="13" s="1"/>
  <c r="Q17" i="16"/>
  <c r="Q54" i="11" s="1"/>
  <c r="Q48" i="11" s="1"/>
  <c r="Q73" i="11" s="1"/>
  <c r="AC70" i="11"/>
  <c r="AB63" i="11"/>
  <c r="AK27" i="11"/>
  <c r="AJ24" i="11"/>
  <c r="AI59" i="11"/>
  <c r="AH58" i="11"/>
  <c r="AF13" i="11"/>
  <c r="AI19" i="11"/>
  <c r="AJ20" i="11"/>
  <c r="AI64" i="11"/>
  <c r="AG49" i="11"/>
  <c r="AH50" i="11"/>
  <c r="R9" i="16"/>
  <c r="Q16" i="16"/>
  <c r="Q15" i="11" l="1"/>
  <c r="Q16" i="11"/>
  <c r="R46" i="11"/>
  <c r="R45" i="11" s="1"/>
  <c r="R9" i="11"/>
  <c r="AD70" i="11"/>
  <c r="AC63" i="11"/>
  <c r="AJ64" i="11"/>
  <c r="AG13" i="11"/>
  <c r="AJ19" i="11"/>
  <c r="AK20" i="11"/>
  <c r="AL27" i="11"/>
  <c r="AK24" i="11"/>
  <c r="AI50" i="11"/>
  <c r="AH49" i="11"/>
  <c r="AI58" i="11"/>
  <c r="AJ59" i="11"/>
  <c r="R11" i="16"/>
  <c r="R10" i="16"/>
  <c r="Q12" i="11" l="1"/>
  <c r="Q41" i="11" s="1"/>
  <c r="Q77" i="11" s="1"/>
  <c r="S12" i="16"/>
  <c r="S24" i="13" s="1"/>
  <c r="S27" i="13" s="1"/>
  <c r="S29" i="13" s="1"/>
  <c r="S32" i="13" s="1"/>
  <c r="R17" i="16"/>
  <c r="R54" i="11" s="1"/>
  <c r="R48" i="11" s="1"/>
  <c r="R73" i="11" s="1"/>
  <c r="AI49" i="11"/>
  <c r="AJ50" i="11"/>
  <c r="AH13" i="11"/>
  <c r="AJ58" i="11"/>
  <c r="AK59" i="11"/>
  <c r="AK64" i="11"/>
  <c r="AE70" i="11"/>
  <c r="AD63" i="11"/>
  <c r="AM27" i="11"/>
  <c r="AM24" i="11" s="1"/>
  <c r="AL24" i="11"/>
  <c r="AL20" i="11"/>
  <c r="AK19" i="11"/>
  <c r="R16" i="16"/>
  <c r="S9" i="16"/>
  <c r="R15" i="11" l="1"/>
  <c r="R16" i="11"/>
  <c r="S46" i="11"/>
  <c r="S45" i="11" s="1"/>
  <c r="S9" i="11"/>
  <c r="AI13" i="11"/>
  <c r="AL19" i="11"/>
  <c r="AM20" i="11"/>
  <c r="AM19" i="11" s="1"/>
  <c r="AF70" i="11"/>
  <c r="AE63" i="11"/>
  <c r="AK58" i="11"/>
  <c r="AL59" i="11"/>
  <c r="AJ49" i="11"/>
  <c r="AK50" i="11"/>
  <c r="AL64" i="11"/>
  <c r="S10" i="16"/>
  <c r="S11" i="16"/>
  <c r="R12" i="11" l="1"/>
  <c r="R41" i="11" s="1"/>
  <c r="R77" i="11" s="1"/>
  <c r="T12" i="16"/>
  <c r="T24" i="13" s="1"/>
  <c r="T27" i="13" s="1"/>
  <c r="T29" i="13" s="1"/>
  <c r="T32" i="13" s="1"/>
  <c r="S17" i="16"/>
  <c r="S54" i="11" s="1"/>
  <c r="S48" i="11" s="1"/>
  <c r="S73" i="11" s="1"/>
  <c r="AL58" i="11"/>
  <c r="AM59" i="11"/>
  <c r="AM58" i="11" s="1"/>
  <c r="AK49" i="11"/>
  <c r="AL50" i="11"/>
  <c r="AM64" i="11"/>
  <c r="AG70" i="11"/>
  <c r="AF63" i="11"/>
  <c r="AJ13" i="11"/>
  <c r="T9" i="16"/>
  <c r="S16" i="16"/>
  <c r="S15" i="11" l="1"/>
  <c r="S16" i="11"/>
  <c r="T9" i="11"/>
  <c r="T46" i="11"/>
  <c r="T45" i="11" s="1"/>
  <c r="AH70" i="11"/>
  <c r="AG63" i="11"/>
  <c r="AK13" i="11"/>
  <c r="AM50" i="11"/>
  <c r="AM49" i="11" s="1"/>
  <c r="AL49" i="11"/>
  <c r="T10" i="16"/>
  <c r="T11" i="16"/>
  <c r="S12" i="11" l="1"/>
  <c r="S41" i="11" s="1"/>
  <c r="S77" i="11" s="1"/>
  <c r="U12" i="16"/>
  <c r="T17" i="16"/>
  <c r="T54" i="11" s="1"/>
  <c r="T48" i="11" s="1"/>
  <c r="T73" i="11" s="1"/>
  <c r="AL13" i="11"/>
  <c r="U24" i="13"/>
  <c r="U27" i="13" s="1"/>
  <c r="U29" i="13" s="1"/>
  <c r="U32" i="13" s="1"/>
  <c r="AI70" i="11"/>
  <c r="AH63" i="11"/>
  <c r="T16" i="16"/>
  <c r="U9" i="16"/>
  <c r="T15" i="11" l="1"/>
  <c r="T16" i="11"/>
  <c r="U46" i="11"/>
  <c r="U45" i="11" s="1"/>
  <c r="U9" i="11"/>
  <c r="AJ70" i="11"/>
  <c r="AI63" i="11"/>
  <c r="AM13" i="11"/>
  <c r="U10" i="16"/>
  <c r="U11" i="16"/>
  <c r="T12" i="11" l="1"/>
  <c r="T41" i="11" s="1"/>
  <c r="T77" i="11" s="1"/>
  <c r="V12" i="16"/>
  <c r="V24" i="13" s="1"/>
  <c r="V27" i="13" s="1"/>
  <c r="V29" i="13" s="1"/>
  <c r="V32" i="13" s="1"/>
  <c r="U17" i="16"/>
  <c r="U54" i="11" s="1"/>
  <c r="U48" i="11" s="1"/>
  <c r="U73" i="11" s="1"/>
  <c r="AK70" i="11"/>
  <c r="AJ63" i="11"/>
  <c r="U16" i="16"/>
  <c r="U15" i="11" s="1"/>
  <c r="V9" i="16"/>
  <c r="U16" i="11" l="1"/>
  <c r="V9" i="11"/>
  <c r="V46" i="11"/>
  <c r="V45" i="11" s="1"/>
  <c r="AL70" i="11"/>
  <c r="AK63" i="11"/>
  <c r="V10" i="16"/>
  <c r="V11" i="16"/>
  <c r="U12" i="11" l="1"/>
  <c r="U41" i="11" s="1"/>
  <c r="U77" i="11" s="1"/>
  <c r="W12" i="16"/>
  <c r="W24" i="13" s="1"/>
  <c r="W27" i="13" s="1"/>
  <c r="W29" i="13" s="1"/>
  <c r="W32" i="13" s="1"/>
  <c r="V17" i="16"/>
  <c r="V54" i="11" s="1"/>
  <c r="V48" i="11" s="1"/>
  <c r="V73" i="11" s="1"/>
  <c r="AM70" i="11"/>
  <c r="AM63" i="11" s="1"/>
  <c r="AL63" i="11"/>
  <c r="V16" i="16"/>
  <c r="W9" i="16"/>
  <c r="V15" i="11" l="1"/>
  <c r="V16" i="11"/>
  <c r="W9" i="11"/>
  <c r="W46" i="11"/>
  <c r="W45" i="11" s="1"/>
  <c r="W10" i="16"/>
  <c r="W11" i="16"/>
  <c r="V12" i="11" l="1"/>
  <c r="V41" i="11" s="1"/>
  <c r="V77" i="11" s="1"/>
  <c r="X12" i="16"/>
  <c r="X24" i="13" s="1"/>
  <c r="X27" i="13" s="1"/>
  <c r="X29" i="13" s="1"/>
  <c r="X32" i="13" s="1"/>
  <c r="W17" i="16"/>
  <c r="W54" i="11" s="1"/>
  <c r="W48" i="11" s="1"/>
  <c r="W73" i="11" s="1"/>
  <c r="X9" i="16"/>
  <c r="W16" i="16"/>
  <c r="W15" i="11" l="1"/>
  <c r="W16" i="11"/>
  <c r="X9" i="11"/>
  <c r="X46" i="11"/>
  <c r="X45" i="11" s="1"/>
  <c r="X10" i="16"/>
  <c r="X11" i="16"/>
  <c r="W12" i="11" l="1"/>
  <c r="W41" i="11" s="1"/>
  <c r="W77" i="11" s="1"/>
  <c r="Y12" i="16"/>
  <c r="Y24" i="13" s="1"/>
  <c r="Y27" i="13" s="1"/>
  <c r="Y29" i="13" s="1"/>
  <c r="Y32" i="13" s="1"/>
  <c r="X17" i="16"/>
  <c r="X54" i="11" s="1"/>
  <c r="X48" i="11" s="1"/>
  <c r="X73" i="11" s="1"/>
  <c r="X16" i="16"/>
  <c r="Y9" i="16"/>
  <c r="X15" i="11" l="1"/>
  <c r="X16" i="11"/>
  <c r="Y46" i="11"/>
  <c r="Y45" i="11" s="1"/>
  <c r="Y9" i="11"/>
  <c r="Y10" i="16"/>
  <c r="Y11" i="16"/>
  <c r="X12" i="11" l="1"/>
  <c r="X41" i="11" s="1"/>
  <c r="X77" i="11" s="1"/>
  <c r="Z12" i="16"/>
  <c r="Z24" i="13" s="1"/>
  <c r="Z27" i="13" s="1"/>
  <c r="Z29" i="13" s="1"/>
  <c r="Z32" i="13" s="1"/>
  <c r="Y17" i="16"/>
  <c r="Y54" i="11" s="1"/>
  <c r="Y48" i="11" s="1"/>
  <c r="Y73" i="11" s="1"/>
  <c r="Y16" i="16"/>
  <c r="Y16" i="11" s="1"/>
  <c r="Z9" i="16"/>
  <c r="Y15" i="11" l="1"/>
  <c r="Z46" i="11"/>
  <c r="Z45" i="11" s="1"/>
  <c r="Z9" i="11"/>
  <c r="Z11" i="16"/>
  <c r="Z10" i="16"/>
  <c r="Y12" i="11" l="1"/>
  <c r="Y41" i="11" s="1"/>
  <c r="Y77" i="11" s="1"/>
  <c r="AA12" i="16"/>
  <c r="AA24" i="13" s="1"/>
  <c r="AA27" i="13" s="1"/>
  <c r="AA29" i="13" s="1"/>
  <c r="AA32" i="13" s="1"/>
  <c r="Z17" i="16"/>
  <c r="Z54" i="11" s="1"/>
  <c r="Z48" i="11" s="1"/>
  <c r="Z73" i="11" s="1"/>
  <c r="Z16" i="16"/>
  <c r="AA9" i="16"/>
  <c r="Z16" i="11" l="1"/>
  <c r="Z15" i="11"/>
  <c r="AA46" i="11"/>
  <c r="AA45" i="11" s="1"/>
  <c r="AA9" i="11"/>
  <c r="AA10" i="16"/>
  <c r="AA11" i="16"/>
  <c r="Z12" i="11" l="1"/>
  <c r="Z41" i="11" s="1"/>
  <c r="Z77" i="11" s="1"/>
  <c r="AB12" i="16"/>
  <c r="AA17" i="16"/>
  <c r="AA54" i="11" s="1"/>
  <c r="AA48" i="11" s="1"/>
  <c r="AA73" i="11" s="1"/>
  <c r="AB24" i="13"/>
  <c r="AB27" i="13" s="1"/>
  <c r="AB29" i="13" s="1"/>
  <c r="AB32" i="13" s="1"/>
  <c r="AB9" i="16"/>
  <c r="AA16" i="16"/>
  <c r="AA16" i="11" l="1"/>
  <c r="AA15" i="11"/>
  <c r="AB46" i="11"/>
  <c r="AB45" i="11" s="1"/>
  <c r="AB9" i="11"/>
  <c r="AB10" i="16"/>
  <c r="AB11" i="16"/>
  <c r="AA12" i="11" l="1"/>
  <c r="AA41" i="11" s="1"/>
  <c r="AA77" i="11" s="1"/>
  <c r="AC12" i="16"/>
  <c r="AC24" i="13" s="1"/>
  <c r="AC27" i="13" s="1"/>
  <c r="AC29" i="13" s="1"/>
  <c r="AC32" i="13" s="1"/>
  <c r="AB17" i="16"/>
  <c r="AB54" i="11" s="1"/>
  <c r="AB48" i="11" s="1"/>
  <c r="AB73" i="11" s="1"/>
  <c r="AC9" i="16"/>
  <c r="AB16" i="16"/>
  <c r="AB16" i="11" l="1"/>
  <c r="AB15" i="11"/>
  <c r="AC46" i="11"/>
  <c r="AC45" i="11" s="1"/>
  <c r="AC9" i="11"/>
  <c r="AC10" i="16"/>
  <c r="AC11" i="16"/>
  <c r="AB12" i="11" l="1"/>
  <c r="AB41" i="11" s="1"/>
  <c r="AB77" i="11" s="1"/>
  <c r="AD12" i="16"/>
  <c r="AC17" i="16"/>
  <c r="AC54" i="11" s="1"/>
  <c r="AC48" i="11" s="1"/>
  <c r="AC73" i="11" s="1"/>
  <c r="AD24" i="13"/>
  <c r="AD27" i="13" s="1"/>
  <c r="AD29" i="13" s="1"/>
  <c r="AD32" i="13" s="1"/>
  <c r="AD9" i="16"/>
  <c r="AC16" i="16"/>
  <c r="AC15" i="11" l="1"/>
  <c r="AC16" i="11"/>
  <c r="AD9" i="11"/>
  <c r="AD46" i="11"/>
  <c r="AD45" i="11" s="1"/>
  <c r="AD11" i="16"/>
  <c r="AD10" i="16"/>
  <c r="AC12" i="11" l="1"/>
  <c r="AC41" i="11" s="1"/>
  <c r="AC77" i="11" s="1"/>
  <c r="AE12" i="16"/>
  <c r="AE24" i="13" s="1"/>
  <c r="AE27" i="13" s="1"/>
  <c r="AE29" i="13" s="1"/>
  <c r="AE32" i="13" s="1"/>
  <c r="AD17" i="16"/>
  <c r="AD54" i="11" s="1"/>
  <c r="AD48" i="11" s="1"/>
  <c r="AD73" i="11" s="1"/>
  <c r="AD16" i="16"/>
  <c r="AD15" i="11" s="1"/>
  <c r="AE9" i="16"/>
  <c r="AD16" i="11" l="1"/>
  <c r="AE46" i="11"/>
  <c r="AE45" i="11" s="1"/>
  <c r="AE9" i="11"/>
  <c r="AE11" i="16"/>
  <c r="AE10" i="16"/>
  <c r="AD12" i="11" l="1"/>
  <c r="AD41" i="11" s="1"/>
  <c r="AD77" i="11" s="1"/>
  <c r="AF12" i="16"/>
  <c r="AF24" i="13" s="1"/>
  <c r="AF27" i="13" s="1"/>
  <c r="AF29" i="13" s="1"/>
  <c r="AF32" i="13" s="1"/>
  <c r="AE17" i="16"/>
  <c r="AE54" i="11" s="1"/>
  <c r="AE48" i="11" s="1"/>
  <c r="AE73" i="11" s="1"/>
  <c r="AE16" i="16"/>
  <c r="AF9" i="16"/>
  <c r="AE15" i="11" l="1"/>
  <c r="AE16" i="11"/>
  <c r="AF46" i="11"/>
  <c r="AF45" i="11" s="1"/>
  <c r="AF9" i="11"/>
  <c r="AF10" i="16"/>
  <c r="AF11" i="16"/>
  <c r="AE12" i="11" l="1"/>
  <c r="AE41" i="11" s="1"/>
  <c r="AE77" i="11" s="1"/>
  <c r="AG12" i="16"/>
  <c r="AG24" i="13" s="1"/>
  <c r="AG27" i="13" s="1"/>
  <c r="AG29" i="13" s="1"/>
  <c r="AG32" i="13" s="1"/>
  <c r="AF17" i="16"/>
  <c r="AF54" i="11" s="1"/>
  <c r="AF48" i="11" s="1"/>
  <c r="AF73" i="11" s="1"/>
  <c r="AF16" i="16"/>
  <c r="AF15" i="11" s="1"/>
  <c r="AG9" i="16"/>
  <c r="AF16" i="11" l="1"/>
  <c r="AG9" i="11"/>
  <c r="AG46" i="11"/>
  <c r="AG45" i="11" s="1"/>
  <c r="AG10" i="16"/>
  <c r="AG11" i="16"/>
  <c r="AF12" i="11" l="1"/>
  <c r="AF41" i="11" s="1"/>
  <c r="AF77" i="11" s="1"/>
  <c r="AH12" i="16"/>
  <c r="AH24" i="13" s="1"/>
  <c r="AH27" i="13" s="1"/>
  <c r="AH29" i="13" s="1"/>
  <c r="AH32" i="13" s="1"/>
  <c r="AG17" i="16"/>
  <c r="AG54" i="11" s="1"/>
  <c r="AG48" i="11" s="1"/>
  <c r="AG73" i="11" s="1"/>
  <c r="AH9" i="16"/>
  <c r="AG16" i="16"/>
  <c r="AG15" i="11" l="1"/>
  <c r="AG16" i="11"/>
  <c r="AH46" i="11"/>
  <c r="AH45" i="11" s="1"/>
  <c r="AH9" i="11"/>
  <c r="AH11" i="16"/>
  <c r="AH10" i="16"/>
  <c r="AG12" i="11" l="1"/>
  <c r="AG41" i="11" s="1"/>
  <c r="AG77" i="11" s="1"/>
  <c r="AI12" i="16"/>
  <c r="AI24" i="13" s="1"/>
  <c r="AI27" i="13" s="1"/>
  <c r="AI29" i="13" s="1"/>
  <c r="AI32" i="13" s="1"/>
  <c r="AH17" i="16"/>
  <c r="AH54" i="11" s="1"/>
  <c r="AH48" i="11" s="1"/>
  <c r="AH73" i="11" s="1"/>
  <c r="AI9" i="16"/>
  <c r="AH16" i="16"/>
  <c r="AH16" i="11" l="1"/>
  <c r="AH15" i="11"/>
  <c r="AI9" i="11"/>
  <c r="AI46" i="11"/>
  <c r="AI45" i="11" s="1"/>
  <c r="AI11" i="16"/>
  <c r="AI10" i="16"/>
  <c r="AH12" i="11" l="1"/>
  <c r="AH41" i="11" s="1"/>
  <c r="AH77" i="11" s="1"/>
  <c r="AJ12" i="16"/>
  <c r="AJ24" i="13" s="1"/>
  <c r="AJ27" i="13" s="1"/>
  <c r="AJ29" i="13" s="1"/>
  <c r="AJ32" i="13" s="1"/>
  <c r="AI17" i="16"/>
  <c r="AI54" i="11" s="1"/>
  <c r="AI48" i="11" s="1"/>
  <c r="AI73" i="11" s="1"/>
  <c r="AI16" i="16"/>
  <c r="AJ9" i="16"/>
  <c r="AI16" i="11" l="1"/>
  <c r="AI15" i="11"/>
  <c r="AJ46" i="11"/>
  <c r="AJ45" i="11" s="1"/>
  <c r="AJ9" i="11"/>
  <c r="AJ11" i="16"/>
  <c r="AJ10" i="16"/>
  <c r="AI12" i="11" l="1"/>
  <c r="AI41" i="11" s="1"/>
  <c r="AI77" i="11" s="1"/>
  <c r="AK12" i="16"/>
  <c r="AK24" i="13" s="1"/>
  <c r="AK27" i="13" s="1"/>
  <c r="AK29" i="13" s="1"/>
  <c r="AK32" i="13" s="1"/>
  <c r="AJ17" i="16"/>
  <c r="AJ54" i="11" s="1"/>
  <c r="AJ48" i="11" s="1"/>
  <c r="AJ73" i="11" s="1"/>
  <c r="AJ16" i="16"/>
  <c r="AJ15" i="11" s="1"/>
  <c r="AK9" i="16"/>
  <c r="AJ16" i="11" l="1"/>
  <c r="AK9" i="11"/>
  <c r="AK46" i="11"/>
  <c r="AK45" i="11" s="1"/>
  <c r="AK10" i="16"/>
  <c r="AK11" i="16"/>
  <c r="AJ12" i="11" l="1"/>
  <c r="AJ41" i="11" s="1"/>
  <c r="AJ77" i="11" s="1"/>
  <c r="AL12" i="16"/>
  <c r="AL24" i="13" s="1"/>
  <c r="AL27" i="13" s="1"/>
  <c r="AL29" i="13" s="1"/>
  <c r="AL32" i="13" s="1"/>
  <c r="AK17" i="16"/>
  <c r="AK54" i="11" s="1"/>
  <c r="AK48" i="11" s="1"/>
  <c r="AK73" i="11" s="1"/>
  <c r="AL9" i="16"/>
  <c r="AK16" i="16"/>
  <c r="AK15" i="11" l="1"/>
  <c r="AK16" i="11"/>
  <c r="AL9" i="11"/>
  <c r="AL46" i="11"/>
  <c r="AL45" i="11" s="1"/>
  <c r="AL10" i="16"/>
  <c r="AL11" i="16"/>
  <c r="AK12" i="11" l="1"/>
  <c r="AK41" i="11" s="1"/>
  <c r="AK77" i="11" s="1"/>
  <c r="AM12" i="16"/>
  <c r="AM24" i="13" s="1"/>
  <c r="AM27" i="13" s="1"/>
  <c r="AM29" i="13" s="1"/>
  <c r="AM32" i="13" s="1"/>
  <c r="AL17" i="16"/>
  <c r="AL54" i="11" s="1"/>
  <c r="AL48" i="11" s="1"/>
  <c r="AL73" i="11" s="1"/>
  <c r="AL16" i="16"/>
  <c r="AM9" i="16"/>
  <c r="AL15" i="11" l="1"/>
  <c r="AL16" i="11"/>
  <c r="AM9" i="11"/>
  <c r="AM46" i="11"/>
  <c r="AM45" i="11" s="1"/>
  <c r="AM11" i="16"/>
  <c r="AM16" i="16" s="1"/>
  <c r="AM10" i="16"/>
  <c r="AM17" i="16" s="1"/>
  <c r="AM54" i="11" s="1"/>
  <c r="AM48" i="11" s="1"/>
  <c r="AM16" i="11" l="1"/>
  <c r="AM15" i="11"/>
  <c r="AL12" i="11"/>
  <c r="AL41" i="11" s="1"/>
  <c r="AL77" i="11" s="1"/>
  <c r="AM73" i="11"/>
  <c r="AM12" i="11" l="1"/>
  <c r="AM41" i="11" s="1"/>
  <c r="AM77" i="11" s="1"/>
</calcChain>
</file>

<file path=xl/sharedStrings.xml><?xml version="1.0" encoding="utf-8"?>
<sst xmlns="http://schemas.openxmlformats.org/spreadsheetml/2006/main" count="324" uniqueCount="245">
  <si>
    <t>Attivo</t>
  </si>
  <si>
    <t>Cassa e Banca</t>
  </si>
  <si>
    <t>Crediti esegibili nell'esercizio</t>
  </si>
  <si>
    <t xml:space="preserve">       - Crediti v/clienti</t>
  </si>
  <si>
    <t xml:space="preserve">      -  Enti Previd. ed Assistenziali</t>
  </si>
  <si>
    <t xml:space="preserve">      - Erario c/acc. Imposte e Ritenute</t>
  </si>
  <si>
    <t xml:space="preserve">      - Erario Iva</t>
  </si>
  <si>
    <t xml:space="preserve">      - Ratei e Risconti Attivi</t>
  </si>
  <si>
    <t>Rim. Merci, Mat. Prime, Suss., Semilav.</t>
  </si>
  <si>
    <t xml:space="preserve">     - Rimanenze prodotti in corso di lavorazione, semilavorati e finiti</t>
  </si>
  <si>
    <t xml:space="preserve">     - Rimanenze materie prime, sussidiare di consumo e merci</t>
  </si>
  <si>
    <t>Immobilizzazioni Materiali</t>
  </si>
  <si>
    <t xml:space="preserve">    - Immobili</t>
  </si>
  <si>
    <t xml:space="preserve">           1) Fabbricati </t>
  </si>
  <si>
    <t xml:space="preserve">    - F.di Amm. Immobili</t>
  </si>
  <si>
    <t xml:space="preserve">    - Impianti  Macchinari e Attrezzature</t>
  </si>
  <si>
    <t xml:space="preserve">           1) Impianti e macchinari</t>
  </si>
  <si>
    <t xml:space="preserve">           2) Attrezzature industriali e commerciali</t>
  </si>
  <si>
    <t xml:space="preserve">    - F.di Amm. Impianti Macch. Attrezzature</t>
  </si>
  <si>
    <t>Immobilizzazioni immateriali</t>
  </si>
  <si>
    <t xml:space="preserve">   - Altri Costi Pluriennali</t>
  </si>
  <si>
    <t xml:space="preserve">           1) Costi d'impianto e ampliamento</t>
  </si>
  <si>
    <t xml:space="preserve">           2) Ricerca&amp; Sviluppo</t>
  </si>
  <si>
    <t xml:space="preserve">           3) Altre immobilizzazioni immateriali</t>
  </si>
  <si>
    <t xml:space="preserve">  - F.di Amm. Imm.ni immateriali</t>
  </si>
  <si>
    <t>TOTALE ATTIVO</t>
  </si>
  <si>
    <t>Passivo</t>
  </si>
  <si>
    <t>Banche a breve termine</t>
  </si>
  <si>
    <t xml:space="preserve">    - Banche e Depositi postali</t>
  </si>
  <si>
    <t>Debiti Correnti</t>
  </si>
  <si>
    <t xml:space="preserve">    - Fornitori</t>
  </si>
  <si>
    <t xml:space="preserve">          1)  Commerciali</t>
  </si>
  <si>
    <t xml:space="preserve">          2)  Immobilizzazioni</t>
  </si>
  <si>
    <t xml:space="preserve">    - Impiegati c/stipendi</t>
  </si>
  <si>
    <t xml:space="preserve">    - Enti Previd., Assistenziali, Ritenute personale</t>
  </si>
  <si>
    <t xml:space="preserve">    - Erario Iva</t>
  </si>
  <si>
    <t xml:space="preserve">    - Debiti tributari</t>
  </si>
  <si>
    <t xml:space="preserve">    - Ratei e Risconti Passivi</t>
  </si>
  <si>
    <t>Debito a m/lungo termine</t>
  </si>
  <si>
    <t xml:space="preserve"> '  - Mutui e Finanziamenti</t>
  </si>
  <si>
    <t xml:space="preserve">    - Fondo TFR</t>
  </si>
  <si>
    <t xml:space="preserve">    - Altri Fondi</t>
  </si>
  <si>
    <t>Capitale Netto</t>
  </si>
  <si>
    <t xml:space="preserve">    - Capitale Sociale</t>
  </si>
  <si>
    <t xml:space="preserve">    -  Riserva Legale</t>
  </si>
  <si>
    <t xml:space="preserve">    - Altre Riserve</t>
  </si>
  <si>
    <t xml:space="preserve">       1) Riserva statutaria</t>
  </si>
  <si>
    <t xml:space="preserve">       2) Altre Riserve</t>
  </si>
  <si>
    <t xml:space="preserve">       3) Riserva Ammortamenti anticipati</t>
  </si>
  <si>
    <t xml:space="preserve">   - Utile a nuovo</t>
  </si>
  <si>
    <t xml:space="preserve">   - Risultato di Esercizio</t>
  </si>
  <si>
    <t>TOTALE PASSIVO</t>
  </si>
  <si>
    <t xml:space="preserve">CONTROLLO </t>
  </si>
  <si>
    <t>STATO PATRIMONIALE</t>
  </si>
  <si>
    <t xml:space="preserve">     - Rimanenze iniziali  prodotti in corso di lavorazione, semilavorati e finiti</t>
  </si>
  <si>
    <t xml:space="preserve">     - Fatturato</t>
  </si>
  <si>
    <t xml:space="preserve">     - Rimanenze finali   prodotti in corso di lavorazione, semilavorati e finiti</t>
  </si>
  <si>
    <t xml:space="preserve">       Valore della Produzione Tipica</t>
  </si>
  <si>
    <t xml:space="preserve">     - Rimanenze iniziali materie prime, sussidiare di consumo e merci</t>
  </si>
  <si>
    <t xml:space="preserve">     - Acquisti Materie Prime</t>
  </si>
  <si>
    <t xml:space="preserve">     - Rimanenze finali  materie prime, sussidiare di consumo e merci</t>
  </si>
  <si>
    <t xml:space="preserve">       Costo del venduto</t>
  </si>
  <si>
    <t xml:space="preserve">       MARGINE CONTRIBUZIONELORDO</t>
  </si>
  <si>
    <t xml:space="preserve">    - Costi variabili di produzione</t>
  </si>
  <si>
    <t xml:space="preserve">    - Costi variabili commerciali</t>
  </si>
  <si>
    <t xml:space="preserve">    - Altri costi variabili</t>
  </si>
  <si>
    <t xml:space="preserve">       Costi Variabili</t>
  </si>
  <si>
    <t xml:space="preserve">    - Costi fissi di produzione</t>
  </si>
  <si>
    <t xml:space="preserve">    - spese di trasporto</t>
  </si>
  <si>
    <t xml:space="preserve">    - lavorazioni presso terzi</t>
  </si>
  <si>
    <t xml:space="preserve">    - consulenze tecnico-produttive</t>
  </si>
  <si>
    <t xml:space="preserve">    - manutenzioni industriali</t>
  </si>
  <si>
    <t xml:space="preserve">    - servizi vari</t>
  </si>
  <si>
    <t xml:space="preserve">    - canoni </t>
  </si>
  <si>
    <t xml:space="preserve">    - spese varie</t>
  </si>
  <si>
    <t xml:space="preserve">    - royalties</t>
  </si>
  <si>
    <t xml:space="preserve">    - consulenze legali, fiscali, notarili, ecc…</t>
  </si>
  <si>
    <t xml:space="preserve">    - compensi amministratori</t>
  </si>
  <si>
    <t xml:space="preserve">    - spese postali</t>
  </si>
  <si>
    <t xml:space="preserve">    - oneri bancari</t>
  </si>
  <si>
    <t xml:space="preserve">    - utenze</t>
  </si>
  <si>
    <t xml:space="preserve">    - affitti e locazioni passive</t>
  </si>
  <si>
    <t xml:space="preserve">    - altri costi amministrativi</t>
  </si>
  <si>
    <t xml:space="preserve">    - costi diversi</t>
  </si>
  <si>
    <t xml:space="preserve">    - premi assicurativi</t>
  </si>
  <si>
    <t xml:space="preserve">       Costi Fissi</t>
  </si>
  <si>
    <t xml:space="preserve">     - Costo del personale</t>
  </si>
  <si>
    <t xml:space="preserve">     - Acc.to TFR</t>
  </si>
  <si>
    <t xml:space="preserve">       Costo del Lavoro</t>
  </si>
  <si>
    <t xml:space="preserve">       MARGINE OPERATIVO LORDO</t>
  </si>
  <si>
    <t xml:space="preserve">     - Ammortamenti materiali immobili</t>
  </si>
  <si>
    <t xml:space="preserve">     - Ammortamenti materiali macchinari e attrezzature</t>
  </si>
  <si>
    <t xml:space="preserve">     - Ammortamenti immateriali</t>
  </si>
  <si>
    <t xml:space="preserve">     - Altri Accantonamenti</t>
  </si>
  <si>
    <t xml:space="preserve">       Ammortamenti e Accontonamenti</t>
  </si>
  <si>
    <t xml:space="preserve">       REDDITO OPERATIVO</t>
  </si>
  <si>
    <t xml:space="preserve">    - Oneri diversi</t>
  </si>
  <si>
    <t xml:space="preserve">    - Plusvalenze/Minusvalenze Materiali</t>
  </si>
  <si>
    <t xml:space="preserve">      Gestione Straordinaria</t>
  </si>
  <si>
    <t xml:space="preserve">    - Oneri Finanziari a breve termine</t>
  </si>
  <si>
    <t xml:space="preserve">    - Oneri Finanziari a medio/lungo termine</t>
  </si>
  <si>
    <t xml:space="preserve">    - Proventi Finanziari</t>
  </si>
  <si>
    <t xml:space="preserve">     Gestione finaziaria</t>
  </si>
  <si>
    <t xml:space="preserve">     REDDITO ANTEIMPOSTE</t>
  </si>
  <si>
    <t xml:space="preserve">    - Ires</t>
  </si>
  <si>
    <t xml:space="preserve">    - Irap</t>
  </si>
  <si>
    <t xml:space="preserve">    REDDITO NETTO</t>
  </si>
  <si>
    <t>gen 2017</t>
  </si>
  <si>
    <t>Conto Economico</t>
  </si>
  <si>
    <t>Variazione Flussi Cassa</t>
  </si>
  <si>
    <t>Totale Entrate</t>
  </si>
  <si>
    <t>Totale Usicite</t>
  </si>
  <si>
    <t>Variazione Patrimoniale</t>
  </si>
  <si>
    <t>Debito Iva</t>
  </si>
  <si>
    <t>Fatturato</t>
  </si>
  <si>
    <t>Iva</t>
  </si>
  <si>
    <t>Incasso</t>
  </si>
  <si>
    <t>Crediti Commerciali</t>
  </si>
  <si>
    <t>Credito Iva</t>
  </si>
  <si>
    <t>Pagamenti</t>
  </si>
  <si>
    <t>Debiti Commerciali</t>
  </si>
  <si>
    <t>Variazione Magazzino MP</t>
  </si>
  <si>
    <t>F.do amm.to Fabbricati</t>
  </si>
  <si>
    <t>F.do amm.to Impianti</t>
  </si>
  <si>
    <t>Entrata Finanziamento</t>
  </si>
  <si>
    <t>Imposte</t>
  </si>
  <si>
    <t>Variazione Fabbricati</t>
  </si>
  <si>
    <t>Variazione Impianti</t>
  </si>
  <si>
    <t>Immobilizzazioni</t>
  </si>
  <si>
    <t>Debito Fornitori Imm.ni</t>
  </si>
  <si>
    <t>Dipendenti</t>
  </si>
  <si>
    <t>TFR</t>
  </si>
  <si>
    <t>Contributi</t>
  </si>
  <si>
    <t>Utilizzo TFR</t>
  </si>
  <si>
    <t>Contributi Previdenziali</t>
  </si>
  <si>
    <t>Finanziamento</t>
  </si>
  <si>
    <t>Rimborso Rata</t>
  </si>
  <si>
    <t>Variazione Tributaria</t>
  </si>
  <si>
    <t>Aumento Capitale</t>
  </si>
  <si>
    <t>Variazione Capitale</t>
  </si>
  <si>
    <t>Flussi Cassa</t>
  </si>
  <si>
    <t>saldo Banca Iniziale</t>
  </si>
  <si>
    <t>Saldo Banca Finale</t>
  </si>
  <si>
    <t>Variazione Magazzino Prodotti Finiti</t>
  </si>
  <si>
    <t>Liquidazione mensile</t>
  </si>
  <si>
    <t>Iva a Debito</t>
  </si>
  <si>
    <t>Iva a Credito</t>
  </si>
  <si>
    <t>Liquidazione Iva</t>
  </si>
  <si>
    <t>Riporto Iva a Credito</t>
  </si>
  <si>
    <t>Pagamento Iva</t>
  </si>
  <si>
    <t>% Fatturato</t>
  </si>
  <si>
    <t>gg dilazione</t>
  </si>
  <si>
    <t>Tipologia Cliente 1</t>
  </si>
  <si>
    <t>Tipologia Cliente 2</t>
  </si>
  <si>
    <t>Totale Fatturato</t>
  </si>
  <si>
    <t>Fatturato Clientela</t>
  </si>
  <si>
    <t>Aliquota Iva</t>
  </si>
  <si>
    <t>Variazione Debito Iva</t>
  </si>
  <si>
    <t>Totale Variazione Debito Iva</t>
  </si>
  <si>
    <t>Incassi</t>
  </si>
  <si>
    <t>Totale Incassi</t>
  </si>
  <si>
    <t>Variazione Crediti Commerciali</t>
  </si>
  <si>
    <t>Totale Variazione Crediti Commerciali</t>
  </si>
  <si>
    <t>Prezzo Unitario</t>
  </si>
  <si>
    <t>Prodotto 1</t>
  </si>
  <si>
    <t>Prodotto 2</t>
  </si>
  <si>
    <t>Prodotto 3</t>
  </si>
  <si>
    <t>Prodotto 4</t>
  </si>
  <si>
    <t>Prodotto 5</t>
  </si>
  <si>
    <t>Prodotto 6</t>
  </si>
  <si>
    <t>Prodotto 7</t>
  </si>
  <si>
    <t>Prodotto 8</t>
  </si>
  <si>
    <t>Prodotto 9</t>
  </si>
  <si>
    <t>Prodotto 10</t>
  </si>
  <si>
    <t>Prodotto 11</t>
  </si>
  <si>
    <t>Prodotto 12</t>
  </si>
  <si>
    <t>Prodotto 13</t>
  </si>
  <si>
    <t>Prodotto 14</t>
  </si>
  <si>
    <t>Prodotto 15</t>
  </si>
  <si>
    <t>Prodotto 16</t>
  </si>
  <si>
    <t>Prodotto 17</t>
  </si>
  <si>
    <t>Prodotto 18</t>
  </si>
  <si>
    <t>Prodotto 19</t>
  </si>
  <si>
    <t>Prodotto 20</t>
  </si>
  <si>
    <t>Quantità</t>
  </si>
  <si>
    <t>gg giacenza</t>
  </si>
  <si>
    <t>Quantità Magazzino</t>
  </si>
  <si>
    <t>Variazione quantità Magazzino</t>
  </si>
  <si>
    <t>Variazione Magazzino</t>
  </si>
  <si>
    <t>Totale Variazione Magazzino</t>
  </si>
  <si>
    <t>Incidenza Costo %</t>
  </si>
  <si>
    <t>Acquisti</t>
  </si>
  <si>
    <t>Acquisto Fornitori</t>
  </si>
  <si>
    <t>Tipologia Forntore 1</t>
  </si>
  <si>
    <t>Tipologia Fornitore 2</t>
  </si>
  <si>
    <t>% Acquisto</t>
  </si>
  <si>
    <t>Totale Acquisti</t>
  </si>
  <si>
    <t>Variazione Credito Iva</t>
  </si>
  <si>
    <t>Totale Variazione Credito Iva</t>
  </si>
  <si>
    <t>Totale Pagamenti</t>
  </si>
  <si>
    <t>Variazione Debiti Commerciali</t>
  </si>
  <si>
    <t>Totale Variazione Debiti Commerciali</t>
  </si>
  <si>
    <t>Tipologia</t>
  </si>
  <si>
    <t>Variabile</t>
  </si>
  <si>
    <t>Fissi</t>
  </si>
  <si>
    <t xml:space="preserve">    - cancelleria</t>
  </si>
  <si>
    <t xml:space="preserve">Aliquota Iva </t>
  </si>
  <si>
    <t>Costi Gestione</t>
  </si>
  <si>
    <t xml:space="preserve">Figura Professionale </t>
  </si>
  <si>
    <t>Retribuzione lorda media  mensile</t>
  </si>
  <si>
    <t>INPS (in % retr.ne lorda media)</t>
  </si>
  <si>
    <t>INAIL (in % retr.ne lorda media)</t>
  </si>
  <si>
    <t>TFR/Fondo  (in % retr.ne lorda media)</t>
  </si>
  <si>
    <t>Numero mensilita</t>
  </si>
  <si>
    <t>luglio</t>
  </si>
  <si>
    <t>novembre</t>
  </si>
  <si>
    <t>Incremento annuo stipendi</t>
  </si>
  <si>
    <t>tredicesima</t>
  </si>
  <si>
    <t>quattordicesima</t>
  </si>
  <si>
    <t>gennaio</t>
  </si>
  <si>
    <t>febbraio</t>
  </si>
  <si>
    <t>marzo</t>
  </si>
  <si>
    <t>aprile</t>
  </si>
  <si>
    <t>maggio</t>
  </si>
  <si>
    <t>giugno</t>
  </si>
  <si>
    <t>agosto</t>
  </si>
  <si>
    <t>settembre</t>
  </si>
  <si>
    <t>ottobre</t>
  </si>
  <si>
    <t>Organico</t>
  </si>
  <si>
    <t xml:space="preserve">Numero Dipendenti </t>
  </si>
  <si>
    <t>Variazioni Economiche</t>
  </si>
  <si>
    <t>Costo Manodopera</t>
  </si>
  <si>
    <t>Retribuzione</t>
  </si>
  <si>
    <t>INPS</t>
  </si>
  <si>
    <t>INAIL</t>
  </si>
  <si>
    <t>Uscite Manodopera</t>
  </si>
  <si>
    <t>Variazioni Finanziarie</t>
  </si>
  <si>
    <t>Stato Patrimoniale</t>
  </si>
  <si>
    <t>Debito v/Dipendenti</t>
  </si>
  <si>
    <t>Variazione Fondo Tfr</t>
  </si>
  <si>
    <t>Variazione Debito v/Dipendenti</t>
  </si>
  <si>
    <t>Variazione Debito Erario Dipendenti</t>
  </si>
  <si>
    <t>dicembre</t>
  </si>
  <si>
    <t>Uscite Inps</t>
  </si>
  <si>
    <t>Uscita Inail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</si>
</sst>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&quot;€&quot;\ #,##0.00"/>
    <numFmt numFmtId="165" formatCode="&quot;€&quot;\ #,##0"/>
    <numFmt numFmtId="166" formatCode="[$$-409]#,##0.00"/>
    <numFmt numFmtId="167" formatCode="[$-410]dd\-mmm\-yy;@"/>
    <numFmt numFmtId="168" formatCode="_-* #,##0\ &quot;€&quot;_-;\-* #,##0\ &quot;€&quot;_-;_-* &quot;-&quot;??\ &quot;€&quot;_-;_-@_-"/>
    <numFmt numFmtId="169" formatCode="[$-410]mmm\-yy;@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rgb="FF0070C0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sz val="9"/>
      <color theme="4" tint="-0.249977111117893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indexed="9"/>
      <name val="Calibri"/>
      <family val="2"/>
    </font>
    <font>
      <sz val="9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ott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ott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</borders>
  <cellStyleXfs count="16">
    <xf numFmtId="166" fontId="0" fillId="0" borderId="0"/>
    <xf numFmtId="166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4" fillId="0" borderId="0"/>
    <xf numFmtId="44" fontId="4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89">
    <xf numFmtId="166" fontId="0" fillId="0" borderId="0" xfId="0"/>
    <xf numFmtId="166" fontId="2" fillId="0" borderId="0" xfId="0" applyFont="1" applyFill="1"/>
    <xf numFmtId="166" fontId="3" fillId="0" borderId="0" xfId="0" applyFont="1" applyFill="1"/>
    <xf numFmtId="166" fontId="2" fillId="0" borderId="0" xfId="0" quotePrefix="1" applyFont="1" applyFill="1"/>
    <xf numFmtId="166" fontId="2" fillId="0" borderId="0" xfId="0" applyFont="1" applyFill="1" applyAlignment="1">
      <alignment horizontal="center"/>
    </xf>
    <xf numFmtId="164" fontId="2" fillId="0" borderId="0" xfId="0" applyNumberFormat="1" applyFont="1" applyFill="1"/>
    <xf numFmtId="166" fontId="3" fillId="2" borderId="0" xfId="0" applyFont="1" applyFill="1"/>
    <xf numFmtId="165" fontId="2" fillId="2" borderId="0" xfId="0" applyNumberFormat="1" applyFont="1" applyFill="1"/>
    <xf numFmtId="165" fontId="3" fillId="2" borderId="0" xfId="0" applyNumberFormat="1" applyFont="1" applyFill="1"/>
    <xf numFmtId="166" fontId="3" fillId="2" borderId="0" xfId="0" quotePrefix="1" applyFont="1" applyFill="1"/>
    <xf numFmtId="166" fontId="2" fillId="2" borderId="0" xfId="0" applyFont="1" applyFill="1"/>
    <xf numFmtId="165" fontId="2" fillId="2" borderId="0" xfId="0" quotePrefix="1" applyNumberFormat="1" applyFont="1" applyFill="1"/>
    <xf numFmtId="165" fontId="3" fillId="2" borderId="0" xfId="15" applyNumberFormat="1" applyFont="1" applyFill="1"/>
    <xf numFmtId="164" fontId="3" fillId="2" borderId="0" xfId="0" applyNumberFormat="1" applyFont="1" applyFill="1"/>
    <xf numFmtId="164" fontId="2" fillId="2" borderId="0" xfId="0" applyNumberFormat="1" applyFont="1" applyFill="1"/>
    <xf numFmtId="166" fontId="2" fillId="2" borderId="0" xfId="0" quotePrefix="1" applyFont="1" applyFill="1"/>
    <xf numFmtId="166" fontId="2" fillId="3" borderId="0" xfId="0" applyFont="1" applyFill="1"/>
    <xf numFmtId="166" fontId="6" fillId="0" borderId="0" xfId="0" applyFont="1" applyFill="1"/>
    <xf numFmtId="167" fontId="7" fillId="0" borderId="0" xfId="0" applyNumberFormat="1" applyFont="1" applyFill="1"/>
    <xf numFmtId="167" fontId="7" fillId="0" borderId="0" xfId="0" applyNumberFormat="1" applyFont="1" applyFill="1" applyAlignment="1">
      <alignment horizontal="center"/>
    </xf>
    <xf numFmtId="166" fontId="8" fillId="0" borderId="0" xfId="0" applyFont="1" applyFill="1"/>
    <xf numFmtId="166" fontId="9" fillId="4" borderId="0" xfId="0" applyFont="1" applyFill="1"/>
    <xf numFmtId="165" fontId="10" fillId="4" borderId="0" xfId="0" applyNumberFormat="1" applyFont="1" applyFill="1"/>
    <xf numFmtId="164" fontId="7" fillId="0" borderId="0" xfId="0" applyNumberFormat="1" applyFont="1" applyFill="1"/>
    <xf numFmtId="164" fontId="8" fillId="0" borderId="0" xfId="0" applyNumberFormat="1" applyFont="1" applyFill="1"/>
    <xf numFmtId="166" fontId="11" fillId="0" borderId="0" xfId="0" applyFont="1"/>
    <xf numFmtId="164" fontId="0" fillId="0" borderId="0" xfId="0" applyNumberFormat="1"/>
    <xf numFmtId="166" fontId="0" fillId="0" borderId="0" xfId="0" quotePrefix="1"/>
    <xf numFmtId="164" fontId="7" fillId="0" borderId="0" xfId="0" applyNumberFormat="1" applyFont="1" applyFill="1" applyAlignment="1">
      <alignment horizontal="center"/>
    </xf>
    <xf numFmtId="165" fontId="8" fillId="0" borderId="0" xfId="0" applyNumberFormat="1" applyFont="1" applyFill="1"/>
    <xf numFmtId="165" fontId="7" fillId="0" borderId="0" xfId="0" applyNumberFormat="1" applyFont="1" applyFill="1"/>
    <xf numFmtId="165" fontId="0" fillId="0" borderId="0" xfId="0" applyNumberFormat="1"/>
    <xf numFmtId="166" fontId="7" fillId="0" borderId="0" xfId="0" applyFont="1" applyFill="1"/>
    <xf numFmtId="166" fontId="12" fillId="5" borderId="0" xfId="0" applyFont="1" applyFill="1"/>
    <xf numFmtId="168" fontId="0" fillId="0" borderId="0" xfId="0" applyNumberFormat="1"/>
    <xf numFmtId="166" fontId="0" fillId="6" borderId="1" xfId="0" applyFont="1" applyFill="1" applyBorder="1"/>
    <xf numFmtId="166" fontId="0" fillId="6" borderId="2" xfId="0" applyFont="1" applyFill="1" applyBorder="1"/>
    <xf numFmtId="166" fontId="0" fillId="6" borderId="3" xfId="0" applyFont="1" applyFill="1" applyBorder="1"/>
    <xf numFmtId="165" fontId="0" fillId="6" borderId="7" xfId="0" applyNumberFormat="1" applyFill="1" applyBorder="1" applyAlignment="1">
      <alignment horizontal="center"/>
    </xf>
    <xf numFmtId="165" fontId="0" fillId="6" borderId="8" xfId="0" applyNumberFormat="1" applyFill="1" applyBorder="1" applyAlignment="1">
      <alignment horizontal="center"/>
    </xf>
    <xf numFmtId="164" fontId="0" fillId="6" borderId="8" xfId="0" applyNumberFormat="1" applyFill="1" applyBorder="1"/>
    <xf numFmtId="164" fontId="0" fillId="6" borderId="9" xfId="0" applyNumberFormat="1" applyFill="1" applyBorder="1"/>
    <xf numFmtId="164" fontId="0" fillId="6" borderId="7" xfId="0" applyNumberFormat="1" applyFill="1" applyBorder="1"/>
    <xf numFmtId="164" fontId="0" fillId="6" borderId="10" xfId="0" applyNumberFormat="1" applyFill="1" applyBorder="1"/>
    <xf numFmtId="164" fontId="0" fillId="6" borderId="11" xfId="0" applyNumberFormat="1" applyFill="1" applyBorder="1"/>
    <xf numFmtId="164" fontId="0" fillId="6" borderId="12" xfId="0" applyNumberFormat="1" applyFill="1" applyBorder="1"/>
    <xf numFmtId="9" fontId="0" fillId="6" borderId="1" xfId="15" applyFon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9" fontId="0" fillId="6" borderId="3" xfId="15" applyFont="1" applyFill="1" applyBorder="1" applyAlignment="1">
      <alignment horizontal="center"/>
    </xf>
    <xf numFmtId="1" fontId="0" fillId="6" borderId="3" xfId="0" applyNumberFormat="1" applyFill="1" applyBorder="1" applyAlignment="1">
      <alignment horizontal="center"/>
    </xf>
    <xf numFmtId="1" fontId="2" fillId="3" borderId="0" xfId="0" applyNumberFormat="1" applyFont="1" applyFill="1"/>
    <xf numFmtId="166" fontId="0" fillId="2" borderId="1" xfId="0" applyFont="1" applyFill="1" applyBorder="1"/>
    <xf numFmtId="166" fontId="0" fillId="2" borderId="2" xfId="0" applyFont="1" applyFill="1" applyBorder="1"/>
    <xf numFmtId="166" fontId="0" fillId="2" borderId="3" xfId="0" applyFont="1" applyFill="1" applyBorder="1"/>
    <xf numFmtId="164" fontId="13" fillId="2" borderId="0" xfId="0" applyNumberFormat="1" applyFont="1" applyFill="1"/>
    <xf numFmtId="165" fontId="0" fillId="2" borderId="7" xfId="0" applyNumberFormat="1" applyFill="1" applyBorder="1"/>
    <xf numFmtId="165" fontId="0" fillId="0" borderId="0" xfId="0" applyNumberFormat="1" applyAlignment="1">
      <alignment horizontal="center"/>
    </xf>
    <xf numFmtId="165" fontId="0" fillId="6" borderId="4" xfId="0" applyNumberFormat="1" applyFill="1" applyBorder="1" applyAlignment="1">
      <alignment horizontal="center"/>
    </xf>
    <xf numFmtId="165" fontId="0" fillId="6" borderId="5" xfId="0" applyNumberFormat="1" applyFill="1" applyBorder="1" applyAlignment="1">
      <alignment horizontal="center"/>
    </xf>
    <xf numFmtId="165" fontId="0" fillId="6" borderId="13" xfId="0" applyNumberFormat="1" applyFill="1" applyBorder="1" applyAlignment="1">
      <alignment horizontal="center"/>
    </xf>
    <xf numFmtId="165" fontId="0" fillId="6" borderId="14" xfId="0" applyNumberFormat="1" applyFill="1" applyBorder="1" applyAlignment="1">
      <alignment horizontal="center"/>
    </xf>
    <xf numFmtId="165" fontId="2" fillId="2" borderId="15" xfId="0" quotePrefix="1" applyNumberFormat="1" applyFont="1" applyFill="1" applyBorder="1"/>
    <xf numFmtId="165" fontId="2" fillId="2" borderId="16" xfId="0" quotePrefix="1" applyNumberFormat="1" applyFont="1" applyFill="1" applyBorder="1"/>
    <xf numFmtId="165" fontId="2" fillId="2" borderId="17" xfId="0" quotePrefix="1" applyNumberFormat="1" applyFont="1" applyFill="1" applyBorder="1"/>
    <xf numFmtId="1" fontId="0" fillId="6" borderId="7" xfId="0" applyNumberFormat="1" applyFill="1" applyBorder="1" applyAlignment="1">
      <alignment horizontal="center"/>
    </xf>
    <xf numFmtId="1" fontId="0" fillId="6" borderId="8" xfId="0" applyNumberFormat="1" applyFill="1" applyBorder="1" applyAlignment="1">
      <alignment horizontal="center"/>
    </xf>
    <xf numFmtId="1" fontId="0" fillId="6" borderId="8" xfId="0" applyNumberFormat="1" applyFill="1" applyBorder="1"/>
    <xf numFmtId="1" fontId="0" fillId="6" borderId="9" xfId="0" applyNumberFormat="1" applyFill="1" applyBorder="1"/>
    <xf numFmtId="1" fontId="0" fillId="6" borderId="7" xfId="0" applyNumberFormat="1" applyFill="1" applyBorder="1"/>
    <xf numFmtId="1" fontId="0" fillId="6" borderId="10" xfId="0" applyNumberFormat="1" applyFill="1" applyBorder="1"/>
    <xf numFmtId="1" fontId="0" fillId="6" borderId="11" xfId="0" applyNumberFormat="1" applyFill="1" applyBorder="1"/>
    <xf numFmtId="1" fontId="0" fillId="6" borderId="12" xfId="0" applyNumberFormat="1" applyFill="1" applyBorder="1"/>
    <xf numFmtId="3" fontId="0" fillId="6" borderId="4" xfId="0" applyNumberFormat="1" applyFill="1" applyBorder="1" applyAlignment="1">
      <alignment horizontal="center"/>
    </xf>
    <xf numFmtId="3" fontId="0" fillId="6" borderId="7" xfId="0" applyNumberFormat="1" applyFill="1" applyBorder="1" applyAlignment="1">
      <alignment horizontal="center"/>
    </xf>
    <xf numFmtId="3" fontId="0" fillId="6" borderId="5" xfId="0" applyNumberFormat="1" applyFill="1" applyBorder="1" applyAlignment="1">
      <alignment horizontal="center"/>
    </xf>
    <xf numFmtId="3" fontId="0" fillId="6" borderId="6" xfId="0" applyNumberFormat="1" applyFill="1" applyBorder="1" applyAlignment="1">
      <alignment horizontal="center"/>
    </xf>
    <xf numFmtId="3" fontId="0" fillId="6" borderId="8" xfId="0" applyNumberFormat="1" applyFill="1" applyBorder="1" applyAlignment="1">
      <alignment horizontal="center"/>
    </xf>
    <xf numFmtId="3" fontId="0" fillId="6" borderId="9" xfId="0" applyNumberFormat="1" applyFill="1" applyBorder="1" applyAlignment="1">
      <alignment horizontal="center"/>
    </xf>
    <xf numFmtId="165" fontId="0" fillId="2" borderId="4" xfId="0" applyNumberFormat="1" applyFill="1" applyBorder="1"/>
    <xf numFmtId="165" fontId="0" fillId="2" borderId="5" xfId="0" applyNumberFormat="1" applyFill="1" applyBorder="1"/>
    <xf numFmtId="165" fontId="0" fillId="2" borderId="6" xfId="0" applyNumberFormat="1" applyFill="1" applyBorder="1"/>
    <xf numFmtId="165" fontId="0" fillId="2" borderId="8" xfId="0" applyNumberFormat="1" applyFill="1" applyBorder="1"/>
    <xf numFmtId="165" fontId="0" fillId="2" borderId="9" xfId="0" applyNumberFormat="1" applyFill="1" applyBorder="1"/>
    <xf numFmtId="165" fontId="0" fillId="2" borderId="10" xfId="0" applyNumberFormat="1" applyFill="1" applyBorder="1"/>
    <xf numFmtId="165" fontId="0" fillId="2" borderId="11" xfId="0" applyNumberFormat="1" applyFill="1" applyBorder="1"/>
    <xf numFmtId="165" fontId="0" fillId="2" borderId="12" xfId="0" applyNumberFormat="1" applyFill="1" applyBorder="1"/>
    <xf numFmtId="166" fontId="3" fillId="3" borderId="0" xfId="0" applyFont="1" applyFill="1"/>
    <xf numFmtId="164" fontId="13" fillId="0" borderId="0" xfId="0" applyNumberFormat="1" applyFont="1" applyFill="1"/>
    <xf numFmtId="165" fontId="13" fillId="0" borderId="0" xfId="0" applyNumberFormat="1" applyFont="1" applyFill="1"/>
    <xf numFmtId="165" fontId="2" fillId="2" borderId="18" xfId="0" quotePrefix="1" applyNumberFormat="1" applyFont="1" applyFill="1" applyBorder="1"/>
    <xf numFmtId="165" fontId="2" fillId="2" borderId="19" xfId="0" quotePrefix="1" applyNumberFormat="1" applyFont="1" applyFill="1" applyBorder="1"/>
    <xf numFmtId="165" fontId="2" fillId="2" borderId="20" xfId="0" quotePrefix="1" applyNumberFormat="1" applyFont="1" applyFill="1" applyBorder="1"/>
    <xf numFmtId="1" fontId="0" fillId="6" borderId="2" xfId="0" applyNumberFormat="1" applyFill="1" applyBorder="1" applyAlignment="1">
      <alignment horizontal="center"/>
    </xf>
    <xf numFmtId="3" fontId="8" fillId="0" borderId="21" xfId="0" applyNumberFormat="1" applyFont="1" applyFill="1" applyBorder="1"/>
    <xf numFmtId="3" fontId="8" fillId="0" borderId="22" xfId="0" applyNumberFormat="1" applyFont="1" applyFill="1" applyBorder="1"/>
    <xf numFmtId="3" fontId="8" fillId="0" borderId="23" xfId="0" applyNumberFormat="1" applyFont="1" applyFill="1" applyBorder="1"/>
    <xf numFmtId="3" fontId="8" fillId="0" borderId="24" xfId="0" applyNumberFormat="1" applyFont="1" applyFill="1" applyBorder="1"/>
    <xf numFmtId="3" fontId="8" fillId="0" borderId="25" xfId="0" applyNumberFormat="1" applyFont="1" applyFill="1" applyBorder="1"/>
    <xf numFmtId="3" fontId="8" fillId="0" borderId="26" xfId="0" applyNumberFormat="1" applyFont="1" applyFill="1" applyBorder="1"/>
    <xf numFmtId="3" fontId="8" fillId="0" borderId="27" xfId="0" applyNumberFormat="1" applyFont="1" applyFill="1" applyBorder="1"/>
    <xf numFmtId="3" fontId="8" fillId="0" borderId="28" xfId="0" applyNumberFormat="1" applyFont="1" applyFill="1" applyBorder="1"/>
    <xf numFmtId="3" fontId="8" fillId="0" borderId="29" xfId="0" applyNumberFormat="1" applyFont="1" applyFill="1" applyBorder="1"/>
    <xf numFmtId="3" fontId="8" fillId="0" borderId="4" xfId="0" applyNumberFormat="1" applyFont="1" applyFill="1" applyBorder="1"/>
    <xf numFmtId="3" fontId="8" fillId="0" borderId="5" xfId="0" applyNumberFormat="1" applyFont="1" applyFill="1" applyBorder="1"/>
    <xf numFmtId="3" fontId="8" fillId="0" borderId="6" xfId="0" applyNumberFormat="1" applyFont="1" applyFill="1" applyBorder="1"/>
    <xf numFmtId="3" fontId="8" fillId="0" borderId="7" xfId="0" applyNumberFormat="1" applyFont="1" applyFill="1" applyBorder="1"/>
    <xf numFmtId="3" fontId="8" fillId="0" borderId="8" xfId="0" applyNumberFormat="1" applyFont="1" applyFill="1" applyBorder="1"/>
    <xf numFmtId="3" fontId="8" fillId="0" borderId="9" xfId="0" applyNumberFormat="1" applyFont="1" applyFill="1" applyBorder="1"/>
    <xf numFmtId="3" fontId="8" fillId="0" borderId="10" xfId="0" applyNumberFormat="1" applyFont="1" applyFill="1" applyBorder="1"/>
    <xf numFmtId="3" fontId="8" fillId="0" borderId="11" xfId="0" applyNumberFormat="1" applyFont="1" applyFill="1" applyBorder="1"/>
    <xf numFmtId="3" fontId="8" fillId="0" borderId="12" xfId="0" applyNumberFormat="1" applyFont="1" applyFill="1" applyBorder="1"/>
    <xf numFmtId="168" fontId="2" fillId="0" borderId="4" xfId="0" applyNumberFormat="1" applyFont="1" applyFill="1" applyBorder="1"/>
    <xf numFmtId="168" fontId="2" fillId="0" borderId="5" xfId="0" applyNumberFormat="1" applyFont="1" applyFill="1" applyBorder="1"/>
    <xf numFmtId="168" fontId="2" fillId="0" borderId="6" xfId="0" applyNumberFormat="1" applyFont="1" applyFill="1" applyBorder="1"/>
    <xf numFmtId="168" fontId="2" fillId="0" borderId="7" xfId="0" applyNumberFormat="1" applyFont="1" applyFill="1" applyBorder="1"/>
    <xf numFmtId="168" fontId="2" fillId="0" borderId="8" xfId="0" applyNumberFormat="1" applyFont="1" applyFill="1" applyBorder="1"/>
    <xf numFmtId="168" fontId="2" fillId="0" borderId="9" xfId="0" applyNumberFormat="1" applyFont="1" applyFill="1" applyBorder="1"/>
    <xf numFmtId="168" fontId="2" fillId="0" borderId="10" xfId="0" applyNumberFormat="1" applyFont="1" applyFill="1" applyBorder="1"/>
    <xf numFmtId="168" fontId="2" fillId="0" borderId="11" xfId="0" applyNumberFormat="1" applyFont="1" applyFill="1" applyBorder="1"/>
    <xf numFmtId="168" fontId="2" fillId="0" borderId="12" xfId="0" applyNumberFormat="1" applyFont="1" applyFill="1" applyBorder="1"/>
    <xf numFmtId="168" fontId="3" fillId="0" borderId="0" xfId="0" applyNumberFormat="1" applyFont="1" applyFill="1"/>
    <xf numFmtId="9" fontId="0" fillId="6" borderId="2" xfId="15" applyFont="1" applyFill="1" applyBorder="1"/>
    <xf numFmtId="9" fontId="0" fillId="6" borderId="3" xfId="15" applyFont="1" applyFill="1" applyBorder="1"/>
    <xf numFmtId="9" fontId="0" fillId="6" borderId="2" xfId="15" applyFont="1" applyFill="1" applyBorder="1" applyAlignment="1">
      <alignment horizontal="center"/>
    </xf>
    <xf numFmtId="169" fontId="7" fillId="0" borderId="0" xfId="0" applyNumberFormat="1" applyFont="1" applyFill="1" applyAlignment="1">
      <alignment horizontal="center"/>
    </xf>
    <xf numFmtId="165" fontId="0" fillId="6" borderId="6" xfId="0" applyNumberFormat="1" applyFill="1" applyBorder="1" applyAlignment="1">
      <alignment horizontal="center"/>
    </xf>
    <xf numFmtId="165" fontId="0" fillId="6" borderId="9" xfId="0" applyNumberFormat="1" applyFill="1" applyBorder="1" applyAlignment="1">
      <alignment horizontal="center"/>
    </xf>
    <xf numFmtId="165" fontId="0" fillId="6" borderId="10" xfId="0" applyNumberFormat="1" applyFill="1" applyBorder="1" applyAlignment="1">
      <alignment horizontal="center"/>
    </xf>
    <xf numFmtId="165" fontId="0" fillId="6" borderId="11" xfId="0" applyNumberFormat="1" applyFill="1" applyBorder="1" applyAlignment="1">
      <alignment horizontal="center"/>
    </xf>
    <xf numFmtId="165" fontId="0" fillId="6" borderId="12" xfId="0" applyNumberFormat="1" applyFill="1" applyBorder="1" applyAlignment="1">
      <alignment horizontal="center"/>
    </xf>
    <xf numFmtId="9" fontId="0" fillId="6" borderId="15" xfId="15" applyFon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9" fontId="0" fillId="6" borderId="16" xfId="15" applyFont="1" applyFill="1" applyBorder="1" applyAlignment="1">
      <alignment horizontal="center"/>
    </xf>
    <xf numFmtId="3" fontId="0" fillId="6" borderId="2" xfId="0" applyNumberFormat="1" applyFill="1" applyBorder="1" applyAlignment="1">
      <alignment horizontal="center"/>
    </xf>
    <xf numFmtId="9" fontId="0" fillId="6" borderId="17" xfId="15" applyFont="1" applyFill="1" applyBorder="1" applyAlignment="1">
      <alignment horizontal="center"/>
    </xf>
    <xf numFmtId="3" fontId="0" fillId="6" borderId="3" xfId="0" applyNumberFormat="1" applyFill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3" fontId="2" fillId="3" borderId="0" xfId="0" applyNumberFormat="1" applyFont="1" applyFill="1" applyAlignment="1">
      <alignment horizontal="center"/>
    </xf>
    <xf numFmtId="165" fontId="2" fillId="2" borderId="1" xfId="0" applyNumberFormat="1" applyFont="1" applyFill="1" applyBorder="1"/>
    <xf numFmtId="165" fontId="2" fillId="2" borderId="2" xfId="0" applyNumberFormat="1" applyFont="1" applyFill="1" applyBorder="1"/>
    <xf numFmtId="165" fontId="2" fillId="2" borderId="3" xfId="0" applyNumberFormat="1" applyFont="1" applyFill="1" applyBorder="1"/>
    <xf numFmtId="165" fontId="2" fillId="2" borderId="4" xfId="0" applyNumberFormat="1" applyFont="1" applyFill="1" applyBorder="1"/>
    <xf numFmtId="165" fontId="2" fillId="2" borderId="5" xfId="0" applyNumberFormat="1" applyFont="1" applyFill="1" applyBorder="1"/>
    <xf numFmtId="165" fontId="2" fillId="2" borderId="6" xfId="0" applyNumberFormat="1" applyFont="1" applyFill="1" applyBorder="1"/>
    <xf numFmtId="165" fontId="2" fillId="2" borderId="7" xfId="0" applyNumberFormat="1" applyFont="1" applyFill="1" applyBorder="1"/>
    <xf numFmtId="165" fontId="2" fillId="2" borderId="8" xfId="0" applyNumberFormat="1" applyFont="1" applyFill="1" applyBorder="1"/>
    <xf numFmtId="165" fontId="2" fillId="2" borderId="9" xfId="0" applyNumberFormat="1" applyFont="1" applyFill="1" applyBorder="1"/>
    <xf numFmtId="165" fontId="2" fillId="2" borderId="10" xfId="0" applyNumberFormat="1" applyFont="1" applyFill="1" applyBorder="1"/>
    <xf numFmtId="165" fontId="2" fillId="2" borderId="11" xfId="0" applyNumberFormat="1" applyFont="1" applyFill="1" applyBorder="1"/>
    <xf numFmtId="165" fontId="2" fillId="2" borderId="12" xfId="0" applyNumberFormat="1" applyFont="1" applyFill="1" applyBorder="1"/>
    <xf numFmtId="166" fontId="0" fillId="7" borderId="30" xfId="0" applyFill="1" applyBorder="1"/>
    <xf numFmtId="166" fontId="0" fillId="8" borderId="30" xfId="0" applyFill="1" applyBorder="1"/>
    <xf numFmtId="164" fontId="0" fillId="8" borderId="30" xfId="0" applyNumberFormat="1" applyFill="1" applyBorder="1"/>
    <xf numFmtId="9" fontId="0" fillId="8" borderId="30" xfId="15" applyFont="1" applyFill="1" applyBorder="1"/>
    <xf numFmtId="9" fontId="14" fillId="0" borderId="0" xfId="15" applyFont="1" applyFill="1" applyAlignment="1" applyProtection="1">
      <alignment horizontal="center"/>
      <protection hidden="1"/>
    </xf>
    <xf numFmtId="1" fontId="0" fillId="8" borderId="30" xfId="15" applyNumberFormat="1" applyFont="1" applyFill="1" applyBorder="1"/>
    <xf numFmtId="1" fontId="0" fillId="8" borderId="30" xfId="15" applyNumberFormat="1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center"/>
    </xf>
    <xf numFmtId="3" fontId="2" fillId="2" borderId="0" xfId="0" applyNumberFormat="1" applyFont="1" applyFill="1"/>
    <xf numFmtId="166" fontId="0" fillId="7" borderId="31" xfId="0" applyFill="1" applyBorder="1"/>
    <xf numFmtId="165" fontId="2" fillId="2" borderId="4" xfId="0" applyNumberFormat="1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  <xf numFmtId="165" fontId="2" fillId="2" borderId="7" xfId="0" applyNumberFormat="1" applyFont="1" applyFill="1" applyBorder="1" applyAlignment="1">
      <alignment horizontal="center"/>
    </xf>
    <xf numFmtId="165" fontId="2" fillId="2" borderId="8" xfId="0" applyNumberFormat="1" applyFont="1" applyFill="1" applyBorder="1" applyAlignment="1">
      <alignment horizontal="center"/>
    </xf>
    <xf numFmtId="165" fontId="2" fillId="2" borderId="9" xfId="0" applyNumberFormat="1" applyFont="1" applyFill="1" applyBorder="1" applyAlignment="1">
      <alignment horizontal="center"/>
    </xf>
    <xf numFmtId="165" fontId="2" fillId="2" borderId="10" xfId="0" applyNumberFormat="1" applyFont="1" applyFill="1" applyBorder="1" applyAlignment="1">
      <alignment horizontal="center"/>
    </xf>
    <xf numFmtId="165" fontId="2" fillId="2" borderId="11" xfId="0" applyNumberFormat="1" applyFont="1" applyFill="1" applyBorder="1" applyAlignment="1">
      <alignment horizontal="center"/>
    </xf>
    <xf numFmtId="165" fontId="2" fillId="2" borderId="12" xfId="0" applyNumberFormat="1" applyFont="1" applyFill="1" applyBorder="1" applyAlignment="1">
      <alignment horizontal="center"/>
    </xf>
    <xf numFmtId="166" fontId="15" fillId="0" borderId="0" xfId="0" applyFont="1" applyFill="1" applyProtection="1">
      <protection locked="0" hidden="1"/>
    </xf>
    <xf numFmtId="165" fontId="16" fillId="0" borderId="0" xfId="0" applyNumberFormat="1" applyFont="1" applyFill="1" applyAlignment="1" applyProtection="1">
      <alignment horizontal="left"/>
      <protection hidden="1"/>
    </xf>
    <xf numFmtId="164" fontId="0" fillId="8" borderId="32" xfId="0" applyNumberFormat="1" applyFill="1" applyBorder="1"/>
    <xf numFmtId="165" fontId="2" fillId="2" borderId="33" xfId="0" applyNumberFormat="1" applyFont="1" applyFill="1" applyBorder="1"/>
    <xf numFmtId="165" fontId="2" fillId="2" borderId="34" xfId="0" applyNumberFormat="1" applyFont="1" applyFill="1" applyBorder="1"/>
    <xf numFmtId="165" fontId="2" fillId="2" borderId="35" xfId="0" applyNumberFormat="1" applyFont="1" applyFill="1" applyBorder="1"/>
    <xf numFmtId="165" fontId="2" fillId="2" borderId="36" xfId="0" applyNumberFormat="1" applyFont="1" applyFill="1" applyBorder="1"/>
    <xf numFmtId="165" fontId="2" fillId="2" borderId="37" xfId="0" applyNumberFormat="1" applyFont="1" applyFill="1" applyBorder="1"/>
    <xf numFmtId="165" fontId="2" fillId="2" borderId="38" xfId="0" applyNumberFormat="1" applyFont="1" applyFill="1" applyBorder="1"/>
    <xf numFmtId="165" fontId="2" fillId="2" borderId="39" xfId="0" applyNumberFormat="1" applyFont="1" applyFill="1" applyBorder="1"/>
    <xf numFmtId="165" fontId="2" fillId="2" borderId="40" xfId="0" applyNumberFormat="1" applyFont="1" applyFill="1" applyBorder="1"/>
    <xf numFmtId="165" fontId="2" fillId="2" borderId="41" xfId="0" applyNumberFormat="1" applyFont="1" applyFill="1" applyBorder="1"/>
  </cellXfs>
  <cellStyles count="16">
    <cellStyle name="Currency 2" xfId="12"/>
    <cellStyle name="Euro" xfId="11"/>
    <cellStyle name="Euro 3" xfId="2"/>
    <cellStyle name="Migliaia 3" xfId="3"/>
    <cellStyle name="Migliaia 4" xfId="4"/>
    <cellStyle name="Normal" xfId="0" builtinId="0"/>
    <cellStyle name="Normal 2" xfId="10"/>
    <cellStyle name="Normale 2" xfId="13"/>
    <cellStyle name="Normale 3" xfId="1"/>
    <cellStyle name="Normale 4" xfId="5"/>
    <cellStyle name="Percent" xfId="15" builtinId="5"/>
    <cellStyle name="Percentuale 3" xfId="6"/>
    <cellStyle name="Percentuale 4" xfId="7"/>
    <cellStyle name="Valuta 2" xfId="8"/>
    <cellStyle name="Valuta 3" xfId="9"/>
    <cellStyle name="Valuta 4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</xdr:colOff>
      <xdr:row>4</xdr:row>
      <xdr:rowOff>150283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6280" cy="73130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</xdr:colOff>
      <xdr:row>3</xdr:row>
      <xdr:rowOff>13758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6280" cy="5852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</xdr:colOff>
      <xdr:row>4</xdr:row>
      <xdr:rowOff>150283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6280" cy="7313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</xdr:colOff>
      <xdr:row>4</xdr:row>
      <xdr:rowOff>150283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6280" cy="7313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11430</xdr:colOff>
      <xdr:row>3</xdr:row>
      <xdr:rowOff>150283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6280" cy="73130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</xdr:colOff>
      <xdr:row>4</xdr:row>
      <xdr:rowOff>150283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6280" cy="73130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</xdr:colOff>
      <xdr:row>4</xdr:row>
      <xdr:rowOff>150283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2950" cy="74083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</xdr:colOff>
      <xdr:row>4</xdr:row>
      <xdr:rowOff>150283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2950" cy="74083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</xdr:colOff>
      <xdr:row>4</xdr:row>
      <xdr:rowOff>150283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2950" cy="74083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</xdr:colOff>
      <xdr:row>4</xdr:row>
      <xdr:rowOff>4233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2950" cy="740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323"/>
  <sheetViews>
    <sheetView showGridLines="0" topLeftCell="A22" workbookViewId="0">
      <selection activeCell="D32" sqref="D32"/>
    </sheetView>
  </sheetViews>
  <sheetFormatPr defaultRowHeight="14.4" x14ac:dyDescent="0.3"/>
  <cols>
    <col min="1" max="1" width="10.6640625" style="16" customWidth="1"/>
    <col min="2" max="2" width="12.33203125" customWidth="1"/>
    <col min="3" max="3" width="39" bestFit="1" customWidth="1"/>
    <col min="4" max="4" width="9.5546875" bestFit="1" customWidth="1"/>
    <col min="5" max="5" width="13.33203125" customWidth="1"/>
    <col min="6" max="6" width="14.33203125" customWidth="1"/>
    <col min="7" max="7" width="12" customWidth="1"/>
    <col min="8" max="8" width="8.44140625" customWidth="1"/>
    <col min="9" max="9" width="10.6640625" bestFit="1" customWidth="1"/>
    <col min="10" max="10" width="9.5546875" bestFit="1" customWidth="1"/>
    <col min="11" max="12" width="11.5546875" bestFit="1" customWidth="1"/>
    <col min="13" max="43" width="9.5546875" bestFit="1" customWidth="1"/>
  </cols>
  <sheetData>
    <row r="1" spans="1:93" s="16" customFormat="1" ht="11.7" customHeight="1" x14ac:dyDescent="0.25"/>
    <row r="2" spans="1:93" s="16" customFormat="1" ht="11.7" customHeight="1" x14ac:dyDescent="0.25"/>
    <row r="3" spans="1:93" s="16" customFormat="1" ht="11.7" customHeight="1" x14ac:dyDescent="0.25"/>
    <row r="4" spans="1:93" s="16" customFormat="1" ht="12" x14ac:dyDescent="0.25"/>
    <row r="5" spans="1:93" s="16" customFormat="1" ht="12" x14ac:dyDescent="0.25"/>
    <row r="6" spans="1:93" x14ac:dyDescent="0.3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</row>
    <row r="7" spans="1:93" ht="15" thickBot="1" x14ac:dyDescent="0.3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</row>
    <row r="8" spans="1:93" ht="15.6" thickTop="1" thickBot="1" x14ac:dyDescent="0.35">
      <c r="B8" s="7"/>
      <c r="C8" s="158" t="s">
        <v>208</v>
      </c>
      <c r="D8" s="159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</row>
    <row r="9" spans="1:93" ht="15.6" thickTop="1" thickBot="1" x14ac:dyDescent="0.35">
      <c r="B9" s="7"/>
      <c r="C9" s="158" t="s">
        <v>209</v>
      </c>
      <c r="D9" s="160">
        <v>1800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</row>
    <row r="10" spans="1:93" ht="15.6" thickTop="1" thickBot="1" x14ac:dyDescent="0.35">
      <c r="B10" s="7"/>
      <c r="C10" s="158" t="s">
        <v>210</v>
      </c>
      <c r="D10" s="161">
        <v>0.3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</row>
    <row r="11" spans="1:93" ht="15.6" thickTop="1" thickBot="1" x14ac:dyDescent="0.35">
      <c r="A11" s="145"/>
      <c r="B11" s="7"/>
      <c r="C11" s="158" t="s">
        <v>211</v>
      </c>
      <c r="D11" s="161">
        <v>0.01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</row>
    <row r="12" spans="1:93" ht="15.6" thickTop="1" thickBot="1" x14ac:dyDescent="0.35">
      <c r="A12" s="145"/>
      <c r="B12" s="7"/>
      <c r="C12" s="158" t="s">
        <v>212</v>
      </c>
      <c r="D12" s="161">
        <v>7.4999999999999997E-2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</row>
    <row r="13" spans="1:93" ht="15" thickTop="1" x14ac:dyDescent="0.3">
      <c r="A13" s="145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</row>
    <row r="14" spans="1:93" ht="15" thickBot="1" x14ac:dyDescent="0.35">
      <c r="A14" s="145">
        <v>12</v>
      </c>
      <c r="B14" s="7"/>
      <c r="C14" s="7"/>
      <c r="D14" s="7"/>
      <c r="E14" s="7" t="s">
        <v>217</v>
      </c>
      <c r="F14" s="7" t="s">
        <v>218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</row>
    <row r="15" spans="1:93" ht="15.6" thickTop="1" thickBot="1" x14ac:dyDescent="0.35">
      <c r="A15" s="145">
        <v>13</v>
      </c>
      <c r="B15" s="7"/>
      <c r="C15" s="158" t="s">
        <v>213</v>
      </c>
      <c r="D15" s="164">
        <v>14</v>
      </c>
      <c r="E15" s="164" t="s">
        <v>242</v>
      </c>
      <c r="F15" s="164" t="s">
        <v>225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</row>
    <row r="16" spans="1:93" ht="15.6" thickTop="1" thickBot="1" x14ac:dyDescent="0.35">
      <c r="A16" s="145">
        <v>14</v>
      </c>
      <c r="B16" s="7"/>
      <c r="C16" s="162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</row>
    <row r="17" spans="1:93" ht="15.6" thickTop="1" thickBot="1" x14ac:dyDescent="0.35">
      <c r="B17" s="7"/>
      <c r="C17" s="158" t="s">
        <v>216</v>
      </c>
      <c r="D17" s="161">
        <v>0.01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</row>
    <row r="18" spans="1:93" ht="15.6" thickTop="1" thickBot="1" x14ac:dyDescent="0.35">
      <c r="A18" s="16" t="s">
        <v>219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</row>
    <row r="19" spans="1:93" ht="15.6" thickTop="1" thickBot="1" x14ac:dyDescent="0.35">
      <c r="A19" s="16" t="s">
        <v>220</v>
      </c>
      <c r="B19" s="7"/>
      <c r="C19" s="158" t="s">
        <v>228</v>
      </c>
      <c r="D19" s="124">
        <f>+M_Vendite!D8</f>
        <v>42766</v>
      </c>
      <c r="E19" s="124">
        <f>+M_Vendite!E8</f>
        <v>42794</v>
      </c>
      <c r="F19" s="124">
        <f>+M_Vendite!F8</f>
        <v>42825</v>
      </c>
      <c r="G19" s="124">
        <f>+M_Vendite!G8</f>
        <v>42855</v>
      </c>
      <c r="H19" s="124">
        <f>+M_Vendite!H8</f>
        <v>42886</v>
      </c>
      <c r="I19" s="124">
        <f>+M_Vendite!I8</f>
        <v>42916</v>
      </c>
      <c r="J19" s="124">
        <f>+M_Vendite!J8</f>
        <v>42947</v>
      </c>
      <c r="K19" s="124">
        <f>+M_Vendite!K8</f>
        <v>42978</v>
      </c>
      <c r="L19" s="124">
        <f>+M_Vendite!L8</f>
        <v>43008</v>
      </c>
      <c r="M19" s="124">
        <f>+M_Vendite!M8</f>
        <v>43039</v>
      </c>
      <c r="N19" s="124">
        <f>+M_Vendite!N8</f>
        <v>43069</v>
      </c>
      <c r="O19" s="124">
        <f>+M_Vendite!O8</f>
        <v>43100</v>
      </c>
      <c r="P19" s="124">
        <f>+M_Vendite!P8</f>
        <v>43131</v>
      </c>
      <c r="Q19" s="124">
        <f>+M_Vendite!Q8</f>
        <v>43159</v>
      </c>
      <c r="R19" s="124">
        <f>+M_Vendite!R8</f>
        <v>43190</v>
      </c>
      <c r="S19" s="124">
        <f>+M_Vendite!S8</f>
        <v>43220</v>
      </c>
      <c r="T19" s="124">
        <f>+M_Vendite!T8</f>
        <v>43251</v>
      </c>
      <c r="U19" s="124">
        <f>+M_Vendite!U8</f>
        <v>43281</v>
      </c>
      <c r="V19" s="124">
        <f>+M_Vendite!V8</f>
        <v>43312</v>
      </c>
      <c r="W19" s="124">
        <f>+M_Vendite!W8</f>
        <v>43343</v>
      </c>
      <c r="X19" s="124">
        <f>+M_Vendite!X8</f>
        <v>43373</v>
      </c>
      <c r="Y19" s="124">
        <f>+M_Vendite!Y8</f>
        <v>43404</v>
      </c>
      <c r="Z19" s="124">
        <f>+M_Vendite!Z8</f>
        <v>43434</v>
      </c>
      <c r="AA19" s="124">
        <f>+M_Vendite!AA8</f>
        <v>43465</v>
      </c>
      <c r="AB19" s="124">
        <f>+M_Vendite!AB8</f>
        <v>43496</v>
      </c>
      <c r="AC19" s="124">
        <f>+M_Vendite!AC8</f>
        <v>43524</v>
      </c>
      <c r="AD19" s="124">
        <f>+M_Vendite!AD8</f>
        <v>43555</v>
      </c>
      <c r="AE19" s="124">
        <f>+M_Vendite!AE8</f>
        <v>43585</v>
      </c>
      <c r="AF19" s="124">
        <f>+M_Vendite!AF8</f>
        <v>43616</v>
      </c>
      <c r="AG19" s="124">
        <f>+M_Vendite!AG8</f>
        <v>43646</v>
      </c>
      <c r="AH19" s="124">
        <f>+M_Vendite!AH8</f>
        <v>43677</v>
      </c>
      <c r="AI19" s="124">
        <f>+M_Vendite!AI8</f>
        <v>43708</v>
      </c>
      <c r="AJ19" s="124">
        <f>+M_Vendite!AJ8</f>
        <v>43738</v>
      </c>
      <c r="AK19" s="124">
        <f>+M_Vendite!AK8</f>
        <v>43769</v>
      </c>
      <c r="AL19" s="124">
        <f>+M_Vendite!AL8</f>
        <v>43799</v>
      </c>
      <c r="AM19" s="124">
        <f>+M_Vendite!AM8</f>
        <v>43830</v>
      </c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</row>
    <row r="20" spans="1:93" ht="15.6" thickTop="1" thickBot="1" x14ac:dyDescent="0.35">
      <c r="A20" s="16" t="s">
        <v>221</v>
      </c>
      <c r="B20" s="7"/>
      <c r="C20" s="158" t="s">
        <v>229</v>
      </c>
      <c r="D20" s="164">
        <v>1</v>
      </c>
      <c r="E20" s="164">
        <v>1</v>
      </c>
      <c r="F20" s="164">
        <v>1</v>
      </c>
      <c r="G20" s="164">
        <v>1</v>
      </c>
      <c r="H20" s="164">
        <v>1</v>
      </c>
      <c r="I20" s="164">
        <v>1</v>
      </c>
      <c r="J20" s="164">
        <v>1</v>
      </c>
      <c r="K20" s="164">
        <v>1</v>
      </c>
      <c r="L20" s="164">
        <v>1</v>
      </c>
      <c r="M20" s="164">
        <v>1</v>
      </c>
      <c r="N20" s="164">
        <v>1</v>
      </c>
      <c r="O20" s="164">
        <v>1</v>
      </c>
      <c r="P20" s="163">
        <v>2</v>
      </c>
      <c r="Q20" s="163">
        <v>2</v>
      </c>
      <c r="R20" s="163">
        <v>2</v>
      </c>
      <c r="S20" s="163">
        <v>2</v>
      </c>
      <c r="T20" s="163">
        <v>2</v>
      </c>
      <c r="U20" s="163">
        <v>2</v>
      </c>
      <c r="V20" s="163">
        <v>2</v>
      </c>
      <c r="W20" s="163">
        <v>2</v>
      </c>
      <c r="X20" s="163">
        <v>2</v>
      </c>
      <c r="Y20" s="163">
        <v>2</v>
      </c>
      <c r="Z20" s="163">
        <v>2</v>
      </c>
      <c r="AA20" s="163">
        <v>2</v>
      </c>
      <c r="AB20" s="163">
        <v>2</v>
      </c>
      <c r="AC20" s="163">
        <v>2</v>
      </c>
      <c r="AD20" s="163">
        <v>2</v>
      </c>
      <c r="AE20" s="163">
        <v>2</v>
      </c>
      <c r="AF20" s="163">
        <v>2</v>
      </c>
      <c r="AG20" s="163">
        <v>2</v>
      </c>
      <c r="AH20" s="163">
        <v>2</v>
      </c>
      <c r="AI20" s="163">
        <v>2</v>
      </c>
      <c r="AJ20" s="163">
        <v>2</v>
      </c>
      <c r="AK20" s="163">
        <v>2</v>
      </c>
      <c r="AL20" s="163">
        <v>2</v>
      </c>
      <c r="AM20" s="163">
        <v>2</v>
      </c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</row>
    <row r="21" spans="1:93" ht="15" thickTop="1" x14ac:dyDescent="0.3">
      <c r="A21" s="16" t="s">
        <v>222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</row>
    <row r="22" spans="1:93" x14ac:dyDescent="0.3">
      <c r="A22" s="16" t="s">
        <v>223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</row>
    <row r="23" spans="1:93" x14ac:dyDescent="0.3">
      <c r="A23" s="16" t="s">
        <v>224</v>
      </c>
      <c r="B23" s="7"/>
      <c r="C23" s="8" t="s">
        <v>230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166">
        <v>1</v>
      </c>
      <c r="Q23" s="166">
        <v>1</v>
      </c>
      <c r="R23" s="166">
        <v>1</v>
      </c>
      <c r="S23" s="166">
        <v>1</v>
      </c>
      <c r="T23" s="166">
        <v>1</v>
      </c>
      <c r="U23" s="166">
        <v>1</v>
      </c>
      <c r="V23" s="166">
        <v>1</v>
      </c>
      <c r="W23" s="166">
        <v>1</v>
      </c>
      <c r="X23" s="166">
        <v>1</v>
      </c>
      <c r="Y23" s="166">
        <v>1</v>
      </c>
      <c r="Z23" s="166">
        <v>1</v>
      </c>
      <c r="AA23" s="166">
        <v>1</v>
      </c>
      <c r="AB23" s="166">
        <v>2</v>
      </c>
      <c r="AC23" s="166">
        <v>2</v>
      </c>
      <c r="AD23" s="166">
        <v>2</v>
      </c>
      <c r="AE23" s="166">
        <v>2</v>
      </c>
      <c r="AF23" s="166">
        <v>2</v>
      </c>
      <c r="AG23" s="166">
        <v>2</v>
      </c>
      <c r="AH23" s="166">
        <v>2</v>
      </c>
      <c r="AI23" s="166">
        <v>2</v>
      </c>
      <c r="AJ23" s="166">
        <v>2</v>
      </c>
      <c r="AK23" s="166">
        <v>2</v>
      </c>
      <c r="AL23" s="166">
        <v>2</v>
      </c>
      <c r="AM23" s="166">
        <v>2</v>
      </c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</row>
    <row r="24" spans="1:93" ht="15" thickBot="1" x14ac:dyDescent="0.35">
      <c r="A24" s="16" t="s">
        <v>214</v>
      </c>
      <c r="B24" s="7"/>
      <c r="C24" s="8" t="s">
        <v>231</v>
      </c>
      <c r="D24" s="124">
        <f>+D19</f>
        <v>42766</v>
      </c>
      <c r="E24" s="124">
        <f t="shared" ref="E24:AM24" si="0">+E19</f>
        <v>42794</v>
      </c>
      <c r="F24" s="124">
        <f t="shared" si="0"/>
        <v>42825</v>
      </c>
      <c r="G24" s="124">
        <f t="shared" si="0"/>
        <v>42855</v>
      </c>
      <c r="H24" s="124">
        <f t="shared" si="0"/>
        <v>42886</v>
      </c>
      <c r="I24" s="124">
        <f t="shared" si="0"/>
        <v>42916</v>
      </c>
      <c r="J24" s="124">
        <f t="shared" si="0"/>
        <v>42947</v>
      </c>
      <c r="K24" s="124">
        <f t="shared" si="0"/>
        <v>42978</v>
      </c>
      <c r="L24" s="124">
        <f t="shared" si="0"/>
        <v>43008</v>
      </c>
      <c r="M24" s="124">
        <f t="shared" si="0"/>
        <v>43039</v>
      </c>
      <c r="N24" s="124">
        <f t="shared" si="0"/>
        <v>43069</v>
      </c>
      <c r="O24" s="124">
        <f t="shared" si="0"/>
        <v>43100</v>
      </c>
      <c r="P24" s="124">
        <f t="shared" si="0"/>
        <v>43131</v>
      </c>
      <c r="Q24" s="124">
        <f t="shared" si="0"/>
        <v>43159</v>
      </c>
      <c r="R24" s="124">
        <f t="shared" si="0"/>
        <v>43190</v>
      </c>
      <c r="S24" s="124">
        <f t="shared" si="0"/>
        <v>43220</v>
      </c>
      <c r="T24" s="124">
        <f t="shared" si="0"/>
        <v>43251</v>
      </c>
      <c r="U24" s="124">
        <f t="shared" si="0"/>
        <v>43281</v>
      </c>
      <c r="V24" s="124">
        <f t="shared" si="0"/>
        <v>43312</v>
      </c>
      <c r="W24" s="124">
        <f t="shared" si="0"/>
        <v>43343</v>
      </c>
      <c r="X24" s="124">
        <f t="shared" si="0"/>
        <v>43373</v>
      </c>
      <c r="Y24" s="124">
        <f t="shared" si="0"/>
        <v>43404</v>
      </c>
      <c r="Z24" s="124">
        <f t="shared" si="0"/>
        <v>43434</v>
      </c>
      <c r="AA24" s="124">
        <f t="shared" si="0"/>
        <v>43465</v>
      </c>
      <c r="AB24" s="124">
        <f t="shared" si="0"/>
        <v>43496</v>
      </c>
      <c r="AC24" s="124">
        <f t="shared" si="0"/>
        <v>43524</v>
      </c>
      <c r="AD24" s="124">
        <f t="shared" si="0"/>
        <v>43555</v>
      </c>
      <c r="AE24" s="124">
        <f t="shared" si="0"/>
        <v>43585</v>
      </c>
      <c r="AF24" s="124">
        <f t="shared" si="0"/>
        <v>43616</v>
      </c>
      <c r="AG24" s="124">
        <f t="shared" si="0"/>
        <v>43646</v>
      </c>
      <c r="AH24" s="124">
        <f t="shared" si="0"/>
        <v>43677</v>
      </c>
      <c r="AI24" s="124">
        <f t="shared" si="0"/>
        <v>43708</v>
      </c>
      <c r="AJ24" s="124">
        <f t="shared" si="0"/>
        <v>43738</v>
      </c>
      <c r="AK24" s="124">
        <f t="shared" si="0"/>
        <v>43769</v>
      </c>
      <c r="AL24" s="124">
        <f t="shared" si="0"/>
        <v>43799</v>
      </c>
      <c r="AM24" s="124">
        <f t="shared" si="0"/>
        <v>43830</v>
      </c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</row>
    <row r="25" spans="1:93" ht="15.6" thickTop="1" thickBot="1" x14ac:dyDescent="0.35">
      <c r="A25" s="16" t="s">
        <v>225</v>
      </c>
      <c r="B25" s="7"/>
      <c r="C25" s="167" t="s">
        <v>232</v>
      </c>
      <c r="D25" s="168">
        <f>+$D$9+((($D$15-12)*$D$9)/12)</f>
        <v>2100</v>
      </c>
      <c r="E25" s="169">
        <f t="shared" ref="E25:O25" si="1">+$D$9+((($D$15-12)*$D$9)/12)</f>
        <v>2100</v>
      </c>
      <c r="F25" s="169">
        <f t="shared" si="1"/>
        <v>2100</v>
      </c>
      <c r="G25" s="169">
        <f t="shared" si="1"/>
        <v>2100</v>
      </c>
      <c r="H25" s="169">
        <f t="shared" si="1"/>
        <v>2100</v>
      </c>
      <c r="I25" s="169">
        <f t="shared" si="1"/>
        <v>2100</v>
      </c>
      <c r="J25" s="169">
        <f t="shared" si="1"/>
        <v>2100</v>
      </c>
      <c r="K25" s="169">
        <f t="shared" si="1"/>
        <v>2100</v>
      </c>
      <c r="L25" s="169">
        <f t="shared" si="1"/>
        <v>2100</v>
      </c>
      <c r="M25" s="169">
        <f t="shared" si="1"/>
        <v>2100</v>
      </c>
      <c r="N25" s="169">
        <f t="shared" si="1"/>
        <v>2100</v>
      </c>
      <c r="O25" s="169">
        <f t="shared" si="1"/>
        <v>2100</v>
      </c>
      <c r="P25" s="169">
        <f>+($D$9+((($D$15-12)*$D$9)/12))*((1+$D$17)^P23)</f>
        <v>2121</v>
      </c>
      <c r="Q25" s="169">
        <f t="shared" ref="Q25:AM25" si="2">+($D$9+((($D$15-12)*$D$9)/12))*((1+$D$17)^Q23)</f>
        <v>2121</v>
      </c>
      <c r="R25" s="169">
        <f t="shared" si="2"/>
        <v>2121</v>
      </c>
      <c r="S25" s="169">
        <f t="shared" si="2"/>
        <v>2121</v>
      </c>
      <c r="T25" s="169">
        <f t="shared" si="2"/>
        <v>2121</v>
      </c>
      <c r="U25" s="169">
        <f t="shared" si="2"/>
        <v>2121</v>
      </c>
      <c r="V25" s="169">
        <f t="shared" si="2"/>
        <v>2121</v>
      </c>
      <c r="W25" s="169">
        <f t="shared" si="2"/>
        <v>2121</v>
      </c>
      <c r="X25" s="169">
        <f t="shared" si="2"/>
        <v>2121</v>
      </c>
      <c r="Y25" s="169">
        <f t="shared" si="2"/>
        <v>2121</v>
      </c>
      <c r="Z25" s="169">
        <f t="shared" si="2"/>
        <v>2121</v>
      </c>
      <c r="AA25" s="169">
        <f t="shared" si="2"/>
        <v>2121</v>
      </c>
      <c r="AB25" s="169">
        <f t="shared" si="2"/>
        <v>2142.21</v>
      </c>
      <c r="AC25" s="169">
        <f t="shared" si="2"/>
        <v>2142.21</v>
      </c>
      <c r="AD25" s="169">
        <f t="shared" si="2"/>
        <v>2142.21</v>
      </c>
      <c r="AE25" s="169">
        <f t="shared" si="2"/>
        <v>2142.21</v>
      </c>
      <c r="AF25" s="169">
        <f t="shared" si="2"/>
        <v>2142.21</v>
      </c>
      <c r="AG25" s="169">
        <f t="shared" si="2"/>
        <v>2142.21</v>
      </c>
      <c r="AH25" s="169">
        <f t="shared" si="2"/>
        <v>2142.21</v>
      </c>
      <c r="AI25" s="169">
        <f t="shared" si="2"/>
        <v>2142.21</v>
      </c>
      <c r="AJ25" s="169">
        <f t="shared" si="2"/>
        <v>2142.21</v>
      </c>
      <c r="AK25" s="169">
        <f t="shared" si="2"/>
        <v>2142.21</v>
      </c>
      <c r="AL25" s="169">
        <f t="shared" si="2"/>
        <v>2142.21</v>
      </c>
      <c r="AM25" s="170">
        <f t="shared" si="2"/>
        <v>2142.21</v>
      </c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</row>
    <row r="26" spans="1:93" ht="15.6" thickTop="1" thickBot="1" x14ac:dyDescent="0.35">
      <c r="A26" s="16" t="s">
        <v>226</v>
      </c>
      <c r="B26" s="7"/>
      <c r="C26" s="167" t="s">
        <v>233</v>
      </c>
      <c r="D26" s="171">
        <f>+D25*$D$10</f>
        <v>630</v>
      </c>
      <c r="E26" s="172">
        <f t="shared" ref="E26:AM26" si="3">+E25*$D$10</f>
        <v>630</v>
      </c>
      <c r="F26" s="172">
        <f t="shared" si="3"/>
        <v>630</v>
      </c>
      <c r="G26" s="172">
        <f t="shared" si="3"/>
        <v>630</v>
      </c>
      <c r="H26" s="172">
        <f t="shared" si="3"/>
        <v>630</v>
      </c>
      <c r="I26" s="172">
        <f t="shared" si="3"/>
        <v>630</v>
      </c>
      <c r="J26" s="172">
        <f t="shared" si="3"/>
        <v>630</v>
      </c>
      <c r="K26" s="172">
        <f t="shared" si="3"/>
        <v>630</v>
      </c>
      <c r="L26" s="172">
        <f t="shared" si="3"/>
        <v>630</v>
      </c>
      <c r="M26" s="172">
        <f t="shared" si="3"/>
        <v>630</v>
      </c>
      <c r="N26" s="172">
        <f t="shared" si="3"/>
        <v>630</v>
      </c>
      <c r="O26" s="172">
        <f t="shared" si="3"/>
        <v>630</v>
      </c>
      <c r="P26" s="172">
        <f t="shared" si="3"/>
        <v>636.29999999999995</v>
      </c>
      <c r="Q26" s="172">
        <f t="shared" si="3"/>
        <v>636.29999999999995</v>
      </c>
      <c r="R26" s="172">
        <f t="shared" si="3"/>
        <v>636.29999999999995</v>
      </c>
      <c r="S26" s="172">
        <f t="shared" si="3"/>
        <v>636.29999999999995</v>
      </c>
      <c r="T26" s="172">
        <f t="shared" si="3"/>
        <v>636.29999999999995</v>
      </c>
      <c r="U26" s="172">
        <f t="shared" si="3"/>
        <v>636.29999999999995</v>
      </c>
      <c r="V26" s="172">
        <f t="shared" si="3"/>
        <v>636.29999999999995</v>
      </c>
      <c r="W26" s="172">
        <f t="shared" si="3"/>
        <v>636.29999999999995</v>
      </c>
      <c r="X26" s="172">
        <f t="shared" si="3"/>
        <v>636.29999999999995</v>
      </c>
      <c r="Y26" s="172">
        <f t="shared" si="3"/>
        <v>636.29999999999995</v>
      </c>
      <c r="Z26" s="172">
        <f t="shared" si="3"/>
        <v>636.29999999999995</v>
      </c>
      <c r="AA26" s="172">
        <f t="shared" si="3"/>
        <v>636.29999999999995</v>
      </c>
      <c r="AB26" s="172">
        <f t="shared" si="3"/>
        <v>642.66300000000001</v>
      </c>
      <c r="AC26" s="172">
        <f t="shared" si="3"/>
        <v>642.66300000000001</v>
      </c>
      <c r="AD26" s="172">
        <f t="shared" si="3"/>
        <v>642.66300000000001</v>
      </c>
      <c r="AE26" s="172">
        <f t="shared" si="3"/>
        <v>642.66300000000001</v>
      </c>
      <c r="AF26" s="172">
        <f t="shared" si="3"/>
        <v>642.66300000000001</v>
      </c>
      <c r="AG26" s="172">
        <f t="shared" si="3"/>
        <v>642.66300000000001</v>
      </c>
      <c r="AH26" s="172">
        <f t="shared" si="3"/>
        <v>642.66300000000001</v>
      </c>
      <c r="AI26" s="172">
        <f t="shared" si="3"/>
        <v>642.66300000000001</v>
      </c>
      <c r="AJ26" s="172">
        <f t="shared" si="3"/>
        <v>642.66300000000001</v>
      </c>
      <c r="AK26" s="172">
        <f t="shared" si="3"/>
        <v>642.66300000000001</v>
      </c>
      <c r="AL26" s="172">
        <f t="shared" si="3"/>
        <v>642.66300000000001</v>
      </c>
      <c r="AM26" s="173">
        <f t="shared" si="3"/>
        <v>642.66300000000001</v>
      </c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</row>
    <row r="27" spans="1:93" ht="15.6" thickTop="1" thickBot="1" x14ac:dyDescent="0.35">
      <c r="A27" s="16" t="s">
        <v>227</v>
      </c>
      <c r="B27" s="7"/>
      <c r="C27" s="167" t="s">
        <v>234</v>
      </c>
      <c r="D27" s="171">
        <f>+D25*$D$11</f>
        <v>21</v>
      </c>
      <c r="E27" s="172">
        <f t="shared" ref="E27:AM27" si="4">+E25*$D$11</f>
        <v>21</v>
      </c>
      <c r="F27" s="172">
        <f t="shared" si="4"/>
        <v>21</v>
      </c>
      <c r="G27" s="172">
        <f t="shared" si="4"/>
        <v>21</v>
      </c>
      <c r="H27" s="172">
        <f t="shared" si="4"/>
        <v>21</v>
      </c>
      <c r="I27" s="172">
        <f t="shared" si="4"/>
        <v>21</v>
      </c>
      <c r="J27" s="172">
        <f t="shared" si="4"/>
        <v>21</v>
      </c>
      <c r="K27" s="172">
        <f t="shared" si="4"/>
        <v>21</v>
      </c>
      <c r="L27" s="172">
        <f t="shared" si="4"/>
        <v>21</v>
      </c>
      <c r="M27" s="172">
        <f t="shared" si="4"/>
        <v>21</v>
      </c>
      <c r="N27" s="172">
        <f t="shared" si="4"/>
        <v>21</v>
      </c>
      <c r="O27" s="172">
        <f t="shared" si="4"/>
        <v>21</v>
      </c>
      <c r="P27" s="172">
        <f t="shared" si="4"/>
        <v>21.21</v>
      </c>
      <c r="Q27" s="172">
        <f t="shared" si="4"/>
        <v>21.21</v>
      </c>
      <c r="R27" s="172">
        <f t="shared" si="4"/>
        <v>21.21</v>
      </c>
      <c r="S27" s="172">
        <f t="shared" si="4"/>
        <v>21.21</v>
      </c>
      <c r="T27" s="172">
        <f t="shared" si="4"/>
        <v>21.21</v>
      </c>
      <c r="U27" s="172">
        <f t="shared" si="4"/>
        <v>21.21</v>
      </c>
      <c r="V27" s="172">
        <f t="shared" si="4"/>
        <v>21.21</v>
      </c>
      <c r="W27" s="172">
        <f t="shared" si="4"/>
        <v>21.21</v>
      </c>
      <c r="X27" s="172">
        <f t="shared" si="4"/>
        <v>21.21</v>
      </c>
      <c r="Y27" s="172">
        <f t="shared" si="4"/>
        <v>21.21</v>
      </c>
      <c r="Z27" s="172">
        <f t="shared" si="4"/>
        <v>21.21</v>
      </c>
      <c r="AA27" s="172">
        <f t="shared" si="4"/>
        <v>21.21</v>
      </c>
      <c r="AB27" s="172">
        <f t="shared" si="4"/>
        <v>21.4221</v>
      </c>
      <c r="AC27" s="172">
        <f t="shared" si="4"/>
        <v>21.4221</v>
      </c>
      <c r="AD27" s="172">
        <f t="shared" si="4"/>
        <v>21.4221</v>
      </c>
      <c r="AE27" s="172">
        <f t="shared" si="4"/>
        <v>21.4221</v>
      </c>
      <c r="AF27" s="172">
        <f t="shared" si="4"/>
        <v>21.4221</v>
      </c>
      <c r="AG27" s="172">
        <f t="shared" si="4"/>
        <v>21.4221</v>
      </c>
      <c r="AH27" s="172">
        <f t="shared" si="4"/>
        <v>21.4221</v>
      </c>
      <c r="AI27" s="172">
        <f t="shared" si="4"/>
        <v>21.4221</v>
      </c>
      <c r="AJ27" s="172">
        <f t="shared" si="4"/>
        <v>21.4221</v>
      </c>
      <c r="AK27" s="172">
        <f t="shared" si="4"/>
        <v>21.4221</v>
      </c>
      <c r="AL27" s="172">
        <f t="shared" si="4"/>
        <v>21.4221</v>
      </c>
      <c r="AM27" s="173">
        <f t="shared" si="4"/>
        <v>21.4221</v>
      </c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</row>
    <row r="28" spans="1:93" ht="15.6" thickTop="1" thickBot="1" x14ac:dyDescent="0.35">
      <c r="A28" s="16" t="s">
        <v>215</v>
      </c>
      <c r="B28" s="7"/>
      <c r="C28" s="167" t="s">
        <v>131</v>
      </c>
      <c r="D28" s="174">
        <f>+D25*$D$12</f>
        <v>157.5</v>
      </c>
      <c r="E28" s="175">
        <f t="shared" ref="E28:AM28" si="5">+E25*$D$12</f>
        <v>157.5</v>
      </c>
      <c r="F28" s="175">
        <f t="shared" si="5"/>
        <v>157.5</v>
      </c>
      <c r="G28" s="175">
        <f t="shared" si="5"/>
        <v>157.5</v>
      </c>
      <c r="H28" s="175">
        <f t="shared" si="5"/>
        <v>157.5</v>
      </c>
      <c r="I28" s="175">
        <f t="shared" si="5"/>
        <v>157.5</v>
      </c>
      <c r="J28" s="175">
        <f t="shared" si="5"/>
        <v>157.5</v>
      </c>
      <c r="K28" s="175">
        <f t="shared" si="5"/>
        <v>157.5</v>
      </c>
      <c r="L28" s="175">
        <f t="shared" si="5"/>
        <v>157.5</v>
      </c>
      <c r="M28" s="175">
        <f t="shared" si="5"/>
        <v>157.5</v>
      </c>
      <c r="N28" s="175">
        <f t="shared" si="5"/>
        <v>157.5</v>
      </c>
      <c r="O28" s="175">
        <f t="shared" si="5"/>
        <v>157.5</v>
      </c>
      <c r="P28" s="175">
        <f t="shared" si="5"/>
        <v>159.07499999999999</v>
      </c>
      <c r="Q28" s="175">
        <f t="shared" si="5"/>
        <v>159.07499999999999</v>
      </c>
      <c r="R28" s="175">
        <f t="shared" si="5"/>
        <v>159.07499999999999</v>
      </c>
      <c r="S28" s="175">
        <f t="shared" si="5"/>
        <v>159.07499999999999</v>
      </c>
      <c r="T28" s="175">
        <f t="shared" si="5"/>
        <v>159.07499999999999</v>
      </c>
      <c r="U28" s="175">
        <f t="shared" si="5"/>
        <v>159.07499999999999</v>
      </c>
      <c r="V28" s="175">
        <f t="shared" si="5"/>
        <v>159.07499999999999</v>
      </c>
      <c r="W28" s="175">
        <f t="shared" si="5"/>
        <v>159.07499999999999</v>
      </c>
      <c r="X28" s="175">
        <f t="shared" si="5"/>
        <v>159.07499999999999</v>
      </c>
      <c r="Y28" s="175">
        <f t="shared" si="5"/>
        <v>159.07499999999999</v>
      </c>
      <c r="Z28" s="175">
        <f t="shared" si="5"/>
        <v>159.07499999999999</v>
      </c>
      <c r="AA28" s="175">
        <f t="shared" si="5"/>
        <v>159.07499999999999</v>
      </c>
      <c r="AB28" s="175">
        <f t="shared" si="5"/>
        <v>160.66575</v>
      </c>
      <c r="AC28" s="175">
        <f t="shared" si="5"/>
        <v>160.66575</v>
      </c>
      <c r="AD28" s="175">
        <f t="shared" si="5"/>
        <v>160.66575</v>
      </c>
      <c r="AE28" s="175">
        <f t="shared" si="5"/>
        <v>160.66575</v>
      </c>
      <c r="AF28" s="175">
        <f t="shared" si="5"/>
        <v>160.66575</v>
      </c>
      <c r="AG28" s="175">
        <f t="shared" si="5"/>
        <v>160.66575</v>
      </c>
      <c r="AH28" s="175">
        <f t="shared" si="5"/>
        <v>160.66575</v>
      </c>
      <c r="AI28" s="175">
        <f t="shared" si="5"/>
        <v>160.66575</v>
      </c>
      <c r="AJ28" s="175">
        <f t="shared" si="5"/>
        <v>160.66575</v>
      </c>
      <c r="AK28" s="175">
        <f t="shared" si="5"/>
        <v>160.66575</v>
      </c>
      <c r="AL28" s="175">
        <f t="shared" si="5"/>
        <v>160.66575</v>
      </c>
      <c r="AM28" s="176">
        <f t="shared" si="5"/>
        <v>160.66575</v>
      </c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</row>
    <row r="29" spans="1:93" ht="15" thickTop="1" x14ac:dyDescent="0.3">
      <c r="A29" s="16" t="s">
        <v>242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</row>
    <row r="30" spans="1:93" x14ac:dyDescent="0.3">
      <c r="B30" s="7"/>
      <c r="C30" s="7"/>
      <c r="D30" s="165" t="s">
        <v>219</v>
      </c>
      <c r="E30" s="165" t="s">
        <v>220</v>
      </c>
      <c r="F30" s="165" t="s">
        <v>221</v>
      </c>
      <c r="G30" s="165" t="s">
        <v>222</v>
      </c>
      <c r="H30" s="165" t="s">
        <v>223</v>
      </c>
      <c r="I30" s="165" t="s">
        <v>224</v>
      </c>
      <c r="J30" s="165" t="s">
        <v>214</v>
      </c>
      <c r="K30" s="165" t="s">
        <v>225</v>
      </c>
      <c r="L30" s="165" t="s">
        <v>226</v>
      </c>
      <c r="M30" s="165" t="s">
        <v>227</v>
      </c>
      <c r="N30" s="165" t="s">
        <v>215</v>
      </c>
      <c r="O30" s="165" t="s">
        <v>242</v>
      </c>
      <c r="P30" s="165" t="s">
        <v>219</v>
      </c>
      <c r="Q30" s="165" t="s">
        <v>220</v>
      </c>
      <c r="R30" s="165" t="s">
        <v>221</v>
      </c>
      <c r="S30" s="165" t="s">
        <v>222</v>
      </c>
      <c r="T30" s="165" t="s">
        <v>223</v>
      </c>
      <c r="U30" s="165" t="s">
        <v>224</v>
      </c>
      <c r="V30" s="165" t="s">
        <v>214</v>
      </c>
      <c r="W30" s="165" t="s">
        <v>225</v>
      </c>
      <c r="X30" s="165" t="s">
        <v>226</v>
      </c>
      <c r="Y30" s="165" t="s">
        <v>227</v>
      </c>
      <c r="Z30" s="165" t="s">
        <v>215</v>
      </c>
      <c r="AA30" s="165" t="s">
        <v>242</v>
      </c>
      <c r="AB30" s="165" t="s">
        <v>219</v>
      </c>
      <c r="AC30" s="165" t="s">
        <v>220</v>
      </c>
      <c r="AD30" s="165" t="s">
        <v>221</v>
      </c>
      <c r="AE30" s="165" t="s">
        <v>222</v>
      </c>
      <c r="AF30" s="165" t="s">
        <v>223</v>
      </c>
      <c r="AG30" s="165" t="s">
        <v>224</v>
      </c>
      <c r="AH30" s="165" t="s">
        <v>214</v>
      </c>
      <c r="AI30" s="165" t="s">
        <v>225</v>
      </c>
      <c r="AJ30" s="165" t="s">
        <v>226</v>
      </c>
      <c r="AK30" s="165" t="s">
        <v>227</v>
      </c>
      <c r="AL30" s="165" t="s">
        <v>215</v>
      </c>
      <c r="AM30" s="165" t="s">
        <v>242</v>
      </c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</row>
    <row r="31" spans="1:93" ht="15" thickBot="1" x14ac:dyDescent="0.35">
      <c r="B31" s="7"/>
      <c r="C31" s="8" t="s">
        <v>236</v>
      </c>
      <c r="D31" s="124">
        <f>+D24</f>
        <v>42766</v>
      </c>
      <c r="E31" s="124">
        <f>+E24</f>
        <v>42794</v>
      </c>
      <c r="F31" s="124">
        <f t="shared" ref="F31:AM31" si="6">+F24</f>
        <v>42825</v>
      </c>
      <c r="G31" s="124">
        <f t="shared" si="6"/>
        <v>42855</v>
      </c>
      <c r="H31" s="124">
        <f t="shared" si="6"/>
        <v>42886</v>
      </c>
      <c r="I31" s="124">
        <f t="shared" si="6"/>
        <v>42916</v>
      </c>
      <c r="J31" s="124">
        <f t="shared" si="6"/>
        <v>42947</v>
      </c>
      <c r="K31" s="124">
        <f t="shared" si="6"/>
        <v>42978</v>
      </c>
      <c r="L31" s="124">
        <f t="shared" si="6"/>
        <v>43008</v>
      </c>
      <c r="M31" s="124">
        <f t="shared" si="6"/>
        <v>43039</v>
      </c>
      <c r="N31" s="124">
        <f t="shared" si="6"/>
        <v>43069</v>
      </c>
      <c r="O31" s="124">
        <f t="shared" si="6"/>
        <v>43100</v>
      </c>
      <c r="P31" s="124">
        <f t="shared" si="6"/>
        <v>43131</v>
      </c>
      <c r="Q31" s="124">
        <f t="shared" si="6"/>
        <v>43159</v>
      </c>
      <c r="R31" s="124">
        <f t="shared" si="6"/>
        <v>43190</v>
      </c>
      <c r="S31" s="124">
        <f t="shared" si="6"/>
        <v>43220</v>
      </c>
      <c r="T31" s="124">
        <f t="shared" si="6"/>
        <v>43251</v>
      </c>
      <c r="U31" s="124">
        <f t="shared" si="6"/>
        <v>43281</v>
      </c>
      <c r="V31" s="124">
        <f t="shared" si="6"/>
        <v>43312</v>
      </c>
      <c r="W31" s="124">
        <f t="shared" si="6"/>
        <v>43343</v>
      </c>
      <c r="X31" s="124">
        <f t="shared" si="6"/>
        <v>43373</v>
      </c>
      <c r="Y31" s="124">
        <f t="shared" si="6"/>
        <v>43404</v>
      </c>
      <c r="Z31" s="124">
        <f t="shared" si="6"/>
        <v>43434</v>
      </c>
      <c r="AA31" s="124">
        <f t="shared" si="6"/>
        <v>43465</v>
      </c>
      <c r="AB31" s="124">
        <f t="shared" si="6"/>
        <v>43496</v>
      </c>
      <c r="AC31" s="124">
        <f t="shared" si="6"/>
        <v>43524</v>
      </c>
      <c r="AD31" s="124">
        <f t="shared" si="6"/>
        <v>43555</v>
      </c>
      <c r="AE31" s="124">
        <f t="shared" si="6"/>
        <v>43585</v>
      </c>
      <c r="AF31" s="124">
        <f t="shared" si="6"/>
        <v>43616</v>
      </c>
      <c r="AG31" s="124">
        <f t="shared" si="6"/>
        <v>43646</v>
      </c>
      <c r="AH31" s="124">
        <f t="shared" si="6"/>
        <v>43677</v>
      </c>
      <c r="AI31" s="124">
        <f t="shared" si="6"/>
        <v>43708</v>
      </c>
      <c r="AJ31" s="124">
        <f t="shared" si="6"/>
        <v>43738</v>
      </c>
      <c r="AK31" s="124">
        <f t="shared" si="6"/>
        <v>43769</v>
      </c>
      <c r="AL31" s="124">
        <f t="shared" si="6"/>
        <v>43799</v>
      </c>
      <c r="AM31" s="124">
        <f t="shared" si="6"/>
        <v>43830</v>
      </c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</row>
    <row r="32" spans="1:93" ht="15.6" thickTop="1" thickBot="1" x14ac:dyDescent="0.35">
      <c r="B32" s="7"/>
      <c r="C32" s="158" t="s">
        <v>235</v>
      </c>
      <c r="D32" s="180">
        <f>+$D$9+IF(OR(D30=$E$15,D30=$F$15),0,0)</f>
        <v>1800</v>
      </c>
      <c r="E32" s="181">
        <f t="shared" ref="E32:O32" si="7">+$D$9+IF(OR(E30=$E$15,E30=$F$15),D41/2,0)</f>
        <v>1800</v>
      </c>
      <c r="F32" s="181">
        <f t="shared" si="7"/>
        <v>1800</v>
      </c>
      <c r="G32" s="181">
        <f t="shared" si="7"/>
        <v>1800</v>
      </c>
      <c r="H32" s="181">
        <f t="shared" si="7"/>
        <v>1800</v>
      </c>
      <c r="I32" s="181">
        <f t="shared" si="7"/>
        <v>1800</v>
      </c>
      <c r="J32" s="181">
        <f t="shared" si="7"/>
        <v>1800</v>
      </c>
      <c r="K32" s="181">
        <f t="shared" si="7"/>
        <v>2850</v>
      </c>
      <c r="L32" s="181">
        <f t="shared" si="7"/>
        <v>1800</v>
      </c>
      <c r="M32" s="181">
        <f t="shared" si="7"/>
        <v>1800</v>
      </c>
      <c r="N32" s="181">
        <f t="shared" si="7"/>
        <v>1800</v>
      </c>
      <c r="O32" s="181">
        <f t="shared" si="7"/>
        <v>2925</v>
      </c>
      <c r="P32" s="181">
        <f t="shared" ref="P32:AM32" si="8">(+$D$9+IF(OR(P30=$E$15,P30=$F$15),O41/2,0))*((1+$D$17)^P23)</f>
        <v>1818</v>
      </c>
      <c r="Q32" s="181">
        <f t="shared" si="8"/>
        <v>1818</v>
      </c>
      <c r="R32" s="181">
        <f t="shared" si="8"/>
        <v>1818</v>
      </c>
      <c r="S32" s="181">
        <f t="shared" si="8"/>
        <v>1818</v>
      </c>
      <c r="T32" s="181">
        <f t="shared" si="8"/>
        <v>1818</v>
      </c>
      <c r="U32" s="181">
        <f t="shared" si="8"/>
        <v>1818</v>
      </c>
      <c r="V32" s="181">
        <f t="shared" si="8"/>
        <v>1818</v>
      </c>
      <c r="W32" s="181">
        <f t="shared" si="8"/>
        <v>3608.73</v>
      </c>
      <c r="X32" s="181">
        <f t="shared" si="8"/>
        <v>1818</v>
      </c>
      <c r="Y32" s="181">
        <f t="shared" si="8"/>
        <v>1818</v>
      </c>
      <c r="Z32" s="181">
        <f t="shared" si="8"/>
        <v>1818</v>
      </c>
      <c r="AA32" s="181">
        <f t="shared" si="8"/>
        <v>3316.4713500000003</v>
      </c>
      <c r="AB32" s="181">
        <f t="shared" si="8"/>
        <v>1836.18</v>
      </c>
      <c r="AC32" s="181">
        <f t="shared" si="8"/>
        <v>1836.18</v>
      </c>
      <c r="AD32" s="181">
        <f t="shared" si="8"/>
        <v>1836.18</v>
      </c>
      <c r="AE32" s="181">
        <f t="shared" si="8"/>
        <v>1836.18</v>
      </c>
      <c r="AF32" s="181">
        <f t="shared" si="8"/>
        <v>1836.18</v>
      </c>
      <c r="AG32" s="181">
        <f t="shared" si="8"/>
        <v>1836.18</v>
      </c>
      <c r="AH32" s="181">
        <f t="shared" si="8"/>
        <v>1836.18</v>
      </c>
      <c r="AI32" s="181">
        <f t="shared" si="8"/>
        <v>3832.5201119324988</v>
      </c>
      <c r="AJ32" s="181">
        <f t="shared" si="8"/>
        <v>1836.18</v>
      </c>
      <c r="AK32" s="181">
        <f t="shared" si="8"/>
        <v>1836.18</v>
      </c>
      <c r="AL32" s="181">
        <f t="shared" si="8"/>
        <v>1836.18</v>
      </c>
      <c r="AM32" s="182">
        <f t="shared" si="8"/>
        <v>3438.6492438413279</v>
      </c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</row>
    <row r="33" spans="2:93" ht="15.6" thickTop="1" thickBot="1" x14ac:dyDescent="0.35">
      <c r="B33" s="7"/>
      <c r="C33" s="158" t="s">
        <v>243</v>
      </c>
      <c r="D33" s="183"/>
      <c r="E33" s="153">
        <f>+D26</f>
        <v>630</v>
      </c>
      <c r="F33" s="153">
        <f t="shared" ref="F33:AM33" si="9">+E26</f>
        <v>630</v>
      </c>
      <c r="G33" s="153">
        <f t="shared" si="9"/>
        <v>630</v>
      </c>
      <c r="H33" s="153">
        <f t="shared" si="9"/>
        <v>630</v>
      </c>
      <c r="I33" s="153">
        <f t="shared" si="9"/>
        <v>630</v>
      </c>
      <c r="J33" s="153">
        <f t="shared" si="9"/>
        <v>630</v>
      </c>
      <c r="K33" s="153">
        <f t="shared" si="9"/>
        <v>630</v>
      </c>
      <c r="L33" s="153">
        <f t="shared" si="9"/>
        <v>630</v>
      </c>
      <c r="M33" s="153">
        <f t="shared" si="9"/>
        <v>630</v>
      </c>
      <c r="N33" s="153">
        <f t="shared" si="9"/>
        <v>630</v>
      </c>
      <c r="O33" s="153">
        <f t="shared" si="9"/>
        <v>630</v>
      </c>
      <c r="P33" s="153">
        <f t="shared" si="9"/>
        <v>630</v>
      </c>
      <c r="Q33" s="153">
        <f t="shared" si="9"/>
        <v>636.29999999999995</v>
      </c>
      <c r="R33" s="153">
        <f t="shared" si="9"/>
        <v>636.29999999999995</v>
      </c>
      <c r="S33" s="153">
        <f t="shared" si="9"/>
        <v>636.29999999999995</v>
      </c>
      <c r="T33" s="153">
        <f t="shared" si="9"/>
        <v>636.29999999999995</v>
      </c>
      <c r="U33" s="153">
        <f t="shared" si="9"/>
        <v>636.29999999999995</v>
      </c>
      <c r="V33" s="153">
        <f t="shared" si="9"/>
        <v>636.29999999999995</v>
      </c>
      <c r="W33" s="153">
        <f t="shared" si="9"/>
        <v>636.29999999999995</v>
      </c>
      <c r="X33" s="153">
        <f t="shared" si="9"/>
        <v>636.29999999999995</v>
      </c>
      <c r="Y33" s="153">
        <f t="shared" si="9"/>
        <v>636.29999999999995</v>
      </c>
      <c r="Z33" s="153">
        <f t="shared" si="9"/>
        <v>636.29999999999995</v>
      </c>
      <c r="AA33" s="153">
        <f t="shared" si="9"/>
        <v>636.29999999999995</v>
      </c>
      <c r="AB33" s="153">
        <f t="shared" si="9"/>
        <v>636.29999999999995</v>
      </c>
      <c r="AC33" s="153">
        <f t="shared" si="9"/>
        <v>642.66300000000001</v>
      </c>
      <c r="AD33" s="153">
        <f t="shared" si="9"/>
        <v>642.66300000000001</v>
      </c>
      <c r="AE33" s="153">
        <f t="shared" si="9"/>
        <v>642.66300000000001</v>
      </c>
      <c r="AF33" s="153">
        <f t="shared" si="9"/>
        <v>642.66300000000001</v>
      </c>
      <c r="AG33" s="153">
        <f t="shared" si="9"/>
        <v>642.66300000000001</v>
      </c>
      <c r="AH33" s="153">
        <f t="shared" si="9"/>
        <v>642.66300000000001</v>
      </c>
      <c r="AI33" s="153">
        <f t="shared" si="9"/>
        <v>642.66300000000001</v>
      </c>
      <c r="AJ33" s="153">
        <f t="shared" si="9"/>
        <v>642.66300000000001</v>
      </c>
      <c r="AK33" s="153">
        <f t="shared" si="9"/>
        <v>642.66300000000001</v>
      </c>
      <c r="AL33" s="153">
        <f t="shared" si="9"/>
        <v>642.66300000000001</v>
      </c>
      <c r="AM33" s="153">
        <f t="shared" si="9"/>
        <v>642.66300000000001</v>
      </c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</row>
    <row r="34" spans="2:93" ht="15.6" thickTop="1" thickBot="1" x14ac:dyDescent="0.35">
      <c r="B34" s="7"/>
      <c r="C34" s="158" t="s">
        <v>244</v>
      </c>
      <c r="D34" s="183"/>
      <c r="E34" s="153">
        <f>+D27</f>
        <v>21</v>
      </c>
      <c r="F34" s="153">
        <f t="shared" ref="F34:AM34" si="10">+E27</f>
        <v>21</v>
      </c>
      <c r="G34" s="153">
        <f t="shared" si="10"/>
        <v>21</v>
      </c>
      <c r="H34" s="153">
        <f t="shared" si="10"/>
        <v>21</v>
      </c>
      <c r="I34" s="153">
        <f t="shared" si="10"/>
        <v>21</v>
      </c>
      <c r="J34" s="153">
        <f t="shared" si="10"/>
        <v>21</v>
      </c>
      <c r="K34" s="153">
        <f t="shared" si="10"/>
        <v>21</v>
      </c>
      <c r="L34" s="153">
        <f t="shared" si="10"/>
        <v>21</v>
      </c>
      <c r="M34" s="153">
        <f t="shared" si="10"/>
        <v>21</v>
      </c>
      <c r="N34" s="153">
        <f t="shared" si="10"/>
        <v>21</v>
      </c>
      <c r="O34" s="153">
        <f t="shared" si="10"/>
        <v>21</v>
      </c>
      <c r="P34" s="153">
        <f t="shared" si="10"/>
        <v>21</v>
      </c>
      <c r="Q34" s="153">
        <f t="shared" si="10"/>
        <v>21.21</v>
      </c>
      <c r="R34" s="153">
        <f t="shared" si="10"/>
        <v>21.21</v>
      </c>
      <c r="S34" s="153">
        <f t="shared" si="10"/>
        <v>21.21</v>
      </c>
      <c r="T34" s="153">
        <f t="shared" si="10"/>
        <v>21.21</v>
      </c>
      <c r="U34" s="153">
        <f t="shared" si="10"/>
        <v>21.21</v>
      </c>
      <c r="V34" s="153">
        <f t="shared" si="10"/>
        <v>21.21</v>
      </c>
      <c r="W34" s="153">
        <f t="shared" si="10"/>
        <v>21.21</v>
      </c>
      <c r="X34" s="153">
        <f t="shared" si="10"/>
        <v>21.21</v>
      </c>
      <c r="Y34" s="153">
        <f t="shared" si="10"/>
        <v>21.21</v>
      </c>
      <c r="Z34" s="153">
        <f t="shared" si="10"/>
        <v>21.21</v>
      </c>
      <c r="AA34" s="153">
        <f t="shared" si="10"/>
        <v>21.21</v>
      </c>
      <c r="AB34" s="153">
        <f t="shared" si="10"/>
        <v>21.21</v>
      </c>
      <c r="AC34" s="153">
        <f t="shared" si="10"/>
        <v>21.4221</v>
      </c>
      <c r="AD34" s="153">
        <f t="shared" si="10"/>
        <v>21.4221</v>
      </c>
      <c r="AE34" s="153">
        <f t="shared" si="10"/>
        <v>21.4221</v>
      </c>
      <c r="AF34" s="153">
        <f t="shared" si="10"/>
        <v>21.4221</v>
      </c>
      <c r="AG34" s="153">
        <f t="shared" si="10"/>
        <v>21.4221</v>
      </c>
      <c r="AH34" s="153">
        <f t="shared" si="10"/>
        <v>21.4221</v>
      </c>
      <c r="AI34" s="153">
        <f t="shared" si="10"/>
        <v>21.4221</v>
      </c>
      <c r="AJ34" s="153">
        <f t="shared" si="10"/>
        <v>21.4221</v>
      </c>
      <c r="AK34" s="153">
        <f t="shared" si="10"/>
        <v>21.4221</v>
      </c>
      <c r="AL34" s="153">
        <f t="shared" si="10"/>
        <v>21.4221</v>
      </c>
      <c r="AM34" s="153">
        <f t="shared" si="10"/>
        <v>21.4221</v>
      </c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</row>
    <row r="35" spans="2:93" ht="15.6" thickTop="1" thickBot="1" x14ac:dyDescent="0.35">
      <c r="B35" s="7"/>
      <c r="C35" s="158" t="s">
        <v>133</v>
      </c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  <c r="AA35" s="179"/>
      <c r="AB35" s="179"/>
      <c r="AC35" s="179"/>
      <c r="AD35" s="179"/>
      <c r="AE35" s="179"/>
      <c r="AF35" s="179"/>
      <c r="AG35" s="179"/>
      <c r="AH35" s="179"/>
      <c r="AI35" s="179"/>
      <c r="AJ35" s="179"/>
      <c r="AK35" s="179"/>
      <c r="AL35" s="179"/>
      <c r="AM35" s="179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</row>
    <row r="36" spans="2:93" ht="15" thickTop="1" x14ac:dyDescent="0.3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</row>
    <row r="37" spans="2:93" ht="15" thickBot="1" x14ac:dyDescent="0.35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</row>
    <row r="38" spans="2:93" ht="15.6" thickTop="1" thickBot="1" x14ac:dyDescent="0.35">
      <c r="B38" s="7"/>
      <c r="C38" s="158" t="s">
        <v>239</v>
      </c>
      <c r="D38" s="184">
        <f>+D28-D35</f>
        <v>157.5</v>
      </c>
      <c r="E38" s="185">
        <f t="shared" ref="E38:AM38" si="11">+E28-E35</f>
        <v>157.5</v>
      </c>
      <c r="F38" s="185">
        <f t="shared" si="11"/>
        <v>157.5</v>
      </c>
      <c r="G38" s="185">
        <f t="shared" si="11"/>
        <v>157.5</v>
      </c>
      <c r="H38" s="185">
        <f t="shared" si="11"/>
        <v>157.5</v>
      </c>
      <c r="I38" s="185">
        <f t="shared" si="11"/>
        <v>157.5</v>
      </c>
      <c r="J38" s="185">
        <f t="shared" si="11"/>
        <v>157.5</v>
      </c>
      <c r="K38" s="185">
        <f t="shared" si="11"/>
        <v>157.5</v>
      </c>
      <c r="L38" s="185">
        <f t="shared" si="11"/>
        <v>157.5</v>
      </c>
      <c r="M38" s="185">
        <f t="shared" si="11"/>
        <v>157.5</v>
      </c>
      <c r="N38" s="185">
        <f t="shared" si="11"/>
        <v>157.5</v>
      </c>
      <c r="O38" s="185">
        <f t="shared" si="11"/>
        <v>157.5</v>
      </c>
      <c r="P38" s="185">
        <f t="shared" si="11"/>
        <v>159.07499999999999</v>
      </c>
      <c r="Q38" s="185">
        <f t="shared" si="11"/>
        <v>159.07499999999999</v>
      </c>
      <c r="R38" s="185">
        <f t="shared" si="11"/>
        <v>159.07499999999999</v>
      </c>
      <c r="S38" s="185">
        <f t="shared" si="11"/>
        <v>159.07499999999999</v>
      </c>
      <c r="T38" s="185">
        <f t="shared" si="11"/>
        <v>159.07499999999999</v>
      </c>
      <c r="U38" s="185">
        <f t="shared" si="11"/>
        <v>159.07499999999999</v>
      </c>
      <c r="V38" s="185">
        <f t="shared" si="11"/>
        <v>159.07499999999999</v>
      </c>
      <c r="W38" s="185">
        <f t="shared" si="11"/>
        <v>159.07499999999999</v>
      </c>
      <c r="X38" s="185">
        <f t="shared" si="11"/>
        <v>159.07499999999999</v>
      </c>
      <c r="Y38" s="185">
        <f t="shared" si="11"/>
        <v>159.07499999999999</v>
      </c>
      <c r="Z38" s="185">
        <f t="shared" si="11"/>
        <v>159.07499999999999</v>
      </c>
      <c r="AA38" s="185">
        <f t="shared" si="11"/>
        <v>159.07499999999999</v>
      </c>
      <c r="AB38" s="185">
        <f t="shared" si="11"/>
        <v>160.66575</v>
      </c>
      <c r="AC38" s="185">
        <f t="shared" si="11"/>
        <v>160.66575</v>
      </c>
      <c r="AD38" s="185">
        <f t="shared" si="11"/>
        <v>160.66575</v>
      </c>
      <c r="AE38" s="185">
        <f t="shared" si="11"/>
        <v>160.66575</v>
      </c>
      <c r="AF38" s="185">
        <f t="shared" si="11"/>
        <v>160.66575</v>
      </c>
      <c r="AG38" s="185">
        <f t="shared" si="11"/>
        <v>160.66575</v>
      </c>
      <c r="AH38" s="185">
        <f t="shared" si="11"/>
        <v>160.66575</v>
      </c>
      <c r="AI38" s="185">
        <f t="shared" si="11"/>
        <v>160.66575</v>
      </c>
      <c r="AJ38" s="185">
        <f t="shared" si="11"/>
        <v>160.66575</v>
      </c>
      <c r="AK38" s="185">
        <f t="shared" si="11"/>
        <v>160.66575</v>
      </c>
      <c r="AL38" s="185">
        <f t="shared" si="11"/>
        <v>160.66575</v>
      </c>
      <c r="AM38" s="186">
        <f t="shared" si="11"/>
        <v>160.66575</v>
      </c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</row>
    <row r="39" spans="2:93" ht="15.6" thickTop="1" thickBot="1" x14ac:dyDescent="0.35">
      <c r="B39" s="7"/>
      <c r="C39" s="177" t="s">
        <v>237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</row>
    <row r="40" spans="2:93" ht="15.6" thickTop="1" thickBot="1" x14ac:dyDescent="0.35">
      <c r="B40" s="7"/>
      <c r="C40" s="158" t="s">
        <v>240</v>
      </c>
      <c r="D40" s="187">
        <f>+D25-D32</f>
        <v>300</v>
      </c>
      <c r="E40" s="150">
        <f t="shared" ref="D40:AM40" si="12">+E25-E32</f>
        <v>300</v>
      </c>
      <c r="F40" s="150">
        <f t="shared" si="12"/>
        <v>300</v>
      </c>
      <c r="G40" s="150">
        <f t="shared" si="12"/>
        <v>300</v>
      </c>
      <c r="H40" s="150">
        <f t="shared" si="12"/>
        <v>300</v>
      </c>
      <c r="I40" s="150">
        <f t="shared" si="12"/>
        <v>300</v>
      </c>
      <c r="J40" s="150">
        <f t="shared" si="12"/>
        <v>300</v>
      </c>
      <c r="K40" s="150">
        <f t="shared" si="12"/>
        <v>-750</v>
      </c>
      <c r="L40" s="150">
        <f t="shared" si="12"/>
        <v>300</v>
      </c>
      <c r="M40" s="150">
        <f t="shared" si="12"/>
        <v>300</v>
      </c>
      <c r="N40" s="150">
        <f t="shared" si="12"/>
        <v>300</v>
      </c>
      <c r="O40" s="150">
        <f t="shared" si="12"/>
        <v>-825</v>
      </c>
      <c r="P40" s="150">
        <f t="shared" si="12"/>
        <v>303</v>
      </c>
      <c r="Q40" s="150">
        <f t="shared" si="12"/>
        <v>303</v>
      </c>
      <c r="R40" s="150">
        <f t="shared" si="12"/>
        <v>303</v>
      </c>
      <c r="S40" s="150">
        <f t="shared" si="12"/>
        <v>303</v>
      </c>
      <c r="T40" s="150">
        <f t="shared" si="12"/>
        <v>303</v>
      </c>
      <c r="U40" s="150">
        <f t="shared" si="12"/>
        <v>303</v>
      </c>
      <c r="V40" s="150">
        <f t="shared" si="12"/>
        <v>303</v>
      </c>
      <c r="W40" s="150">
        <f t="shared" si="12"/>
        <v>-1487.73</v>
      </c>
      <c r="X40" s="150">
        <f t="shared" si="12"/>
        <v>303</v>
      </c>
      <c r="Y40" s="150">
        <f t="shared" si="12"/>
        <v>303</v>
      </c>
      <c r="Z40" s="150">
        <f t="shared" si="12"/>
        <v>303</v>
      </c>
      <c r="AA40" s="150">
        <f t="shared" si="12"/>
        <v>-1195.4713500000003</v>
      </c>
      <c r="AB40" s="150">
        <f t="shared" si="12"/>
        <v>306.02999999999997</v>
      </c>
      <c r="AC40" s="150">
        <f t="shared" si="12"/>
        <v>306.02999999999997</v>
      </c>
      <c r="AD40" s="150">
        <f t="shared" si="12"/>
        <v>306.02999999999997</v>
      </c>
      <c r="AE40" s="150">
        <f t="shared" si="12"/>
        <v>306.02999999999997</v>
      </c>
      <c r="AF40" s="150">
        <f t="shared" si="12"/>
        <v>306.02999999999997</v>
      </c>
      <c r="AG40" s="150">
        <f t="shared" si="12"/>
        <v>306.02999999999997</v>
      </c>
      <c r="AH40" s="150">
        <f t="shared" si="12"/>
        <v>306.02999999999997</v>
      </c>
      <c r="AI40" s="150">
        <f t="shared" si="12"/>
        <v>-1690.3101119324988</v>
      </c>
      <c r="AJ40" s="150">
        <f t="shared" si="12"/>
        <v>306.02999999999997</v>
      </c>
      <c r="AK40" s="150">
        <f t="shared" si="12"/>
        <v>306.02999999999997</v>
      </c>
      <c r="AL40" s="150">
        <f t="shared" si="12"/>
        <v>306.02999999999997</v>
      </c>
      <c r="AM40" s="151">
        <f t="shared" si="12"/>
        <v>-1296.4392438413279</v>
      </c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</row>
    <row r="41" spans="2:93" ht="15.6" thickTop="1" thickBot="1" x14ac:dyDescent="0.35">
      <c r="B41" s="7"/>
      <c r="C41" s="158" t="s">
        <v>238</v>
      </c>
      <c r="D41" s="188">
        <f>+D40</f>
        <v>300</v>
      </c>
      <c r="E41" s="156">
        <f>+D41+E40</f>
        <v>600</v>
      </c>
      <c r="F41" s="156">
        <f t="shared" ref="F41:AM41" si="13">+E41+F40</f>
        <v>900</v>
      </c>
      <c r="G41" s="156">
        <f t="shared" si="13"/>
        <v>1200</v>
      </c>
      <c r="H41" s="156">
        <f t="shared" si="13"/>
        <v>1500</v>
      </c>
      <c r="I41" s="156">
        <f t="shared" si="13"/>
        <v>1800</v>
      </c>
      <c r="J41" s="156">
        <f t="shared" si="13"/>
        <v>2100</v>
      </c>
      <c r="K41" s="156">
        <f t="shared" si="13"/>
        <v>1350</v>
      </c>
      <c r="L41" s="156">
        <f t="shared" si="13"/>
        <v>1650</v>
      </c>
      <c r="M41" s="156">
        <f t="shared" si="13"/>
        <v>1950</v>
      </c>
      <c r="N41" s="156">
        <f t="shared" si="13"/>
        <v>2250</v>
      </c>
      <c r="O41" s="156">
        <f t="shared" si="13"/>
        <v>1425</v>
      </c>
      <c r="P41" s="156">
        <f t="shared" si="13"/>
        <v>1728</v>
      </c>
      <c r="Q41" s="156">
        <f t="shared" si="13"/>
        <v>2031</v>
      </c>
      <c r="R41" s="156">
        <f t="shared" si="13"/>
        <v>2334</v>
      </c>
      <c r="S41" s="156">
        <f t="shared" si="13"/>
        <v>2637</v>
      </c>
      <c r="T41" s="156">
        <f t="shared" si="13"/>
        <v>2940</v>
      </c>
      <c r="U41" s="156">
        <f t="shared" si="13"/>
        <v>3243</v>
      </c>
      <c r="V41" s="156">
        <f t="shared" si="13"/>
        <v>3546</v>
      </c>
      <c r="W41" s="156">
        <f t="shared" si="13"/>
        <v>2058.27</v>
      </c>
      <c r="X41" s="156">
        <f t="shared" si="13"/>
        <v>2361.27</v>
      </c>
      <c r="Y41" s="156">
        <f t="shared" si="13"/>
        <v>2664.27</v>
      </c>
      <c r="Z41" s="156">
        <f t="shared" si="13"/>
        <v>2967.27</v>
      </c>
      <c r="AA41" s="156">
        <f t="shared" si="13"/>
        <v>1771.7986499999997</v>
      </c>
      <c r="AB41" s="156">
        <f t="shared" si="13"/>
        <v>2077.8286499999995</v>
      </c>
      <c r="AC41" s="156">
        <f t="shared" si="13"/>
        <v>2383.8586499999992</v>
      </c>
      <c r="AD41" s="156">
        <f t="shared" si="13"/>
        <v>2689.888649999999</v>
      </c>
      <c r="AE41" s="156">
        <f t="shared" si="13"/>
        <v>2995.9186499999987</v>
      </c>
      <c r="AF41" s="156">
        <f t="shared" si="13"/>
        <v>3301.9486499999985</v>
      </c>
      <c r="AG41" s="156">
        <f t="shared" si="13"/>
        <v>3607.9786499999982</v>
      </c>
      <c r="AH41" s="156">
        <f t="shared" si="13"/>
        <v>3914.0086499999979</v>
      </c>
      <c r="AI41" s="156">
        <f t="shared" si="13"/>
        <v>2223.6985380674992</v>
      </c>
      <c r="AJ41" s="156">
        <f t="shared" si="13"/>
        <v>2529.7285380674994</v>
      </c>
      <c r="AK41" s="156">
        <f t="shared" si="13"/>
        <v>2835.7585380674991</v>
      </c>
      <c r="AL41" s="156">
        <f t="shared" si="13"/>
        <v>3141.7885380674988</v>
      </c>
      <c r="AM41" s="157">
        <f t="shared" si="13"/>
        <v>1845.349294226171</v>
      </c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</row>
    <row r="42" spans="2:93" ht="15.6" thickTop="1" thickBot="1" x14ac:dyDescent="0.35">
      <c r="B42" s="7"/>
      <c r="C42" s="177" t="s">
        <v>237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</row>
    <row r="43" spans="2:93" ht="15.6" thickTop="1" thickBot="1" x14ac:dyDescent="0.35">
      <c r="B43" s="7"/>
      <c r="C43" s="158" t="s">
        <v>241</v>
      </c>
      <c r="D43" s="184">
        <f>+D26+D27-D33-D34</f>
        <v>651</v>
      </c>
      <c r="E43" s="184">
        <f>+E26+E27-E33-E34</f>
        <v>0</v>
      </c>
      <c r="F43" s="185">
        <f t="shared" ref="E43:AM43" si="14">+F26+F27-F33-F34</f>
        <v>0</v>
      </c>
      <c r="G43" s="185">
        <f t="shared" si="14"/>
        <v>0</v>
      </c>
      <c r="H43" s="185">
        <f t="shared" si="14"/>
        <v>0</v>
      </c>
      <c r="I43" s="185">
        <f t="shared" si="14"/>
        <v>0</v>
      </c>
      <c r="J43" s="185">
        <f t="shared" si="14"/>
        <v>0</v>
      </c>
      <c r="K43" s="185">
        <f t="shared" si="14"/>
        <v>0</v>
      </c>
      <c r="L43" s="185">
        <f t="shared" si="14"/>
        <v>0</v>
      </c>
      <c r="M43" s="185">
        <f t="shared" si="14"/>
        <v>0</v>
      </c>
      <c r="N43" s="185">
        <f t="shared" si="14"/>
        <v>0</v>
      </c>
      <c r="O43" s="185">
        <f t="shared" si="14"/>
        <v>0</v>
      </c>
      <c r="P43" s="185">
        <f t="shared" si="14"/>
        <v>6.5099999999999909</v>
      </c>
      <c r="Q43" s="185">
        <f t="shared" si="14"/>
        <v>3.5527136788005009E-14</v>
      </c>
      <c r="R43" s="185">
        <f t="shared" si="14"/>
        <v>3.5527136788005009E-14</v>
      </c>
      <c r="S43" s="185">
        <f t="shared" si="14"/>
        <v>3.5527136788005009E-14</v>
      </c>
      <c r="T43" s="185">
        <f t="shared" si="14"/>
        <v>3.5527136788005009E-14</v>
      </c>
      <c r="U43" s="185">
        <f t="shared" si="14"/>
        <v>3.5527136788005009E-14</v>
      </c>
      <c r="V43" s="185">
        <f t="shared" si="14"/>
        <v>3.5527136788005009E-14</v>
      </c>
      <c r="W43" s="185">
        <f t="shared" si="14"/>
        <v>3.5527136788005009E-14</v>
      </c>
      <c r="X43" s="185">
        <f t="shared" si="14"/>
        <v>3.5527136788005009E-14</v>
      </c>
      <c r="Y43" s="185">
        <f t="shared" si="14"/>
        <v>3.5527136788005009E-14</v>
      </c>
      <c r="Z43" s="185">
        <f t="shared" si="14"/>
        <v>3.5527136788005009E-14</v>
      </c>
      <c r="AA43" s="185">
        <f t="shared" si="14"/>
        <v>3.5527136788005009E-14</v>
      </c>
      <c r="AB43" s="185">
        <f t="shared" si="14"/>
        <v>6.5751000000000559</v>
      </c>
      <c r="AC43" s="185">
        <f t="shared" si="14"/>
        <v>0</v>
      </c>
      <c r="AD43" s="185">
        <f t="shared" si="14"/>
        <v>0</v>
      </c>
      <c r="AE43" s="185">
        <f t="shared" si="14"/>
        <v>0</v>
      </c>
      <c r="AF43" s="185">
        <f t="shared" si="14"/>
        <v>0</v>
      </c>
      <c r="AG43" s="185">
        <f t="shared" si="14"/>
        <v>0</v>
      </c>
      <c r="AH43" s="185">
        <f t="shared" si="14"/>
        <v>0</v>
      </c>
      <c r="AI43" s="185">
        <f t="shared" si="14"/>
        <v>0</v>
      </c>
      <c r="AJ43" s="185">
        <f t="shared" si="14"/>
        <v>0</v>
      </c>
      <c r="AK43" s="185">
        <f t="shared" si="14"/>
        <v>0</v>
      </c>
      <c r="AL43" s="185">
        <f t="shared" si="14"/>
        <v>0</v>
      </c>
      <c r="AM43" s="186">
        <f t="shared" si="14"/>
        <v>0</v>
      </c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</row>
    <row r="44" spans="2:93" ht="15" thickTop="1" x14ac:dyDescent="0.3">
      <c r="B44" s="7"/>
      <c r="C44" s="178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</row>
    <row r="45" spans="2:93" x14ac:dyDescent="0.3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</row>
    <row r="46" spans="2:93" x14ac:dyDescent="0.3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</row>
    <row r="47" spans="2:93" x14ac:dyDescent="0.3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</row>
    <row r="48" spans="2:93" x14ac:dyDescent="0.3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</row>
    <row r="49" spans="2:93" x14ac:dyDescent="0.3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</row>
    <row r="50" spans="2:93" x14ac:dyDescent="0.3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</row>
    <row r="51" spans="2:93" x14ac:dyDescent="0.3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</row>
    <row r="52" spans="2:93" x14ac:dyDescent="0.3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</row>
    <row r="53" spans="2:93" x14ac:dyDescent="0.3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</row>
    <row r="54" spans="2:93" x14ac:dyDescent="0.3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</row>
    <row r="55" spans="2:93" x14ac:dyDescent="0.3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</row>
    <row r="56" spans="2:93" x14ac:dyDescent="0.3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</row>
    <row r="57" spans="2:93" x14ac:dyDescent="0.3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</row>
    <row r="58" spans="2:93" x14ac:dyDescent="0.3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</row>
    <row r="59" spans="2:93" x14ac:dyDescent="0.3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</row>
    <row r="60" spans="2:93" x14ac:dyDescent="0.3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</row>
    <row r="61" spans="2:93" x14ac:dyDescent="0.3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</row>
    <row r="62" spans="2:93" x14ac:dyDescent="0.3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</row>
    <row r="63" spans="2:93" x14ac:dyDescent="0.3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</row>
    <row r="64" spans="2:93" x14ac:dyDescent="0.3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</row>
    <row r="65" spans="2:93" x14ac:dyDescent="0.3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</row>
    <row r="66" spans="2:93" x14ac:dyDescent="0.3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</row>
    <row r="67" spans="2:93" x14ac:dyDescent="0.3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</row>
    <row r="68" spans="2:93" x14ac:dyDescent="0.3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</row>
    <row r="69" spans="2:93" x14ac:dyDescent="0.3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</row>
    <row r="70" spans="2:93" x14ac:dyDescent="0.3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</row>
    <row r="71" spans="2:93" x14ac:dyDescent="0.3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</row>
    <row r="72" spans="2:93" x14ac:dyDescent="0.3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</row>
    <row r="73" spans="2:93" x14ac:dyDescent="0.3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</row>
    <row r="74" spans="2:93" x14ac:dyDescent="0.3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</row>
    <row r="75" spans="2:93" x14ac:dyDescent="0.3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</row>
    <row r="76" spans="2:93" x14ac:dyDescent="0.3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</row>
    <row r="77" spans="2:93" x14ac:dyDescent="0.3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</row>
    <row r="78" spans="2:93" x14ac:dyDescent="0.3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</row>
    <row r="79" spans="2:93" x14ac:dyDescent="0.3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</row>
    <row r="80" spans="2:93" x14ac:dyDescent="0.3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</row>
    <row r="81" spans="2:93" x14ac:dyDescent="0.3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</row>
    <row r="82" spans="2:93" x14ac:dyDescent="0.3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</row>
    <row r="83" spans="2:93" x14ac:dyDescent="0.3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</row>
    <row r="84" spans="2:93" x14ac:dyDescent="0.3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</row>
    <row r="85" spans="2:93" x14ac:dyDescent="0.3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</row>
    <row r="86" spans="2:93" x14ac:dyDescent="0.3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</row>
    <row r="87" spans="2:93" x14ac:dyDescent="0.3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</row>
    <row r="88" spans="2:93" x14ac:dyDescent="0.3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</row>
    <row r="89" spans="2:93" x14ac:dyDescent="0.3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</row>
    <row r="90" spans="2:93" x14ac:dyDescent="0.3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</row>
    <row r="91" spans="2:93" x14ac:dyDescent="0.3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</row>
    <row r="92" spans="2:93" x14ac:dyDescent="0.3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</row>
    <row r="93" spans="2:93" x14ac:dyDescent="0.3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</row>
    <row r="94" spans="2:93" x14ac:dyDescent="0.3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</row>
    <row r="95" spans="2:93" x14ac:dyDescent="0.3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</row>
    <row r="96" spans="2:93" x14ac:dyDescent="0.3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</row>
    <row r="97" spans="2:93" x14ac:dyDescent="0.3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</row>
    <row r="98" spans="2:93" x14ac:dyDescent="0.3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</row>
    <row r="99" spans="2:93" x14ac:dyDescent="0.3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</row>
    <row r="100" spans="2:93" x14ac:dyDescent="0.3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</row>
    <row r="101" spans="2:93" x14ac:dyDescent="0.3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</row>
    <row r="102" spans="2:93" x14ac:dyDescent="0.3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</row>
    <row r="103" spans="2:93" x14ac:dyDescent="0.3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</row>
    <row r="104" spans="2:93" x14ac:dyDescent="0.3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</row>
    <row r="105" spans="2:93" x14ac:dyDescent="0.3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</row>
    <row r="106" spans="2:93" x14ac:dyDescent="0.3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</row>
    <row r="107" spans="2:93" x14ac:dyDescent="0.3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</row>
    <row r="108" spans="2:93" x14ac:dyDescent="0.3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</row>
    <row r="109" spans="2:93" x14ac:dyDescent="0.3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</row>
    <row r="110" spans="2:93" x14ac:dyDescent="0.3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</row>
    <row r="111" spans="2:93" x14ac:dyDescent="0.3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</row>
    <row r="112" spans="2:93" x14ac:dyDescent="0.3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</row>
    <row r="113" spans="2:93" x14ac:dyDescent="0.3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</row>
    <row r="114" spans="2:93" x14ac:dyDescent="0.3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</row>
    <row r="115" spans="2:93" x14ac:dyDescent="0.3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</row>
    <row r="116" spans="2:93" x14ac:dyDescent="0.3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</row>
    <row r="117" spans="2:93" x14ac:dyDescent="0.3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</row>
    <row r="118" spans="2:93" x14ac:dyDescent="0.3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</row>
    <row r="119" spans="2:93" x14ac:dyDescent="0.3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</row>
    <row r="120" spans="2:93" x14ac:dyDescent="0.3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</row>
    <row r="121" spans="2:93" x14ac:dyDescent="0.3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</row>
    <row r="122" spans="2:93" x14ac:dyDescent="0.3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</row>
    <row r="123" spans="2:93" x14ac:dyDescent="0.3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</row>
    <row r="124" spans="2:93" x14ac:dyDescent="0.3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</row>
    <row r="125" spans="2:93" x14ac:dyDescent="0.3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</row>
    <row r="126" spans="2:93" x14ac:dyDescent="0.3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</row>
    <row r="127" spans="2:93" x14ac:dyDescent="0.3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</row>
    <row r="128" spans="2:93" x14ac:dyDescent="0.3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</row>
    <row r="129" spans="2:93" x14ac:dyDescent="0.3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</row>
    <row r="130" spans="2:93" x14ac:dyDescent="0.3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</row>
    <row r="131" spans="2:93" x14ac:dyDescent="0.3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</row>
    <row r="132" spans="2:93" x14ac:dyDescent="0.3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</row>
    <row r="133" spans="2:93" x14ac:dyDescent="0.3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</row>
    <row r="134" spans="2:93" x14ac:dyDescent="0.3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</row>
    <row r="135" spans="2:93" x14ac:dyDescent="0.3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</row>
    <row r="136" spans="2:93" x14ac:dyDescent="0.3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</row>
    <row r="137" spans="2:93" x14ac:dyDescent="0.3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</row>
    <row r="138" spans="2:93" x14ac:dyDescent="0.3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</row>
    <row r="139" spans="2:93" x14ac:dyDescent="0.3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</row>
    <row r="140" spans="2:93" x14ac:dyDescent="0.3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</row>
    <row r="141" spans="2:93" x14ac:dyDescent="0.3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</row>
    <row r="142" spans="2:93" x14ac:dyDescent="0.3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</row>
    <row r="143" spans="2:93" x14ac:dyDescent="0.3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</row>
    <row r="144" spans="2:93" x14ac:dyDescent="0.3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</row>
    <row r="145" spans="2:93" x14ac:dyDescent="0.3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</row>
    <row r="146" spans="2:93" x14ac:dyDescent="0.3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</row>
    <row r="147" spans="2:93" x14ac:dyDescent="0.3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</row>
    <row r="148" spans="2:93" x14ac:dyDescent="0.3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7"/>
    </row>
    <row r="149" spans="2:93" x14ac:dyDescent="0.3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</row>
    <row r="150" spans="2:93" x14ac:dyDescent="0.3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7"/>
    </row>
    <row r="151" spans="2:93" x14ac:dyDescent="0.3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7"/>
      <c r="CO151" s="7"/>
    </row>
    <row r="152" spans="2:93" x14ac:dyDescent="0.3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</row>
    <row r="153" spans="2:93" x14ac:dyDescent="0.3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</row>
    <row r="154" spans="2:93" x14ac:dyDescent="0.3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</row>
    <row r="155" spans="2:93" x14ac:dyDescent="0.3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</row>
    <row r="156" spans="2:93" x14ac:dyDescent="0.3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</row>
    <row r="157" spans="2:93" x14ac:dyDescent="0.3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</row>
    <row r="158" spans="2:93" x14ac:dyDescent="0.3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  <c r="CJ158" s="7"/>
      <c r="CK158" s="7"/>
      <c r="CL158" s="7"/>
      <c r="CM158" s="7"/>
      <c r="CN158" s="7"/>
      <c r="CO158" s="7"/>
    </row>
    <row r="159" spans="2:93" x14ac:dyDescent="0.3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</row>
    <row r="160" spans="2:93" x14ac:dyDescent="0.3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/>
      <c r="CM160" s="7"/>
      <c r="CN160" s="7"/>
      <c r="CO160" s="7"/>
    </row>
    <row r="161" spans="2:93" x14ac:dyDescent="0.3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</row>
    <row r="162" spans="2:93" x14ac:dyDescent="0.3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  <c r="BZ162" s="7"/>
      <c r="CA162" s="7"/>
      <c r="CB162" s="7"/>
      <c r="CC162" s="7"/>
      <c r="CD162" s="7"/>
      <c r="CE162" s="7"/>
      <c r="CF162" s="7"/>
      <c r="CG162" s="7"/>
      <c r="CH162" s="7"/>
      <c r="CI162" s="7"/>
      <c r="CJ162" s="7"/>
      <c r="CK162" s="7"/>
      <c r="CL162" s="7"/>
      <c r="CM162" s="7"/>
      <c r="CN162" s="7"/>
      <c r="CO162" s="7"/>
    </row>
    <row r="163" spans="2:93" x14ac:dyDescent="0.3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  <c r="CJ163" s="7"/>
      <c r="CK163" s="7"/>
      <c r="CL163" s="7"/>
      <c r="CM163" s="7"/>
      <c r="CN163" s="7"/>
      <c r="CO163" s="7"/>
    </row>
    <row r="164" spans="2:93" x14ac:dyDescent="0.3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  <c r="BX164" s="7"/>
      <c r="BY164" s="7"/>
      <c r="BZ164" s="7"/>
      <c r="CA164" s="7"/>
      <c r="CB164" s="7"/>
      <c r="CC164" s="7"/>
      <c r="CD164" s="7"/>
      <c r="CE164" s="7"/>
      <c r="CF164" s="7"/>
      <c r="CG164" s="7"/>
      <c r="CH164" s="7"/>
      <c r="CI164" s="7"/>
      <c r="CJ164" s="7"/>
      <c r="CK164" s="7"/>
      <c r="CL164" s="7"/>
      <c r="CM164" s="7"/>
      <c r="CN164" s="7"/>
      <c r="CO164" s="7"/>
    </row>
    <row r="165" spans="2:93" x14ac:dyDescent="0.3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B165" s="7"/>
      <c r="CC165" s="7"/>
      <c r="CD165" s="7"/>
      <c r="CE165" s="7"/>
      <c r="CF165" s="7"/>
      <c r="CG165" s="7"/>
      <c r="CH165" s="7"/>
      <c r="CI165" s="7"/>
      <c r="CJ165" s="7"/>
      <c r="CK165" s="7"/>
      <c r="CL165" s="7"/>
      <c r="CM165" s="7"/>
      <c r="CN165" s="7"/>
      <c r="CO165" s="7"/>
    </row>
    <row r="166" spans="2:93" x14ac:dyDescent="0.3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</row>
    <row r="167" spans="2:93" x14ac:dyDescent="0.3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7"/>
      <c r="CA167" s="7"/>
      <c r="CB167" s="7"/>
      <c r="CC167" s="7"/>
      <c r="CD167" s="7"/>
      <c r="CE167" s="7"/>
      <c r="CF167" s="7"/>
      <c r="CG167" s="7"/>
      <c r="CH167" s="7"/>
      <c r="CI167" s="7"/>
      <c r="CJ167" s="7"/>
      <c r="CK167" s="7"/>
      <c r="CL167" s="7"/>
      <c r="CM167" s="7"/>
      <c r="CN167" s="7"/>
      <c r="CO167" s="7"/>
    </row>
    <row r="168" spans="2:93" x14ac:dyDescent="0.3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7"/>
      <c r="BY168" s="7"/>
      <c r="BZ168" s="7"/>
      <c r="CA168" s="7"/>
      <c r="CB168" s="7"/>
      <c r="CC168" s="7"/>
      <c r="CD168" s="7"/>
      <c r="CE168" s="7"/>
      <c r="CF168" s="7"/>
      <c r="CG168" s="7"/>
      <c r="CH168" s="7"/>
      <c r="CI168" s="7"/>
      <c r="CJ168" s="7"/>
      <c r="CK168" s="7"/>
      <c r="CL168" s="7"/>
      <c r="CM168" s="7"/>
      <c r="CN168" s="7"/>
      <c r="CO168" s="7"/>
    </row>
    <row r="169" spans="2:93" x14ac:dyDescent="0.3"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7"/>
      <c r="BY169" s="7"/>
      <c r="BZ169" s="7"/>
      <c r="CA169" s="7"/>
      <c r="CB169" s="7"/>
      <c r="CC169" s="7"/>
      <c r="CD169" s="7"/>
      <c r="CE169" s="7"/>
      <c r="CF169" s="7"/>
      <c r="CG169" s="7"/>
      <c r="CH169" s="7"/>
      <c r="CI169" s="7"/>
      <c r="CJ169" s="7"/>
      <c r="CK169" s="7"/>
      <c r="CL169" s="7"/>
      <c r="CM169" s="7"/>
      <c r="CN169" s="7"/>
      <c r="CO169" s="7"/>
    </row>
    <row r="170" spans="2:93" x14ac:dyDescent="0.3"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7"/>
      <c r="BW170" s="7"/>
      <c r="BX170" s="7"/>
      <c r="BY170" s="7"/>
      <c r="BZ170" s="7"/>
      <c r="CA170" s="7"/>
      <c r="CB170" s="7"/>
      <c r="CC170" s="7"/>
      <c r="CD170" s="7"/>
      <c r="CE170" s="7"/>
      <c r="CF170" s="7"/>
      <c r="CG170" s="7"/>
      <c r="CH170" s="7"/>
      <c r="CI170" s="7"/>
      <c r="CJ170" s="7"/>
      <c r="CK170" s="7"/>
      <c r="CL170" s="7"/>
      <c r="CM170" s="7"/>
      <c r="CN170" s="7"/>
      <c r="CO170" s="7"/>
    </row>
    <row r="171" spans="2:93" x14ac:dyDescent="0.3"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</row>
    <row r="172" spans="2:93" x14ac:dyDescent="0.3"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  <c r="BW172" s="7"/>
      <c r="BX172" s="7"/>
      <c r="BY172" s="7"/>
      <c r="BZ172" s="7"/>
      <c r="CA172" s="7"/>
      <c r="CB172" s="7"/>
      <c r="CC172" s="7"/>
      <c r="CD172" s="7"/>
      <c r="CE172" s="7"/>
      <c r="CF172" s="7"/>
      <c r="CG172" s="7"/>
      <c r="CH172" s="7"/>
      <c r="CI172" s="7"/>
      <c r="CJ172" s="7"/>
      <c r="CK172" s="7"/>
      <c r="CL172" s="7"/>
      <c r="CM172" s="7"/>
      <c r="CN172" s="7"/>
      <c r="CO172" s="7"/>
    </row>
    <row r="173" spans="2:93" x14ac:dyDescent="0.3"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7"/>
      <c r="BY173" s="7"/>
      <c r="BZ173" s="7"/>
      <c r="CA173" s="7"/>
      <c r="CB173" s="7"/>
      <c r="CC173" s="7"/>
      <c r="CD173" s="7"/>
      <c r="CE173" s="7"/>
      <c r="CF173" s="7"/>
      <c r="CG173" s="7"/>
      <c r="CH173" s="7"/>
      <c r="CI173" s="7"/>
      <c r="CJ173" s="7"/>
      <c r="CK173" s="7"/>
      <c r="CL173" s="7"/>
      <c r="CM173" s="7"/>
      <c r="CN173" s="7"/>
      <c r="CO173" s="7"/>
    </row>
    <row r="174" spans="2:93" x14ac:dyDescent="0.3"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  <c r="BZ174" s="7"/>
      <c r="CA174" s="7"/>
      <c r="CB174" s="7"/>
      <c r="CC174" s="7"/>
      <c r="CD174" s="7"/>
      <c r="CE174" s="7"/>
      <c r="CF174" s="7"/>
      <c r="CG174" s="7"/>
      <c r="CH174" s="7"/>
      <c r="CI174" s="7"/>
      <c r="CJ174" s="7"/>
      <c r="CK174" s="7"/>
      <c r="CL174" s="7"/>
      <c r="CM174" s="7"/>
      <c r="CN174" s="7"/>
      <c r="CO174" s="7"/>
    </row>
    <row r="175" spans="2:93" x14ac:dyDescent="0.3"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7"/>
      <c r="BY175" s="7"/>
      <c r="BZ175" s="7"/>
      <c r="CA175" s="7"/>
      <c r="CB175" s="7"/>
      <c r="CC175" s="7"/>
      <c r="CD175" s="7"/>
      <c r="CE175" s="7"/>
      <c r="CF175" s="7"/>
      <c r="CG175" s="7"/>
      <c r="CH175" s="7"/>
      <c r="CI175" s="7"/>
      <c r="CJ175" s="7"/>
      <c r="CK175" s="7"/>
      <c r="CL175" s="7"/>
      <c r="CM175" s="7"/>
      <c r="CN175" s="7"/>
      <c r="CO175" s="7"/>
    </row>
    <row r="176" spans="2:93" x14ac:dyDescent="0.3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  <c r="BZ176" s="7"/>
      <c r="CA176" s="7"/>
      <c r="CB176" s="7"/>
      <c r="CC176" s="7"/>
      <c r="CD176" s="7"/>
      <c r="CE176" s="7"/>
      <c r="CF176" s="7"/>
      <c r="CG176" s="7"/>
      <c r="CH176" s="7"/>
      <c r="CI176" s="7"/>
      <c r="CJ176" s="7"/>
      <c r="CK176" s="7"/>
      <c r="CL176" s="7"/>
      <c r="CM176" s="7"/>
      <c r="CN176" s="7"/>
      <c r="CO176" s="7"/>
    </row>
    <row r="177" spans="2:93" x14ac:dyDescent="0.3"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  <c r="BZ177" s="7"/>
      <c r="CA177" s="7"/>
      <c r="CB177" s="7"/>
      <c r="CC177" s="7"/>
      <c r="CD177" s="7"/>
      <c r="CE177" s="7"/>
      <c r="CF177" s="7"/>
      <c r="CG177" s="7"/>
      <c r="CH177" s="7"/>
      <c r="CI177" s="7"/>
      <c r="CJ177" s="7"/>
      <c r="CK177" s="7"/>
      <c r="CL177" s="7"/>
      <c r="CM177" s="7"/>
      <c r="CN177" s="7"/>
      <c r="CO177" s="7"/>
    </row>
    <row r="178" spans="2:93" x14ac:dyDescent="0.3"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</row>
    <row r="179" spans="2:93" x14ac:dyDescent="0.3"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7"/>
      <c r="BZ179" s="7"/>
      <c r="CA179" s="7"/>
      <c r="CB179" s="7"/>
      <c r="CC179" s="7"/>
      <c r="CD179" s="7"/>
      <c r="CE179" s="7"/>
      <c r="CF179" s="7"/>
      <c r="CG179" s="7"/>
      <c r="CH179" s="7"/>
      <c r="CI179" s="7"/>
      <c r="CJ179" s="7"/>
      <c r="CK179" s="7"/>
      <c r="CL179" s="7"/>
      <c r="CM179" s="7"/>
      <c r="CN179" s="7"/>
      <c r="CO179" s="7"/>
    </row>
    <row r="180" spans="2:93" x14ac:dyDescent="0.3"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</row>
    <row r="181" spans="2:93" x14ac:dyDescent="0.3"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  <c r="CI181" s="7"/>
      <c r="CJ181" s="7"/>
      <c r="CK181" s="7"/>
      <c r="CL181" s="7"/>
      <c r="CM181" s="7"/>
      <c r="CN181" s="7"/>
      <c r="CO181" s="7"/>
    </row>
    <row r="182" spans="2:93" x14ac:dyDescent="0.3"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7"/>
      <c r="BY182" s="7"/>
      <c r="BZ182" s="7"/>
      <c r="CA182" s="7"/>
      <c r="CB182" s="7"/>
      <c r="CC182" s="7"/>
      <c r="CD182" s="7"/>
      <c r="CE182" s="7"/>
      <c r="CF182" s="7"/>
      <c r="CG182" s="7"/>
      <c r="CH182" s="7"/>
      <c r="CI182" s="7"/>
      <c r="CJ182" s="7"/>
      <c r="CK182" s="7"/>
      <c r="CL182" s="7"/>
      <c r="CM182" s="7"/>
      <c r="CN182" s="7"/>
      <c r="CO182" s="7"/>
    </row>
    <row r="183" spans="2:93" x14ac:dyDescent="0.3"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  <c r="BZ183" s="7"/>
      <c r="CA183" s="7"/>
      <c r="CB183" s="7"/>
      <c r="CC183" s="7"/>
      <c r="CD183" s="7"/>
      <c r="CE183" s="7"/>
      <c r="CF183" s="7"/>
      <c r="CG183" s="7"/>
      <c r="CH183" s="7"/>
      <c r="CI183" s="7"/>
      <c r="CJ183" s="7"/>
      <c r="CK183" s="7"/>
      <c r="CL183" s="7"/>
      <c r="CM183" s="7"/>
      <c r="CN183" s="7"/>
      <c r="CO183" s="7"/>
    </row>
    <row r="184" spans="2:93" x14ac:dyDescent="0.3"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</row>
    <row r="185" spans="2:93" x14ac:dyDescent="0.3"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  <c r="CB185" s="7"/>
      <c r="CC185" s="7"/>
      <c r="CD185" s="7"/>
      <c r="CE185" s="7"/>
      <c r="CF185" s="7"/>
      <c r="CG185" s="7"/>
      <c r="CH185" s="7"/>
      <c r="CI185" s="7"/>
      <c r="CJ185" s="7"/>
      <c r="CK185" s="7"/>
      <c r="CL185" s="7"/>
      <c r="CM185" s="7"/>
      <c r="CN185" s="7"/>
      <c r="CO185" s="7"/>
    </row>
    <row r="186" spans="2:93" x14ac:dyDescent="0.3"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  <c r="BZ186" s="7"/>
      <c r="CA186" s="7"/>
      <c r="CB186" s="7"/>
      <c r="CC186" s="7"/>
      <c r="CD186" s="7"/>
      <c r="CE186" s="7"/>
      <c r="CF186" s="7"/>
      <c r="CG186" s="7"/>
      <c r="CH186" s="7"/>
      <c r="CI186" s="7"/>
      <c r="CJ186" s="7"/>
      <c r="CK186" s="7"/>
      <c r="CL186" s="7"/>
      <c r="CM186" s="7"/>
      <c r="CN186" s="7"/>
      <c r="CO186" s="7"/>
    </row>
    <row r="187" spans="2:93" x14ac:dyDescent="0.3"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  <c r="CB187" s="7"/>
      <c r="CC187" s="7"/>
      <c r="CD187" s="7"/>
      <c r="CE187" s="7"/>
      <c r="CF187" s="7"/>
      <c r="CG187" s="7"/>
      <c r="CH187" s="7"/>
      <c r="CI187" s="7"/>
      <c r="CJ187" s="7"/>
      <c r="CK187" s="7"/>
      <c r="CL187" s="7"/>
      <c r="CM187" s="7"/>
      <c r="CN187" s="7"/>
      <c r="CO187" s="7"/>
    </row>
    <row r="188" spans="2:93" x14ac:dyDescent="0.3"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7"/>
      <c r="CA188" s="7"/>
      <c r="CB188" s="7"/>
      <c r="CC188" s="7"/>
      <c r="CD188" s="7"/>
      <c r="CE188" s="7"/>
      <c r="CF188" s="7"/>
      <c r="CG188" s="7"/>
      <c r="CH188" s="7"/>
      <c r="CI188" s="7"/>
      <c r="CJ188" s="7"/>
      <c r="CK188" s="7"/>
      <c r="CL188" s="7"/>
      <c r="CM188" s="7"/>
      <c r="CN188" s="7"/>
      <c r="CO188" s="7"/>
    </row>
    <row r="189" spans="2:93" x14ac:dyDescent="0.3"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  <c r="BZ189" s="7"/>
      <c r="CA189" s="7"/>
      <c r="CB189" s="7"/>
      <c r="CC189" s="7"/>
      <c r="CD189" s="7"/>
      <c r="CE189" s="7"/>
      <c r="CF189" s="7"/>
      <c r="CG189" s="7"/>
      <c r="CH189" s="7"/>
      <c r="CI189" s="7"/>
      <c r="CJ189" s="7"/>
      <c r="CK189" s="7"/>
      <c r="CL189" s="7"/>
      <c r="CM189" s="7"/>
      <c r="CN189" s="7"/>
      <c r="CO189" s="7"/>
    </row>
    <row r="190" spans="2:93" x14ac:dyDescent="0.3"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  <c r="BZ190" s="7"/>
      <c r="CA190" s="7"/>
      <c r="CB190" s="7"/>
      <c r="CC190" s="7"/>
      <c r="CD190" s="7"/>
      <c r="CE190" s="7"/>
      <c r="CF190" s="7"/>
      <c r="CG190" s="7"/>
      <c r="CH190" s="7"/>
      <c r="CI190" s="7"/>
      <c r="CJ190" s="7"/>
      <c r="CK190" s="7"/>
      <c r="CL190" s="7"/>
      <c r="CM190" s="7"/>
      <c r="CN190" s="7"/>
      <c r="CO190" s="7"/>
    </row>
    <row r="191" spans="2:93" x14ac:dyDescent="0.3"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</row>
    <row r="192" spans="2:93" x14ac:dyDescent="0.3"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/>
      <c r="CB192" s="7"/>
      <c r="CC192" s="7"/>
      <c r="CD192" s="7"/>
      <c r="CE192" s="7"/>
      <c r="CF192" s="7"/>
      <c r="CG192" s="7"/>
      <c r="CH192" s="7"/>
      <c r="CI192" s="7"/>
      <c r="CJ192" s="7"/>
      <c r="CK192" s="7"/>
      <c r="CL192" s="7"/>
      <c r="CM192" s="7"/>
      <c r="CN192" s="7"/>
      <c r="CO192" s="7"/>
    </row>
    <row r="193" spans="2:93" x14ac:dyDescent="0.3"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  <c r="BZ193" s="7"/>
      <c r="CA193" s="7"/>
      <c r="CB193" s="7"/>
      <c r="CC193" s="7"/>
      <c r="CD193" s="7"/>
      <c r="CE193" s="7"/>
      <c r="CF193" s="7"/>
      <c r="CG193" s="7"/>
      <c r="CH193" s="7"/>
      <c r="CI193" s="7"/>
      <c r="CJ193" s="7"/>
      <c r="CK193" s="7"/>
      <c r="CL193" s="7"/>
      <c r="CM193" s="7"/>
      <c r="CN193" s="7"/>
      <c r="CO193" s="7"/>
    </row>
    <row r="194" spans="2:93" x14ac:dyDescent="0.3"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</row>
    <row r="195" spans="2:93" x14ac:dyDescent="0.3"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  <c r="CJ195" s="7"/>
      <c r="CK195" s="7"/>
      <c r="CL195" s="7"/>
      <c r="CM195" s="7"/>
      <c r="CN195" s="7"/>
      <c r="CO195" s="7"/>
    </row>
    <row r="196" spans="2:93" x14ac:dyDescent="0.3"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</row>
    <row r="197" spans="2:93" x14ac:dyDescent="0.3"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7"/>
      <c r="CA197" s="7"/>
      <c r="CB197" s="7"/>
      <c r="CC197" s="7"/>
      <c r="CD197" s="7"/>
      <c r="CE197" s="7"/>
      <c r="CF197" s="7"/>
      <c r="CG197" s="7"/>
      <c r="CH197" s="7"/>
      <c r="CI197" s="7"/>
      <c r="CJ197" s="7"/>
      <c r="CK197" s="7"/>
      <c r="CL197" s="7"/>
      <c r="CM197" s="7"/>
      <c r="CN197" s="7"/>
      <c r="CO197" s="7"/>
    </row>
    <row r="198" spans="2:93" x14ac:dyDescent="0.3"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  <c r="CJ198" s="7"/>
      <c r="CK198" s="7"/>
      <c r="CL198" s="7"/>
      <c r="CM198" s="7"/>
      <c r="CN198" s="7"/>
      <c r="CO198" s="7"/>
    </row>
    <row r="199" spans="2:93" x14ac:dyDescent="0.3"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  <c r="BZ199" s="7"/>
      <c r="CA199" s="7"/>
      <c r="CB199" s="7"/>
      <c r="CC199" s="7"/>
      <c r="CD199" s="7"/>
      <c r="CE199" s="7"/>
      <c r="CF199" s="7"/>
      <c r="CG199" s="7"/>
      <c r="CH199" s="7"/>
      <c r="CI199" s="7"/>
      <c r="CJ199" s="7"/>
      <c r="CK199" s="7"/>
      <c r="CL199" s="7"/>
      <c r="CM199" s="7"/>
      <c r="CN199" s="7"/>
      <c r="CO199" s="7"/>
    </row>
    <row r="200" spans="2:93" x14ac:dyDescent="0.3"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7"/>
      <c r="CA200" s="7"/>
      <c r="CB200" s="7"/>
      <c r="CC200" s="7"/>
      <c r="CD200" s="7"/>
      <c r="CE200" s="7"/>
      <c r="CF200" s="7"/>
      <c r="CG200" s="7"/>
      <c r="CH200" s="7"/>
      <c r="CI200" s="7"/>
      <c r="CJ200" s="7"/>
      <c r="CK200" s="7"/>
      <c r="CL200" s="7"/>
      <c r="CM200" s="7"/>
      <c r="CN200" s="7"/>
      <c r="CO200" s="7"/>
    </row>
    <row r="201" spans="2:93" x14ac:dyDescent="0.3"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</row>
    <row r="202" spans="2:93" x14ac:dyDescent="0.3"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/>
      <c r="CD202" s="7"/>
      <c r="CE202" s="7"/>
      <c r="CF202" s="7"/>
      <c r="CG202" s="7"/>
      <c r="CH202" s="7"/>
      <c r="CI202" s="7"/>
      <c r="CJ202" s="7"/>
      <c r="CK202" s="7"/>
      <c r="CL202" s="7"/>
      <c r="CM202" s="7"/>
      <c r="CN202" s="7"/>
      <c r="CO202" s="7"/>
    </row>
    <row r="203" spans="2:93" x14ac:dyDescent="0.3"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</row>
    <row r="204" spans="2:93" x14ac:dyDescent="0.3"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7"/>
      <c r="BZ204" s="7"/>
      <c r="CA204" s="7"/>
      <c r="CB204" s="7"/>
      <c r="CC204" s="7"/>
      <c r="CD204" s="7"/>
      <c r="CE204" s="7"/>
      <c r="CF204" s="7"/>
      <c r="CG204" s="7"/>
      <c r="CH204" s="7"/>
      <c r="CI204" s="7"/>
      <c r="CJ204" s="7"/>
      <c r="CK204" s="7"/>
      <c r="CL204" s="7"/>
      <c r="CM204" s="7"/>
      <c r="CN204" s="7"/>
      <c r="CO204" s="7"/>
    </row>
    <row r="205" spans="2:93" x14ac:dyDescent="0.3"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</row>
    <row r="206" spans="2:93" x14ac:dyDescent="0.3"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  <c r="CI206" s="7"/>
      <c r="CJ206" s="7"/>
      <c r="CK206" s="7"/>
      <c r="CL206" s="7"/>
      <c r="CM206" s="7"/>
      <c r="CN206" s="7"/>
      <c r="CO206" s="7"/>
    </row>
    <row r="207" spans="2:93" x14ac:dyDescent="0.3"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  <c r="CI207" s="7"/>
      <c r="CJ207" s="7"/>
      <c r="CK207" s="7"/>
      <c r="CL207" s="7"/>
      <c r="CM207" s="7"/>
      <c r="CN207" s="7"/>
      <c r="CO207" s="7"/>
    </row>
    <row r="208" spans="2:93" x14ac:dyDescent="0.3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  <c r="BO208" s="7"/>
      <c r="BP208" s="7"/>
      <c r="BQ208" s="7"/>
      <c r="BR208" s="7"/>
      <c r="BS208" s="7"/>
      <c r="BT208" s="7"/>
      <c r="BU208" s="7"/>
      <c r="BV208" s="7"/>
      <c r="BW208" s="7"/>
      <c r="BX208" s="7"/>
      <c r="BY208" s="7"/>
      <c r="BZ208" s="7"/>
      <c r="CA208" s="7"/>
      <c r="CB208" s="7"/>
      <c r="CC208" s="7"/>
      <c r="CD208" s="7"/>
      <c r="CE208" s="7"/>
      <c r="CF208" s="7"/>
      <c r="CG208" s="7"/>
      <c r="CH208" s="7"/>
      <c r="CI208" s="7"/>
      <c r="CJ208" s="7"/>
      <c r="CK208" s="7"/>
      <c r="CL208" s="7"/>
      <c r="CM208" s="7"/>
      <c r="CN208" s="7"/>
      <c r="CO208" s="7"/>
    </row>
    <row r="209" spans="2:93" x14ac:dyDescent="0.3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7"/>
      <c r="BW209" s="7"/>
      <c r="BX209" s="7"/>
      <c r="BY209" s="7"/>
      <c r="BZ209" s="7"/>
      <c r="CA209" s="7"/>
      <c r="CB209" s="7"/>
      <c r="CC209" s="7"/>
      <c r="CD209" s="7"/>
      <c r="CE209" s="7"/>
      <c r="CF209" s="7"/>
      <c r="CG209" s="7"/>
      <c r="CH209" s="7"/>
      <c r="CI209" s="7"/>
      <c r="CJ209" s="7"/>
      <c r="CK209" s="7"/>
      <c r="CL209" s="7"/>
      <c r="CM209" s="7"/>
      <c r="CN209" s="7"/>
      <c r="CO209" s="7"/>
    </row>
    <row r="210" spans="2:93" x14ac:dyDescent="0.3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7"/>
      <c r="BZ210" s="7"/>
      <c r="CA210" s="7"/>
      <c r="CB210" s="7"/>
      <c r="CC210" s="7"/>
      <c r="CD210" s="7"/>
      <c r="CE210" s="7"/>
      <c r="CF210" s="7"/>
      <c r="CG210" s="7"/>
      <c r="CH210" s="7"/>
      <c r="CI210" s="7"/>
      <c r="CJ210" s="7"/>
      <c r="CK210" s="7"/>
      <c r="CL210" s="7"/>
      <c r="CM210" s="7"/>
      <c r="CN210" s="7"/>
      <c r="CO210" s="7"/>
    </row>
    <row r="211" spans="2:93" x14ac:dyDescent="0.3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  <c r="BX211" s="7"/>
      <c r="BY211" s="7"/>
      <c r="BZ211" s="7"/>
      <c r="CA211" s="7"/>
      <c r="CB211" s="7"/>
      <c r="CC211" s="7"/>
      <c r="CD211" s="7"/>
      <c r="CE211" s="7"/>
      <c r="CF211" s="7"/>
      <c r="CG211" s="7"/>
      <c r="CH211" s="7"/>
      <c r="CI211" s="7"/>
      <c r="CJ211" s="7"/>
      <c r="CK211" s="7"/>
      <c r="CL211" s="7"/>
      <c r="CM211" s="7"/>
      <c r="CN211" s="7"/>
      <c r="CO211" s="7"/>
    </row>
    <row r="212" spans="2:93" x14ac:dyDescent="0.3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7"/>
      <c r="BS212" s="7"/>
      <c r="BT212" s="7"/>
      <c r="BU212" s="7"/>
      <c r="BV212" s="7"/>
      <c r="BW212" s="7"/>
      <c r="BX212" s="7"/>
      <c r="BY212" s="7"/>
      <c r="BZ212" s="7"/>
      <c r="CA212" s="7"/>
      <c r="CB212" s="7"/>
      <c r="CC212" s="7"/>
      <c r="CD212" s="7"/>
      <c r="CE212" s="7"/>
      <c r="CF212" s="7"/>
      <c r="CG212" s="7"/>
      <c r="CH212" s="7"/>
      <c r="CI212" s="7"/>
      <c r="CJ212" s="7"/>
      <c r="CK212" s="7"/>
      <c r="CL212" s="7"/>
      <c r="CM212" s="7"/>
      <c r="CN212" s="7"/>
      <c r="CO212" s="7"/>
    </row>
    <row r="213" spans="2:93" x14ac:dyDescent="0.3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7"/>
      <c r="BX213" s="7"/>
      <c r="BY213" s="7"/>
      <c r="BZ213" s="7"/>
      <c r="CA213" s="7"/>
      <c r="CB213" s="7"/>
      <c r="CC213" s="7"/>
      <c r="CD213" s="7"/>
      <c r="CE213" s="7"/>
      <c r="CF213" s="7"/>
      <c r="CG213" s="7"/>
      <c r="CH213" s="7"/>
      <c r="CI213" s="7"/>
      <c r="CJ213" s="7"/>
      <c r="CK213" s="7"/>
      <c r="CL213" s="7"/>
      <c r="CM213" s="7"/>
      <c r="CN213" s="7"/>
      <c r="CO213" s="7"/>
    </row>
    <row r="214" spans="2:93" x14ac:dyDescent="0.3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7"/>
      <c r="BZ214" s="7"/>
      <c r="CA214" s="7"/>
      <c r="CB214" s="7"/>
      <c r="CC214" s="7"/>
      <c r="CD214" s="7"/>
      <c r="CE214" s="7"/>
      <c r="CF214" s="7"/>
      <c r="CG214" s="7"/>
      <c r="CH214" s="7"/>
      <c r="CI214" s="7"/>
      <c r="CJ214" s="7"/>
      <c r="CK214" s="7"/>
      <c r="CL214" s="7"/>
      <c r="CM214" s="7"/>
      <c r="CN214" s="7"/>
      <c r="CO214" s="7"/>
    </row>
    <row r="215" spans="2:93" x14ac:dyDescent="0.3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  <c r="BO215" s="7"/>
      <c r="BP215" s="7"/>
      <c r="BQ215" s="7"/>
      <c r="BR215" s="7"/>
      <c r="BS215" s="7"/>
      <c r="BT215" s="7"/>
      <c r="BU215" s="7"/>
      <c r="BV215" s="7"/>
      <c r="BW215" s="7"/>
      <c r="BX215" s="7"/>
      <c r="BY215" s="7"/>
      <c r="BZ215" s="7"/>
      <c r="CA215" s="7"/>
      <c r="CB215" s="7"/>
      <c r="CC215" s="7"/>
      <c r="CD215" s="7"/>
      <c r="CE215" s="7"/>
      <c r="CF215" s="7"/>
      <c r="CG215" s="7"/>
      <c r="CH215" s="7"/>
      <c r="CI215" s="7"/>
      <c r="CJ215" s="7"/>
      <c r="CK215" s="7"/>
      <c r="CL215" s="7"/>
      <c r="CM215" s="7"/>
      <c r="CN215" s="7"/>
      <c r="CO215" s="7"/>
    </row>
    <row r="216" spans="2:93" x14ac:dyDescent="0.3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  <c r="BZ216" s="7"/>
      <c r="CA216" s="7"/>
      <c r="CB216" s="7"/>
      <c r="CC216" s="7"/>
      <c r="CD216" s="7"/>
      <c r="CE216" s="7"/>
      <c r="CF216" s="7"/>
      <c r="CG216" s="7"/>
      <c r="CH216" s="7"/>
      <c r="CI216" s="7"/>
      <c r="CJ216" s="7"/>
      <c r="CK216" s="7"/>
      <c r="CL216" s="7"/>
      <c r="CM216" s="7"/>
      <c r="CN216" s="7"/>
      <c r="CO216" s="7"/>
    </row>
    <row r="217" spans="2:93" x14ac:dyDescent="0.3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7"/>
      <c r="BW217" s="7"/>
      <c r="BX217" s="7"/>
      <c r="BY217" s="7"/>
      <c r="BZ217" s="7"/>
      <c r="CA217" s="7"/>
      <c r="CB217" s="7"/>
      <c r="CC217" s="7"/>
      <c r="CD217" s="7"/>
      <c r="CE217" s="7"/>
      <c r="CF217" s="7"/>
      <c r="CG217" s="7"/>
      <c r="CH217" s="7"/>
      <c r="CI217" s="7"/>
      <c r="CJ217" s="7"/>
      <c r="CK217" s="7"/>
      <c r="CL217" s="7"/>
      <c r="CM217" s="7"/>
      <c r="CN217" s="7"/>
      <c r="CO217" s="7"/>
    </row>
    <row r="218" spans="2:93" x14ac:dyDescent="0.3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  <c r="BO218" s="7"/>
      <c r="BP218" s="7"/>
      <c r="BQ218" s="7"/>
      <c r="BR218" s="7"/>
      <c r="BS218" s="7"/>
      <c r="BT218" s="7"/>
      <c r="BU218" s="7"/>
      <c r="BV218" s="7"/>
      <c r="BW218" s="7"/>
      <c r="BX218" s="7"/>
      <c r="BY218" s="7"/>
      <c r="BZ218" s="7"/>
      <c r="CA218" s="7"/>
      <c r="CB218" s="7"/>
      <c r="CC218" s="7"/>
      <c r="CD218" s="7"/>
      <c r="CE218" s="7"/>
      <c r="CF218" s="7"/>
      <c r="CG218" s="7"/>
      <c r="CH218" s="7"/>
      <c r="CI218" s="7"/>
      <c r="CJ218" s="7"/>
      <c r="CK218" s="7"/>
      <c r="CL218" s="7"/>
      <c r="CM218" s="7"/>
      <c r="CN218" s="7"/>
      <c r="CO218" s="7"/>
    </row>
    <row r="219" spans="2:93" x14ac:dyDescent="0.3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  <c r="BX219" s="7"/>
      <c r="BY219" s="7"/>
      <c r="BZ219" s="7"/>
      <c r="CA219" s="7"/>
      <c r="CB219" s="7"/>
      <c r="CC219" s="7"/>
      <c r="CD219" s="7"/>
      <c r="CE219" s="7"/>
      <c r="CF219" s="7"/>
      <c r="CG219" s="7"/>
      <c r="CH219" s="7"/>
      <c r="CI219" s="7"/>
      <c r="CJ219" s="7"/>
      <c r="CK219" s="7"/>
      <c r="CL219" s="7"/>
      <c r="CM219" s="7"/>
      <c r="CN219" s="7"/>
      <c r="CO219" s="7"/>
    </row>
    <row r="220" spans="2:93" x14ac:dyDescent="0.3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</row>
    <row r="221" spans="2:93" x14ac:dyDescent="0.3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</row>
    <row r="222" spans="2:93" x14ac:dyDescent="0.3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</row>
    <row r="223" spans="2:93" x14ac:dyDescent="0.3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</row>
    <row r="224" spans="2:93" x14ac:dyDescent="0.3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</row>
    <row r="225" spans="2:45" x14ac:dyDescent="0.3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</row>
    <row r="226" spans="2:45" x14ac:dyDescent="0.3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</row>
    <row r="227" spans="2:45" x14ac:dyDescent="0.3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</row>
    <row r="228" spans="2:45" x14ac:dyDescent="0.3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</row>
    <row r="229" spans="2:45" x14ac:dyDescent="0.3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</row>
    <row r="230" spans="2:45" x14ac:dyDescent="0.3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</row>
    <row r="231" spans="2:45" x14ac:dyDescent="0.3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</row>
    <row r="232" spans="2:45" x14ac:dyDescent="0.3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</row>
    <row r="233" spans="2:45" x14ac:dyDescent="0.3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</row>
    <row r="234" spans="2:45" x14ac:dyDescent="0.3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</row>
    <row r="235" spans="2:45" x14ac:dyDescent="0.3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</row>
    <row r="236" spans="2:45" x14ac:dyDescent="0.3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</row>
    <row r="237" spans="2:45" x14ac:dyDescent="0.3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</row>
    <row r="238" spans="2:45" x14ac:dyDescent="0.3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</row>
    <row r="239" spans="2:45" x14ac:dyDescent="0.3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</row>
    <row r="240" spans="2:45" x14ac:dyDescent="0.3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</row>
    <row r="241" spans="2:45" x14ac:dyDescent="0.3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</row>
    <row r="242" spans="2:45" x14ac:dyDescent="0.3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</row>
    <row r="243" spans="2:45" x14ac:dyDescent="0.3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</row>
    <row r="244" spans="2:45" x14ac:dyDescent="0.3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</row>
    <row r="245" spans="2:45" x14ac:dyDescent="0.3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</row>
    <row r="246" spans="2:45" x14ac:dyDescent="0.3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</row>
    <row r="247" spans="2:45" x14ac:dyDescent="0.3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</row>
    <row r="248" spans="2:45" x14ac:dyDescent="0.3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</row>
    <row r="249" spans="2:45" x14ac:dyDescent="0.3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</row>
    <row r="250" spans="2:45" x14ac:dyDescent="0.3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</row>
    <row r="251" spans="2:45" x14ac:dyDescent="0.3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</row>
    <row r="252" spans="2:45" x14ac:dyDescent="0.3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</row>
    <row r="253" spans="2:45" x14ac:dyDescent="0.3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</row>
    <row r="254" spans="2:45" x14ac:dyDescent="0.3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</row>
    <row r="255" spans="2:45" x14ac:dyDescent="0.3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</row>
    <row r="256" spans="2:45" x14ac:dyDescent="0.3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</row>
    <row r="257" spans="2:45" x14ac:dyDescent="0.3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</row>
    <row r="258" spans="2:45" x14ac:dyDescent="0.3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</row>
    <row r="259" spans="2:45" x14ac:dyDescent="0.3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</row>
    <row r="260" spans="2:45" x14ac:dyDescent="0.3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</row>
    <row r="261" spans="2:45" x14ac:dyDescent="0.3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</row>
    <row r="262" spans="2:45" x14ac:dyDescent="0.3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</row>
    <row r="263" spans="2:45" x14ac:dyDescent="0.3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</row>
    <row r="264" spans="2:45" x14ac:dyDescent="0.3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</row>
    <row r="265" spans="2:45" x14ac:dyDescent="0.3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</row>
    <row r="266" spans="2:45" x14ac:dyDescent="0.3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</row>
    <row r="267" spans="2:45" x14ac:dyDescent="0.3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</row>
    <row r="268" spans="2:45" x14ac:dyDescent="0.3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</row>
    <row r="269" spans="2:45" x14ac:dyDescent="0.3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</row>
    <row r="270" spans="2:45" x14ac:dyDescent="0.3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</row>
    <row r="271" spans="2:45" x14ac:dyDescent="0.3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</row>
    <row r="272" spans="2:45" x14ac:dyDescent="0.3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</row>
    <row r="273" spans="2:45" x14ac:dyDescent="0.3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</row>
    <row r="274" spans="2:45" x14ac:dyDescent="0.3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</row>
    <row r="275" spans="2:45" x14ac:dyDescent="0.3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</row>
    <row r="276" spans="2:45" x14ac:dyDescent="0.3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</row>
    <row r="277" spans="2:45" x14ac:dyDescent="0.3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</row>
    <row r="278" spans="2:45" x14ac:dyDescent="0.3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</row>
    <row r="279" spans="2:45" x14ac:dyDescent="0.3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</row>
    <row r="280" spans="2:45" x14ac:dyDescent="0.3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</row>
    <row r="281" spans="2:45" x14ac:dyDescent="0.3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</row>
    <row r="282" spans="2:45" x14ac:dyDescent="0.3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</row>
    <row r="283" spans="2:45" x14ac:dyDescent="0.3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</row>
    <row r="284" spans="2:45" x14ac:dyDescent="0.3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</row>
    <row r="285" spans="2:45" x14ac:dyDescent="0.3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</row>
    <row r="286" spans="2:45" x14ac:dyDescent="0.3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</row>
    <row r="287" spans="2:45" x14ac:dyDescent="0.3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</row>
    <row r="288" spans="2:45" x14ac:dyDescent="0.3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</row>
    <row r="289" spans="2:45" x14ac:dyDescent="0.3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</row>
    <row r="290" spans="2:45" x14ac:dyDescent="0.3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</row>
    <row r="291" spans="2:45" x14ac:dyDescent="0.3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</row>
    <row r="292" spans="2:45" x14ac:dyDescent="0.3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</row>
    <row r="293" spans="2:45" x14ac:dyDescent="0.3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</row>
    <row r="294" spans="2:45" x14ac:dyDescent="0.3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</row>
    <row r="295" spans="2:45" x14ac:dyDescent="0.3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</row>
    <row r="296" spans="2:45" x14ac:dyDescent="0.3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</row>
    <row r="297" spans="2:45" x14ac:dyDescent="0.3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</row>
    <row r="298" spans="2:45" x14ac:dyDescent="0.3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</row>
    <row r="299" spans="2:45" x14ac:dyDescent="0.3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</row>
    <row r="300" spans="2:45" x14ac:dyDescent="0.3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</row>
    <row r="301" spans="2:45" x14ac:dyDescent="0.3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</row>
    <row r="302" spans="2:45" x14ac:dyDescent="0.3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</row>
    <row r="303" spans="2:45" x14ac:dyDescent="0.3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</row>
    <row r="304" spans="2:45" x14ac:dyDescent="0.3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</row>
    <row r="305" spans="2:45" x14ac:dyDescent="0.3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</row>
    <row r="306" spans="2:45" x14ac:dyDescent="0.3"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</row>
    <row r="307" spans="2:45" x14ac:dyDescent="0.3"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</row>
    <row r="308" spans="2:45" x14ac:dyDescent="0.3"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</row>
    <row r="309" spans="2:45" x14ac:dyDescent="0.3"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</row>
    <row r="310" spans="2:45" x14ac:dyDescent="0.3"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</row>
    <row r="311" spans="2:45" x14ac:dyDescent="0.3"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</row>
    <row r="312" spans="2:45" x14ac:dyDescent="0.3"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</row>
    <row r="313" spans="2:45" x14ac:dyDescent="0.3"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</row>
    <row r="314" spans="2:45" x14ac:dyDescent="0.3"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</row>
    <row r="315" spans="2:45" x14ac:dyDescent="0.3"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</row>
    <row r="316" spans="2:45" x14ac:dyDescent="0.3"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</row>
    <row r="317" spans="2:45" x14ac:dyDescent="0.3"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</row>
    <row r="318" spans="2:45" x14ac:dyDescent="0.3"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</row>
    <row r="319" spans="2:45" x14ac:dyDescent="0.3"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</row>
    <row r="320" spans="2:45" x14ac:dyDescent="0.3"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</row>
    <row r="321" spans="2:45" x14ac:dyDescent="0.3"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</row>
    <row r="322" spans="2:45" x14ac:dyDescent="0.3"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</row>
    <row r="323" spans="2:45" x14ac:dyDescent="0.3"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</row>
  </sheetData>
  <dataValidations count="3">
    <dataValidation type="list" allowBlank="1" showInputMessage="1" showErrorMessage="1" sqref="D15">
      <formula1>$A$14:$A$16</formula1>
    </dataValidation>
    <dataValidation type="list" allowBlank="1" showInputMessage="1" showErrorMessage="1" sqref="F15">
      <formula1>$A$18:$A$28</formula1>
    </dataValidation>
    <dataValidation type="list" allowBlank="1" showInputMessage="1" showErrorMessage="1" sqref="E15">
      <formula1>$A$18:$A$29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9"/>
  <sheetViews>
    <sheetView showGridLines="0" workbookViewId="0">
      <selection activeCell="E17" sqref="E17"/>
    </sheetView>
  </sheetViews>
  <sheetFormatPr defaultRowHeight="14.4" x14ac:dyDescent="0.3"/>
  <cols>
    <col min="1" max="1" width="10.6640625" style="16" customWidth="1"/>
    <col min="2" max="2" width="17" bestFit="1" customWidth="1"/>
    <col min="3" max="3" width="8.88671875" customWidth="1"/>
    <col min="4" max="4" width="12" bestFit="1" customWidth="1"/>
    <col min="5" max="5" width="10.109375" bestFit="1" customWidth="1"/>
  </cols>
  <sheetData>
    <row r="1" spans="2:39" s="16" customFormat="1" ht="11.7" customHeight="1" x14ac:dyDescent="0.25"/>
    <row r="2" spans="2:39" s="16" customFormat="1" ht="11.7" customHeight="1" x14ac:dyDescent="0.25"/>
    <row r="3" spans="2:39" s="16" customFormat="1" ht="11.7" customHeight="1" x14ac:dyDescent="0.25"/>
    <row r="4" spans="2:39" s="16" customFormat="1" ht="12" x14ac:dyDescent="0.25"/>
    <row r="5" spans="2:39" s="16" customFormat="1" ht="12" x14ac:dyDescent="0.25"/>
    <row r="6" spans="2:39" x14ac:dyDescent="0.3">
      <c r="B6" s="17"/>
      <c r="D6" s="19">
        <f>+SPm!D6</f>
        <v>42766</v>
      </c>
      <c r="E6" s="19">
        <f>+EOMONTH(D6,1)</f>
        <v>42794</v>
      </c>
      <c r="F6" s="19">
        <f t="shared" ref="F6:AI6" si="0">+EOMONTH(E6,1)</f>
        <v>42825</v>
      </c>
      <c r="G6" s="19">
        <f t="shared" si="0"/>
        <v>42855</v>
      </c>
      <c r="H6" s="19">
        <f t="shared" si="0"/>
        <v>42886</v>
      </c>
      <c r="I6" s="19">
        <f t="shared" si="0"/>
        <v>42916</v>
      </c>
      <c r="J6" s="19">
        <f t="shared" si="0"/>
        <v>42947</v>
      </c>
      <c r="K6" s="19">
        <f t="shared" si="0"/>
        <v>42978</v>
      </c>
      <c r="L6" s="19">
        <f t="shared" si="0"/>
        <v>43008</v>
      </c>
      <c r="M6" s="19">
        <f t="shared" si="0"/>
        <v>43039</v>
      </c>
      <c r="N6" s="19">
        <f t="shared" si="0"/>
        <v>43069</v>
      </c>
      <c r="O6" s="19">
        <f t="shared" si="0"/>
        <v>43100</v>
      </c>
      <c r="P6" s="19">
        <f t="shared" si="0"/>
        <v>43131</v>
      </c>
      <c r="Q6" s="19">
        <f t="shared" si="0"/>
        <v>43159</v>
      </c>
      <c r="R6" s="19">
        <f t="shared" si="0"/>
        <v>43190</v>
      </c>
      <c r="S6" s="19">
        <f t="shared" si="0"/>
        <v>43220</v>
      </c>
      <c r="T6" s="19">
        <f t="shared" si="0"/>
        <v>43251</v>
      </c>
      <c r="U6" s="19">
        <f t="shared" si="0"/>
        <v>43281</v>
      </c>
      <c r="V6" s="19">
        <f t="shared" si="0"/>
        <v>43312</v>
      </c>
      <c r="W6" s="19">
        <f t="shared" si="0"/>
        <v>43343</v>
      </c>
      <c r="X6" s="19">
        <f t="shared" si="0"/>
        <v>43373</v>
      </c>
      <c r="Y6" s="19">
        <f t="shared" si="0"/>
        <v>43404</v>
      </c>
      <c r="Z6" s="19">
        <f t="shared" si="0"/>
        <v>43434</v>
      </c>
      <c r="AA6" s="19">
        <f t="shared" si="0"/>
        <v>43465</v>
      </c>
      <c r="AB6" s="19">
        <f t="shared" si="0"/>
        <v>43496</v>
      </c>
      <c r="AC6" s="19">
        <f t="shared" si="0"/>
        <v>43524</v>
      </c>
      <c r="AD6" s="19">
        <f t="shared" si="0"/>
        <v>43555</v>
      </c>
      <c r="AE6" s="19">
        <f t="shared" si="0"/>
        <v>43585</v>
      </c>
      <c r="AF6" s="19">
        <f t="shared" si="0"/>
        <v>43616</v>
      </c>
      <c r="AG6" s="19">
        <f t="shared" si="0"/>
        <v>43646</v>
      </c>
      <c r="AH6" s="19">
        <f t="shared" si="0"/>
        <v>43677</v>
      </c>
      <c r="AI6" s="19">
        <f t="shared" si="0"/>
        <v>43708</v>
      </c>
      <c r="AJ6" s="19">
        <f>+EOMONTH(AI6,1)</f>
        <v>43738</v>
      </c>
      <c r="AK6" s="19">
        <f t="shared" ref="AK6:AM6" si="1">+EOMONTH(AJ6,1)</f>
        <v>43769</v>
      </c>
      <c r="AL6" s="19">
        <f t="shared" si="1"/>
        <v>43799</v>
      </c>
      <c r="AM6" s="19">
        <f t="shared" si="1"/>
        <v>43830</v>
      </c>
    </row>
    <row r="7" spans="2:39" x14ac:dyDescent="0.3">
      <c r="B7" s="32" t="s">
        <v>144</v>
      </c>
    </row>
    <row r="8" spans="2:39" x14ac:dyDescent="0.3">
      <c r="B8" s="20" t="s">
        <v>145</v>
      </c>
      <c r="C8" s="31"/>
      <c r="D8" s="34">
        <f>+'Variazioni Patrimoniali'!C8</f>
        <v>44880</v>
      </c>
      <c r="E8" s="34">
        <f>+'Variazioni Patrimoniali'!D8</f>
        <v>44880</v>
      </c>
      <c r="F8" s="34">
        <f>+'Variazioni Patrimoniali'!E8</f>
        <v>44880</v>
      </c>
      <c r="G8" s="34">
        <f>+'Variazioni Patrimoniali'!F8</f>
        <v>44880</v>
      </c>
      <c r="H8" s="34">
        <f>+'Variazioni Patrimoniali'!G8</f>
        <v>44880</v>
      </c>
      <c r="I8" s="34">
        <f>+'Variazioni Patrimoniali'!H8</f>
        <v>44880</v>
      </c>
      <c r="J8" s="34">
        <f>+'Variazioni Patrimoniali'!I8</f>
        <v>44880</v>
      </c>
      <c r="K8" s="34">
        <f>+'Variazioni Patrimoniali'!J8</f>
        <v>44880</v>
      </c>
      <c r="L8" s="34">
        <f>+'Variazioni Patrimoniali'!K8</f>
        <v>44880</v>
      </c>
      <c r="M8" s="34">
        <f>+'Variazioni Patrimoniali'!L8</f>
        <v>44880</v>
      </c>
      <c r="N8" s="34">
        <f>+'Variazioni Patrimoniali'!M8</f>
        <v>44880</v>
      </c>
      <c r="O8" s="34">
        <f>+'Variazioni Patrimoniali'!N8</f>
        <v>44880</v>
      </c>
      <c r="P8" s="34">
        <f>+'Variazioni Patrimoniali'!O8</f>
        <v>44880</v>
      </c>
      <c r="Q8" s="34">
        <f>+'Variazioni Patrimoniali'!P8</f>
        <v>44880</v>
      </c>
      <c r="R8" s="34">
        <f>+'Variazioni Patrimoniali'!Q8</f>
        <v>44880</v>
      </c>
      <c r="S8" s="34">
        <f>+'Variazioni Patrimoniali'!R8</f>
        <v>44880</v>
      </c>
      <c r="T8" s="34">
        <f>+'Variazioni Patrimoniali'!S8</f>
        <v>44880</v>
      </c>
      <c r="U8" s="34">
        <f>+'Variazioni Patrimoniali'!T8</f>
        <v>44880</v>
      </c>
      <c r="V8" s="34">
        <f>+'Variazioni Patrimoniali'!U8</f>
        <v>44880</v>
      </c>
      <c r="W8" s="34">
        <f>+'Variazioni Patrimoniali'!V8</f>
        <v>44880</v>
      </c>
      <c r="X8" s="34">
        <f>+'Variazioni Patrimoniali'!W8</f>
        <v>44880</v>
      </c>
      <c r="Y8" s="34">
        <f>+'Variazioni Patrimoniali'!X8</f>
        <v>44880</v>
      </c>
      <c r="Z8" s="34">
        <f>+'Variazioni Patrimoniali'!Y8</f>
        <v>44880</v>
      </c>
      <c r="AA8" s="34">
        <f>+'Variazioni Patrimoniali'!Z8</f>
        <v>44880</v>
      </c>
      <c r="AB8" s="34">
        <f>+'Variazioni Patrimoniali'!AA8</f>
        <v>44880</v>
      </c>
      <c r="AC8" s="34">
        <f>+'Variazioni Patrimoniali'!AB8</f>
        <v>44880</v>
      </c>
      <c r="AD8" s="34">
        <f>+'Variazioni Patrimoniali'!AC8</f>
        <v>44880</v>
      </c>
      <c r="AE8" s="34">
        <f>+'Variazioni Patrimoniali'!AD8</f>
        <v>44880</v>
      </c>
      <c r="AF8" s="34">
        <f>+'Variazioni Patrimoniali'!AE8</f>
        <v>44880</v>
      </c>
      <c r="AG8" s="34">
        <f>+'Variazioni Patrimoniali'!AF8</f>
        <v>44880</v>
      </c>
      <c r="AH8" s="34">
        <f>+'Variazioni Patrimoniali'!AG8</f>
        <v>44880</v>
      </c>
      <c r="AI8" s="34">
        <f>+'Variazioni Patrimoniali'!AH8</f>
        <v>44880</v>
      </c>
      <c r="AJ8" s="34">
        <f>+'Variazioni Patrimoniali'!AI8</f>
        <v>44880</v>
      </c>
      <c r="AK8" s="34">
        <f>+'Variazioni Patrimoniali'!AJ8</f>
        <v>44880</v>
      </c>
      <c r="AL8" s="34">
        <f>+'Variazioni Patrimoniali'!AK8</f>
        <v>44880</v>
      </c>
      <c r="AM8" s="34">
        <f>+'Variazioni Patrimoniali'!AL8</f>
        <v>44880</v>
      </c>
    </row>
    <row r="9" spans="2:39" x14ac:dyDescent="0.3">
      <c r="B9" s="20" t="s">
        <v>146</v>
      </c>
      <c r="C9" s="31"/>
      <c r="D9" s="34">
        <f>+'Variazioni Patrimoniali'!C10</f>
        <v>41921</v>
      </c>
      <c r="E9" s="34">
        <f>+'Variazioni Patrimoniali'!D10+D11</f>
        <v>11429</v>
      </c>
      <c r="F9" s="34">
        <f>+'Variazioni Patrimoniali'!E10+E11</f>
        <v>11429</v>
      </c>
      <c r="G9" s="34">
        <f>+'Variazioni Patrimoniali'!F10+F11</f>
        <v>11429</v>
      </c>
      <c r="H9" s="34">
        <f>+'Variazioni Patrimoniali'!G10+G11</f>
        <v>11429</v>
      </c>
      <c r="I9" s="34">
        <f>+'Variazioni Patrimoniali'!H10+H11</f>
        <v>11429</v>
      </c>
      <c r="J9" s="34">
        <f>+'Variazioni Patrimoniali'!I10+I11</f>
        <v>11429</v>
      </c>
      <c r="K9" s="34">
        <f>+'Variazioni Patrimoniali'!J10+J11</f>
        <v>11429</v>
      </c>
      <c r="L9" s="34">
        <f>+'Variazioni Patrimoniali'!K10+K11</f>
        <v>11429</v>
      </c>
      <c r="M9" s="34">
        <f>+'Variazioni Patrimoniali'!L10+L11</f>
        <v>11429</v>
      </c>
      <c r="N9" s="34">
        <f>+'Variazioni Patrimoniali'!M10+M11</f>
        <v>11429</v>
      </c>
      <c r="O9" s="34">
        <f>+'Variazioni Patrimoniali'!N10+N11</f>
        <v>11429</v>
      </c>
      <c r="P9" s="34">
        <f>+'Variazioni Patrimoniali'!O10+O11</f>
        <v>11429</v>
      </c>
      <c r="Q9" s="34">
        <f>+'Variazioni Patrimoniali'!P10+P11</f>
        <v>11429</v>
      </c>
      <c r="R9" s="34">
        <f>+'Variazioni Patrimoniali'!Q10+Q11</f>
        <v>11429</v>
      </c>
      <c r="S9" s="34">
        <f>+'Variazioni Patrimoniali'!R10+R11</f>
        <v>11429</v>
      </c>
      <c r="T9" s="34">
        <f>+'Variazioni Patrimoniali'!S10+S11</f>
        <v>11429</v>
      </c>
      <c r="U9" s="34">
        <f>+'Variazioni Patrimoniali'!T10+T11</f>
        <v>11429</v>
      </c>
      <c r="V9" s="34">
        <f>+'Variazioni Patrimoniali'!U10+U11</f>
        <v>11429</v>
      </c>
      <c r="W9" s="34">
        <f>+'Variazioni Patrimoniali'!V10+V11</f>
        <v>11429</v>
      </c>
      <c r="X9" s="34">
        <f>+'Variazioni Patrimoniali'!W10+W11</f>
        <v>11429</v>
      </c>
      <c r="Y9" s="34">
        <f>+'Variazioni Patrimoniali'!X10+X11</f>
        <v>11429</v>
      </c>
      <c r="Z9" s="34">
        <f>+'Variazioni Patrimoniali'!Y10+Y11</f>
        <v>11429</v>
      </c>
      <c r="AA9" s="34">
        <f>+'Variazioni Patrimoniali'!Z10+Z11</f>
        <v>11429</v>
      </c>
      <c r="AB9" s="34">
        <f>+'Variazioni Patrimoniali'!AA10+AA11</f>
        <v>11429</v>
      </c>
      <c r="AC9" s="34">
        <f>+'Variazioni Patrimoniali'!AB10+AB11</f>
        <v>11429</v>
      </c>
      <c r="AD9" s="34">
        <f>+'Variazioni Patrimoniali'!AC10+AC11</f>
        <v>11429</v>
      </c>
      <c r="AE9" s="34">
        <f>+'Variazioni Patrimoniali'!AD10+AD11</f>
        <v>11429</v>
      </c>
      <c r="AF9" s="34">
        <f>+'Variazioni Patrimoniali'!AE10+AE11</f>
        <v>11429</v>
      </c>
      <c r="AG9" s="34">
        <f>+'Variazioni Patrimoniali'!AF10+AF11</f>
        <v>11429</v>
      </c>
      <c r="AH9" s="34">
        <f>+'Variazioni Patrimoniali'!AG10+AG11</f>
        <v>11429</v>
      </c>
      <c r="AI9" s="34">
        <f>+'Variazioni Patrimoniali'!AH10+AH11</f>
        <v>11429</v>
      </c>
      <c r="AJ9" s="34">
        <f>+'Variazioni Patrimoniali'!AI10+AI11</f>
        <v>11429</v>
      </c>
      <c r="AK9" s="34">
        <f>+'Variazioni Patrimoniali'!AJ10+AJ11</f>
        <v>11429</v>
      </c>
      <c r="AL9" s="34">
        <f>+'Variazioni Patrimoniali'!AK10+AK11</f>
        <v>11429</v>
      </c>
      <c r="AM9" s="34">
        <f>+'Variazioni Patrimoniali'!AL10+AL11</f>
        <v>11429</v>
      </c>
    </row>
    <row r="10" spans="2:39" x14ac:dyDescent="0.3">
      <c r="B10" s="20" t="s">
        <v>147</v>
      </c>
      <c r="C10" s="31"/>
      <c r="D10" s="34">
        <f>+IF(D8&gt;D9,D8-D9,0)</f>
        <v>2959</v>
      </c>
      <c r="E10" s="34">
        <f>+IF(E8&gt;E9,E8-E9,0)</f>
        <v>33451</v>
      </c>
      <c r="F10" s="34">
        <f t="shared" ref="F10:AI10" si="2">+IF(F8&gt;F9,F8-F9,0)</f>
        <v>33451</v>
      </c>
      <c r="G10" s="34">
        <f t="shared" si="2"/>
        <v>33451</v>
      </c>
      <c r="H10" s="34">
        <f t="shared" si="2"/>
        <v>33451</v>
      </c>
      <c r="I10" s="34">
        <f t="shared" si="2"/>
        <v>33451</v>
      </c>
      <c r="J10" s="34">
        <f t="shared" si="2"/>
        <v>33451</v>
      </c>
      <c r="K10" s="34">
        <f t="shared" si="2"/>
        <v>33451</v>
      </c>
      <c r="L10" s="34">
        <f t="shared" si="2"/>
        <v>33451</v>
      </c>
      <c r="M10" s="34">
        <f t="shared" si="2"/>
        <v>33451</v>
      </c>
      <c r="N10" s="34">
        <f t="shared" si="2"/>
        <v>33451</v>
      </c>
      <c r="O10" s="34">
        <f t="shared" si="2"/>
        <v>33451</v>
      </c>
      <c r="P10" s="34">
        <f t="shared" si="2"/>
        <v>33451</v>
      </c>
      <c r="Q10" s="34">
        <f t="shared" si="2"/>
        <v>33451</v>
      </c>
      <c r="R10" s="34">
        <f t="shared" si="2"/>
        <v>33451</v>
      </c>
      <c r="S10" s="34">
        <f t="shared" si="2"/>
        <v>33451</v>
      </c>
      <c r="T10" s="34">
        <f t="shared" si="2"/>
        <v>33451</v>
      </c>
      <c r="U10" s="34">
        <f t="shared" si="2"/>
        <v>33451</v>
      </c>
      <c r="V10" s="34">
        <f t="shared" si="2"/>
        <v>33451</v>
      </c>
      <c r="W10" s="34">
        <f t="shared" si="2"/>
        <v>33451</v>
      </c>
      <c r="X10" s="34">
        <f t="shared" si="2"/>
        <v>33451</v>
      </c>
      <c r="Y10" s="34">
        <f t="shared" si="2"/>
        <v>33451</v>
      </c>
      <c r="Z10" s="34">
        <f t="shared" si="2"/>
        <v>33451</v>
      </c>
      <c r="AA10" s="34">
        <f t="shared" si="2"/>
        <v>33451</v>
      </c>
      <c r="AB10" s="34">
        <f t="shared" si="2"/>
        <v>33451</v>
      </c>
      <c r="AC10" s="34">
        <f t="shared" si="2"/>
        <v>33451</v>
      </c>
      <c r="AD10" s="34">
        <f t="shared" si="2"/>
        <v>33451</v>
      </c>
      <c r="AE10" s="34">
        <f t="shared" si="2"/>
        <v>33451</v>
      </c>
      <c r="AF10" s="34">
        <f t="shared" si="2"/>
        <v>33451</v>
      </c>
      <c r="AG10" s="34">
        <f t="shared" si="2"/>
        <v>33451</v>
      </c>
      <c r="AH10" s="34">
        <f t="shared" si="2"/>
        <v>33451</v>
      </c>
      <c r="AI10" s="34">
        <f t="shared" si="2"/>
        <v>33451</v>
      </c>
      <c r="AJ10" s="34">
        <f>+IF(AJ8&gt;AJ9,AJ8-AJ9,0)</f>
        <v>33451</v>
      </c>
      <c r="AK10" s="34">
        <f t="shared" ref="AK10" si="3">+IF(AK8&gt;AK9,AK8-AK9,0)</f>
        <v>33451</v>
      </c>
      <c r="AL10" s="34">
        <f t="shared" ref="AL10" si="4">+IF(AL8&gt;AL9,AL8-AL9,0)</f>
        <v>33451</v>
      </c>
      <c r="AM10" s="34">
        <f t="shared" ref="AM10" si="5">+IF(AM8&gt;AM9,AM8-AM9,0)</f>
        <v>33451</v>
      </c>
    </row>
    <row r="11" spans="2:39" x14ac:dyDescent="0.3">
      <c r="B11" s="20" t="s">
        <v>148</v>
      </c>
      <c r="C11" s="26"/>
      <c r="D11" s="34">
        <f>+IF(D9&gt;D8,D9-D8,0)</f>
        <v>0</v>
      </c>
      <c r="E11" s="34">
        <f>+IF(E9&gt;E8,E9-E8,0)</f>
        <v>0</v>
      </c>
      <c r="F11" s="34">
        <f t="shared" ref="F11:AI11" si="6">+IF(F9&gt;F8,F9-F8,0)</f>
        <v>0</v>
      </c>
      <c r="G11" s="34">
        <f t="shared" si="6"/>
        <v>0</v>
      </c>
      <c r="H11" s="34">
        <f t="shared" si="6"/>
        <v>0</v>
      </c>
      <c r="I11" s="34">
        <f t="shared" si="6"/>
        <v>0</v>
      </c>
      <c r="J11" s="34">
        <f t="shared" si="6"/>
        <v>0</v>
      </c>
      <c r="K11" s="34">
        <f t="shared" si="6"/>
        <v>0</v>
      </c>
      <c r="L11" s="34">
        <f t="shared" si="6"/>
        <v>0</v>
      </c>
      <c r="M11" s="34">
        <f t="shared" si="6"/>
        <v>0</v>
      </c>
      <c r="N11" s="34">
        <f t="shared" si="6"/>
        <v>0</v>
      </c>
      <c r="O11" s="34">
        <f t="shared" si="6"/>
        <v>0</v>
      </c>
      <c r="P11" s="34">
        <f t="shared" si="6"/>
        <v>0</v>
      </c>
      <c r="Q11" s="34">
        <f t="shared" si="6"/>
        <v>0</v>
      </c>
      <c r="R11" s="34">
        <f t="shared" si="6"/>
        <v>0</v>
      </c>
      <c r="S11" s="34">
        <f t="shared" si="6"/>
        <v>0</v>
      </c>
      <c r="T11" s="34">
        <f t="shared" si="6"/>
        <v>0</v>
      </c>
      <c r="U11" s="34">
        <f t="shared" si="6"/>
        <v>0</v>
      </c>
      <c r="V11" s="34">
        <f t="shared" si="6"/>
        <v>0</v>
      </c>
      <c r="W11" s="34">
        <f t="shared" si="6"/>
        <v>0</v>
      </c>
      <c r="X11" s="34">
        <f t="shared" si="6"/>
        <v>0</v>
      </c>
      <c r="Y11" s="34">
        <f t="shared" si="6"/>
        <v>0</v>
      </c>
      <c r="Z11" s="34">
        <f t="shared" si="6"/>
        <v>0</v>
      </c>
      <c r="AA11" s="34">
        <f t="shared" si="6"/>
        <v>0</v>
      </c>
      <c r="AB11" s="34">
        <f t="shared" si="6"/>
        <v>0</v>
      </c>
      <c r="AC11" s="34">
        <f t="shared" si="6"/>
        <v>0</v>
      </c>
      <c r="AD11" s="34">
        <f t="shared" si="6"/>
        <v>0</v>
      </c>
      <c r="AE11" s="34">
        <f t="shared" si="6"/>
        <v>0</v>
      </c>
      <c r="AF11" s="34">
        <f t="shared" si="6"/>
        <v>0</v>
      </c>
      <c r="AG11" s="34">
        <f t="shared" si="6"/>
        <v>0</v>
      </c>
      <c r="AH11" s="34">
        <f t="shared" si="6"/>
        <v>0</v>
      </c>
      <c r="AI11" s="34">
        <f t="shared" si="6"/>
        <v>0</v>
      </c>
      <c r="AJ11" s="34">
        <f>+IF(AJ9&gt;AJ8,AJ9-AJ8,0)</f>
        <v>0</v>
      </c>
      <c r="AK11" s="34">
        <f t="shared" ref="AK11:AM11" si="7">+IF(AK9&gt;AK8,AK9-AK8,0)</f>
        <v>0</v>
      </c>
      <c r="AL11" s="34">
        <f t="shared" si="7"/>
        <v>0</v>
      </c>
      <c r="AM11" s="34">
        <f t="shared" si="7"/>
        <v>0</v>
      </c>
    </row>
    <row r="12" spans="2:39" x14ac:dyDescent="0.3">
      <c r="B12" s="20" t="s">
        <v>149</v>
      </c>
      <c r="C12" s="26"/>
      <c r="D12" s="34">
        <v>0</v>
      </c>
      <c r="E12" s="34">
        <f>+D10</f>
        <v>2959</v>
      </c>
      <c r="F12" s="34">
        <f t="shared" ref="F12:AI12" si="8">+E10</f>
        <v>33451</v>
      </c>
      <c r="G12" s="34">
        <f t="shared" si="8"/>
        <v>33451</v>
      </c>
      <c r="H12" s="34">
        <f t="shared" si="8"/>
        <v>33451</v>
      </c>
      <c r="I12" s="34">
        <f t="shared" si="8"/>
        <v>33451</v>
      </c>
      <c r="J12" s="34">
        <f t="shared" si="8"/>
        <v>33451</v>
      </c>
      <c r="K12" s="34">
        <f t="shared" si="8"/>
        <v>33451</v>
      </c>
      <c r="L12" s="34">
        <f t="shared" si="8"/>
        <v>33451</v>
      </c>
      <c r="M12" s="34">
        <f t="shared" si="8"/>
        <v>33451</v>
      </c>
      <c r="N12" s="34">
        <f t="shared" si="8"/>
        <v>33451</v>
      </c>
      <c r="O12" s="34">
        <f t="shared" si="8"/>
        <v>33451</v>
      </c>
      <c r="P12" s="34">
        <f t="shared" si="8"/>
        <v>33451</v>
      </c>
      <c r="Q12" s="34">
        <f t="shared" si="8"/>
        <v>33451</v>
      </c>
      <c r="R12" s="34">
        <f t="shared" si="8"/>
        <v>33451</v>
      </c>
      <c r="S12" s="34">
        <f t="shared" si="8"/>
        <v>33451</v>
      </c>
      <c r="T12" s="34">
        <f t="shared" si="8"/>
        <v>33451</v>
      </c>
      <c r="U12" s="34">
        <f t="shared" si="8"/>
        <v>33451</v>
      </c>
      <c r="V12" s="34">
        <f t="shared" si="8"/>
        <v>33451</v>
      </c>
      <c r="W12" s="34">
        <f t="shared" si="8"/>
        <v>33451</v>
      </c>
      <c r="X12" s="34">
        <f t="shared" si="8"/>
        <v>33451</v>
      </c>
      <c r="Y12" s="34">
        <f t="shared" si="8"/>
        <v>33451</v>
      </c>
      <c r="Z12" s="34">
        <f t="shared" si="8"/>
        <v>33451</v>
      </c>
      <c r="AA12" s="34">
        <f t="shared" si="8"/>
        <v>33451</v>
      </c>
      <c r="AB12" s="34">
        <f t="shared" si="8"/>
        <v>33451</v>
      </c>
      <c r="AC12" s="34">
        <f t="shared" si="8"/>
        <v>33451</v>
      </c>
      <c r="AD12" s="34">
        <f t="shared" si="8"/>
        <v>33451</v>
      </c>
      <c r="AE12" s="34">
        <f t="shared" si="8"/>
        <v>33451</v>
      </c>
      <c r="AF12" s="34">
        <f t="shared" si="8"/>
        <v>33451</v>
      </c>
      <c r="AG12" s="34">
        <f t="shared" si="8"/>
        <v>33451</v>
      </c>
      <c r="AH12" s="34">
        <f t="shared" si="8"/>
        <v>33451</v>
      </c>
      <c r="AI12" s="34">
        <f t="shared" si="8"/>
        <v>33451</v>
      </c>
      <c r="AJ12" s="34">
        <f>+AI10</f>
        <v>33451</v>
      </c>
      <c r="AK12" s="34">
        <f t="shared" ref="AK12:AM12" si="9">+AJ10</f>
        <v>33451</v>
      </c>
      <c r="AL12" s="34">
        <f t="shared" si="9"/>
        <v>33451</v>
      </c>
      <c r="AM12" s="34">
        <f t="shared" si="9"/>
        <v>33451</v>
      </c>
    </row>
    <row r="13" spans="2:39" x14ac:dyDescent="0.3">
      <c r="B13" s="33"/>
      <c r="C13" s="26"/>
    </row>
    <row r="14" spans="2:39" x14ac:dyDescent="0.3">
      <c r="B14" s="33"/>
      <c r="C14" s="26"/>
    </row>
    <row r="15" spans="2:39" x14ac:dyDescent="0.3">
      <c r="B15" s="33"/>
      <c r="C15" s="26"/>
    </row>
    <row r="16" spans="2:39" x14ac:dyDescent="0.3">
      <c r="B16" s="32" t="s">
        <v>118</v>
      </c>
      <c r="C16" s="26"/>
      <c r="D16" s="34">
        <f>+D11</f>
        <v>0</v>
      </c>
      <c r="E16" s="34">
        <f>+E11</f>
        <v>0</v>
      </c>
      <c r="F16" s="34">
        <f t="shared" ref="F16:AI16" si="10">+F11</f>
        <v>0</v>
      </c>
      <c r="G16" s="34">
        <f t="shared" si="10"/>
        <v>0</v>
      </c>
      <c r="H16" s="34">
        <f t="shared" si="10"/>
        <v>0</v>
      </c>
      <c r="I16" s="34">
        <f t="shared" si="10"/>
        <v>0</v>
      </c>
      <c r="J16" s="34">
        <f t="shared" si="10"/>
        <v>0</v>
      </c>
      <c r="K16" s="34">
        <f t="shared" si="10"/>
        <v>0</v>
      </c>
      <c r="L16" s="34">
        <f t="shared" si="10"/>
        <v>0</v>
      </c>
      <c r="M16" s="34">
        <f t="shared" si="10"/>
        <v>0</v>
      </c>
      <c r="N16" s="34">
        <f t="shared" si="10"/>
        <v>0</v>
      </c>
      <c r="O16" s="34">
        <f t="shared" si="10"/>
        <v>0</v>
      </c>
      <c r="P16" s="34">
        <f t="shared" si="10"/>
        <v>0</v>
      </c>
      <c r="Q16" s="34">
        <f t="shared" si="10"/>
        <v>0</v>
      </c>
      <c r="R16" s="34">
        <f t="shared" si="10"/>
        <v>0</v>
      </c>
      <c r="S16" s="34">
        <f t="shared" si="10"/>
        <v>0</v>
      </c>
      <c r="T16" s="34">
        <f t="shared" si="10"/>
        <v>0</v>
      </c>
      <c r="U16" s="34">
        <f t="shared" si="10"/>
        <v>0</v>
      </c>
      <c r="V16" s="34">
        <f t="shared" si="10"/>
        <v>0</v>
      </c>
      <c r="W16" s="34">
        <f t="shared" si="10"/>
        <v>0</v>
      </c>
      <c r="X16" s="34">
        <f t="shared" si="10"/>
        <v>0</v>
      </c>
      <c r="Y16" s="34">
        <f t="shared" si="10"/>
        <v>0</v>
      </c>
      <c r="Z16" s="34">
        <f t="shared" si="10"/>
        <v>0</v>
      </c>
      <c r="AA16" s="34">
        <f t="shared" si="10"/>
        <v>0</v>
      </c>
      <c r="AB16" s="34">
        <f t="shared" si="10"/>
        <v>0</v>
      </c>
      <c r="AC16" s="34">
        <f t="shared" si="10"/>
        <v>0</v>
      </c>
      <c r="AD16" s="34">
        <f t="shared" si="10"/>
        <v>0</v>
      </c>
      <c r="AE16" s="34">
        <f t="shared" si="10"/>
        <v>0</v>
      </c>
      <c r="AF16" s="34">
        <f t="shared" si="10"/>
        <v>0</v>
      </c>
      <c r="AG16" s="34">
        <f t="shared" si="10"/>
        <v>0</v>
      </c>
      <c r="AH16" s="34">
        <f t="shared" si="10"/>
        <v>0</v>
      </c>
      <c r="AI16" s="34">
        <f t="shared" si="10"/>
        <v>0</v>
      </c>
      <c r="AJ16" s="34">
        <f>+AJ11</f>
        <v>0</v>
      </c>
      <c r="AK16" s="34">
        <f t="shared" ref="AK16:AM16" si="11">+AK11</f>
        <v>0</v>
      </c>
      <c r="AL16" s="34">
        <f t="shared" si="11"/>
        <v>0</v>
      </c>
      <c r="AM16" s="34">
        <f t="shared" si="11"/>
        <v>0</v>
      </c>
    </row>
    <row r="17" spans="2:39" x14ac:dyDescent="0.3">
      <c r="B17" s="32" t="s">
        <v>113</v>
      </c>
      <c r="C17" s="26"/>
      <c r="D17" s="34">
        <f>+D10-D12</f>
        <v>2959</v>
      </c>
      <c r="E17" s="34">
        <f t="shared" ref="E17:AM17" si="12">+E10-E12</f>
        <v>30492</v>
      </c>
      <c r="F17" s="34">
        <f t="shared" si="12"/>
        <v>0</v>
      </c>
      <c r="G17" s="34">
        <f t="shared" si="12"/>
        <v>0</v>
      </c>
      <c r="H17" s="34">
        <f t="shared" si="12"/>
        <v>0</v>
      </c>
      <c r="I17" s="34">
        <f t="shared" si="12"/>
        <v>0</v>
      </c>
      <c r="J17" s="34">
        <f t="shared" si="12"/>
        <v>0</v>
      </c>
      <c r="K17" s="34">
        <f t="shared" si="12"/>
        <v>0</v>
      </c>
      <c r="L17" s="34">
        <f t="shared" si="12"/>
        <v>0</v>
      </c>
      <c r="M17" s="34">
        <f t="shared" si="12"/>
        <v>0</v>
      </c>
      <c r="N17" s="34">
        <f t="shared" si="12"/>
        <v>0</v>
      </c>
      <c r="O17" s="34">
        <f t="shared" si="12"/>
        <v>0</v>
      </c>
      <c r="P17" s="34">
        <f t="shared" si="12"/>
        <v>0</v>
      </c>
      <c r="Q17" s="34">
        <f t="shared" si="12"/>
        <v>0</v>
      </c>
      <c r="R17" s="34">
        <f t="shared" si="12"/>
        <v>0</v>
      </c>
      <c r="S17" s="34">
        <f t="shared" si="12"/>
        <v>0</v>
      </c>
      <c r="T17" s="34">
        <f t="shared" si="12"/>
        <v>0</v>
      </c>
      <c r="U17" s="34">
        <f t="shared" si="12"/>
        <v>0</v>
      </c>
      <c r="V17" s="34">
        <f t="shared" si="12"/>
        <v>0</v>
      </c>
      <c r="W17" s="34">
        <f t="shared" si="12"/>
        <v>0</v>
      </c>
      <c r="X17" s="34">
        <f t="shared" si="12"/>
        <v>0</v>
      </c>
      <c r="Y17" s="34">
        <f t="shared" si="12"/>
        <v>0</v>
      </c>
      <c r="Z17" s="34">
        <f t="shared" si="12"/>
        <v>0</v>
      </c>
      <c r="AA17" s="34">
        <f t="shared" si="12"/>
        <v>0</v>
      </c>
      <c r="AB17" s="34">
        <f t="shared" si="12"/>
        <v>0</v>
      </c>
      <c r="AC17" s="34">
        <f t="shared" si="12"/>
        <v>0</v>
      </c>
      <c r="AD17" s="34">
        <f t="shared" si="12"/>
        <v>0</v>
      </c>
      <c r="AE17" s="34">
        <f t="shared" si="12"/>
        <v>0</v>
      </c>
      <c r="AF17" s="34">
        <f t="shared" si="12"/>
        <v>0</v>
      </c>
      <c r="AG17" s="34">
        <f t="shared" si="12"/>
        <v>0</v>
      </c>
      <c r="AH17" s="34">
        <f t="shared" si="12"/>
        <v>0</v>
      </c>
      <c r="AI17" s="34">
        <f t="shared" si="12"/>
        <v>0</v>
      </c>
      <c r="AJ17" s="34">
        <f t="shared" si="12"/>
        <v>0</v>
      </c>
      <c r="AK17" s="34">
        <f t="shared" si="12"/>
        <v>0</v>
      </c>
      <c r="AL17" s="34">
        <f t="shared" si="12"/>
        <v>0</v>
      </c>
      <c r="AM17" s="34">
        <f t="shared" si="12"/>
        <v>0</v>
      </c>
    </row>
    <row r="18" spans="2:39" x14ac:dyDescent="0.3">
      <c r="C18" s="26"/>
    </row>
    <row r="19" spans="2:39" x14ac:dyDescent="0.3">
      <c r="C19" s="26"/>
    </row>
    <row r="20" spans="2:39" x14ac:dyDescent="0.3">
      <c r="C20" s="26"/>
    </row>
    <row r="21" spans="2:39" x14ac:dyDescent="0.3">
      <c r="C21" s="26"/>
    </row>
    <row r="22" spans="2:39" x14ac:dyDescent="0.3">
      <c r="C22" s="26"/>
    </row>
    <row r="23" spans="2:39" x14ac:dyDescent="0.3">
      <c r="C23" s="26"/>
      <c r="H23" s="27"/>
      <c r="J23" s="27"/>
    </row>
    <row r="24" spans="2:39" x14ac:dyDescent="0.3">
      <c r="C24" s="26"/>
    </row>
    <row r="27" spans="2:39" x14ac:dyDescent="0.3">
      <c r="B27" s="17"/>
      <c r="C27" s="28"/>
    </row>
    <row r="29" spans="2:39" x14ac:dyDescent="0.3">
      <c r="B29" s="21"/>
      <c r="C29" s="2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27"/>
  <sheetViews>
    <sheetView showGridLines="0" workbookViewId="0">
      <selection activeCell="I7" sqref="I7"/>
    </sheetView>
  </sheetViews>
  <sheetFormatPr defaultRowHeight="14.4" x14ac:dyDescent="0.3"/>
  <cols>
    <col min="1" max="1" width="10.6640625" style="16" customWidth="1"/>
    <col min="2" max="2" width="12.33203125" customWidth="1"/>
    <col min="3" max="3" width="39" bestFit="1" customWidth="1"/>
    <col min="4" max="4" width="9.109375" bestFit="1" customWidth="1"/>
    <col min="5" max="5" width="11.109375" bestFit="1" customWidth="1"/>
    <col min="6" max="6" width="12" bestFit="1" customWidth="1"/>
    <col min="7" max="7" width="12" customWidth="1"/>
    <col min="8" max="8" width="8.44140625" customWidth="1"/>
    <col min="9" max="9" width="10.6640625" bestFit="1" customWidth="1"/>
    <col min="10" max="10" width="9.5546875" bestFit="1" customWidth="1"/>
    <col min="11" max="12" width="11.5546875" bestFit="1" customWidth="1"/>
    <col min="13" max="43" width="9.5546875" bestFit="1" customWidth="1"/>
  </cols>
  <sheetData>
    <row r="1" spans="1:45" s="16" customFormat="1" ht="11.7" customHeight="1" x14ac:dyDescent="0.25"/>
    <row r="2" spans="1:45" s="16" customFormat="1" ht="11.7" customHeight="1" x14ac:dyDescent="0.25"/>
    <row r="3" spans="1:45" s="16" customFormat="1" ht="11.7" customHeight="1" x14ac:dyDescent="0.25"/>
    <row r="4" spans="1:45" s="16" customFormat="1" ht="12" x14ac:dyDescent="0.25"/>
    <row r="5" spans="1:45" s="16" customFormat="1" ht="12" x14ac:dyDescent="0.25"/>
    <row r="6" spans="1:45" x14ac:dyDescent="0.3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</row>
    <row r="7" spans="1:45" ht="15" thickBot="1" x14ac:dyDescent="0.35">
      <c r="B7" s="7"/>
      <c r="C7" s="25" t="s">
        <v>207</v>
      </c>
      <c r="D7" s="25" t="s">
        <v>202</v>
      </c>
      <c r="E7" s="25" t="s">
        <v>150</v>
      </c>
      <c r="F7" s="25" t="s">
        <v>206</v>
      </c>
      <c r="G7" s="25" t="s">
        <v>151</v>
      </c>
      <c r="H7" s="19" t="str">
        <f>+CEm!C6</f>
        <v>gen 2017</v>
      </c>
      <c r="I7" s="124">
        <f>+CEm!D6</f>
        <v>42794</v>
      </c>
      <c r="J7" s="124">
        <f>+CEm!E6</f>
        <v>42825</v>
      </c>
      <c r="K7" s="124">
        <f>+CEm!F6</f>
        <v>42855</v>
      </c>
      <c r="L7" s="124">
        <f>+CEm!G6</f>
        <v>42886</v>
      </c>
      <c r="M7" s="124">
        <f>+CEm!H6</f>
        <v>42916</v>
      </c>
      <c r="N7" s="124">
        <f>+CEm!I6</f>
        <v>42947</v>
      </c>
      <c r="O7" s="124">
        <f>+CEm!J6</f>
        <v>42978</v>
      </c>
      <c r="P7" s="124">
        <f>+CEm!K6</f>
        <v>43008</v>
      </c>
      <c r="Q7" s="124">
        <f>+CEm!L6</f>
        <v>43039</v>
      </c>
      <c r="R7" s="124">
        <f>+CEm!M6</f>
        <v>43069</v>
      </c>
      <c r="S7" s="124">
        <f>+CEm!N6</f>
        <v>43100</v>
      </c>
      <c r="T7" s="124">
        <f>+CEm!O6</f>
        <v>43131</v>
      </c>
      <c r="U7" s="124">
        <f>+CEm!P6</f>
        <v>43159</v>
      </c>
      <c r="V7" s="124">
        <f>+CEm!Q6</f>
        <v>43190</v>
      </c>
      <c r="W7" s="124">
        <f>+CEm!R6</f>
        <v>43220</v>
      </c>
      <c r="X7" s="124">
        <f>+CEm!S6</f>
        <v>43251</v>
      </c>
      <c r="Y7" s="124">
        <f>+CEm!T6</f>
        <v>43281</v>
      </c>
      <c r="Z7" s="124">
        <f>+CEm!U6</f>
        <v>43312</v>
      </c>
      <c r="AA7" s="124">
        <f>+CEm!V6</f>
        <v>43343</v>
      </c>
      <c r="AB7" s="124">
        <f>+CEm!W6</f>
        <v>43373</v>
      </c>
      <c r="AC7" s="124">
        <f>+CEm!X6</f>
        <v>43404</v>
      </c>
      <c r="AD7" s="124">
        <f>+CEm!Y6</f>
        <v>43434</v>
      </c>
      <c r="AE7" s="124">
        <f>+CEm!Z6</f>
        <v>43465</v>
      </c>
      <c r="AF7" s="124">
        <f>+CEm!AA6</f>
        <v>43496</v>
      </c>
      <c r="AG7" s="124">
        <f>+CEm!AB6</f>
        <v>43524</v>
      </c>
      <c r="AH7" s="124">
        <f>+CEm!AC6</f>
        <v>43555</v>
      </c>
      <c r="AI7" s="124">
        <f>+CEm!AD6</f>
        <v>43585</v>
      </c>
      <c r="AJ7" s="124">
        <f>+CEm!AE6</f>
        <v>43616</v>
      </c>
      <c r="AK7" s="124">
        <f>+CEm!AF6</f>
        <v>43646</v>
      </c>
      <c r="AL7" s="124">
        <f>+CEm!AG6</f>
        <v>43677</v>
      </c>
      <c r="AM7" s="124">
        <f>+CEm!AH6</f>
        <v>43708</v>
      </c>
      <c r="AN7" s="124">
        <f>+CEm!AI6</f>
        <v>43738</v>
      </c>
      <c r="AO7" s="124">
        <f>+CEm!AJ6</f>
        <v>43769</v>
      </c>
      <c r="AP7" s="124">
        <f>+CEm!AK6</f>
        <v>43799</v>
      </c>
      <c r="AQ7" s="124">
        <f>+CEm!AL6</f>
        <v>43830</v>
      </c>
      <c r="AR7" s="7"/>
      <c r="AS7" s="7"/>
    </row>
    <row r="8" spans="1:45" x14ac:dyDescent="0.3">
      <c r="B8" s="7"/>
      <c r="C8" s="35" t="s">
        <v>63</v>
      </c>
      <c r="D8" t="s">
        <v>203</v>
      </c>
      <c r="E8" s="130">
        <v>0.02</v>
      </c>
      <c r="F8" s="46">
        <v>0.22</v>
      </c>
      <c r="G8" s="131">
        <v>30</v>
      </c>
      <c r="H8" s="136">
        <f>+$E8*CEm!C8</f>
        <v>4080</v>
      </c>
      <c r="I8" s="137">
        <f>+$E8*CEm!D8</f>
        <v>4080</v>
      </c>
      <c r="J8" s="137">
        <f>+$E8*CEm!E8</f>
        <v>4080</v>
      </c>
      <c r="K8" s="137">
        <f>+$E8*CEm!F8</f>
        <v>4080</v>
      </c>
      <c r="L8" s="137">
        <f>+$E8*CEm!G8</f>
        <v>4080</v>
      </c>
      <c r="M8" s="137">
        <f>+$E8*CEm!H8</f>
        <v>4080</v>
      </c>
      <c r="N8" s="137">
        <f>+$E8*CEm!I8</f>
        <v>4080</v>
      </c>
      <c r="O8" s="137">
        <f>+$E8*CEm!J8</f>
        <v>4080</v>
      </c>
      <c r="P8" s="137">
        <f>+$E8*CEm!K8</f>
        <v>4080</v>
      </c>
      <c r="Q8" s="137">
        <f>+$E8*CEm!L8</f>
        <v>4080</v>
      </c>
      <c r="R8" s="137">
        <f>+$E8*CEm!M8</f>
        <v>4080</v>
      </c>
      <c r="S8" s="137">
        <f>+$E8*CEm!N8</f>
        <v>4080</v>
      </c>
      <c r="T8" s="137">
        <f>+$E8*CEm!O8</f>
        <v>4080</v>
      </c>
      <c r="U8" s="137">
        <f>+$E8*CEm!P8</f>
        <v>4080</v>
      </c>
      <c r="V8" s="137">
        <f>+$E8*CEm!Q8</f>
        <v>4080</v>
      </c>
      <c r="W8" s="137">
        <f>+$E8*CEm!R8</f>
        <v>4080</v>
      </c>
      <c r="X8" s="137">
        <f>+$E8*CEm!S8</f>
        <v>4080</v>
      </c>
      <c r="Y8" s="137">
        <f>+$E8*CEm!T8</f>
        <v>4080</v>
      </c>
      <c r="Z8" s="137">
        <f>+$E8*CEm!U8</f>
        <v>4080</v>
      </c>
      <c r="AA8" s="137">
        <f>+$E8*CEm!V8</f>
        <v>4080</v>
      </c>
      <c r="AB8" s="137">
        <f>+$E8*CEm!W8</f>
        <v>4080</v>
      </c>
      <c r="AC8" s="137">
        <f>+$E8*CEm!X8</f>
        <v>4080</v>
      </c>
      <c r="AD8" s="137">
        <f>+$E8*CEm!Y8</f>
        <v>4080</v>
      </c>
      <c r="AE8" s="137">
        <f>+$E8*CEm!Z8</f>
        <v>4080</v>
      </c>
      <c r="AF8" s="137">
        <f>+$E8*CEm!AA8</f>
        <v>4080</v>
      </c>
      <c r="AG8" s="137">
        <f>+$E8*CEm!AB8</f>
        <v>4080</v>
      </c>
      <c r="AH8" s="137">
        <f>+$E8*CEm!AC8</f>
        <v>4080</v>
      </c>
      <c r="AI8" s="137">
        <f>+$E8*CEm!AD8</f>
        <v>4080</v>
      </c>
      <c r="AJ8" s="137">
        <f>+$E8*CEm!AE8</f>
        <v>4080</v>
      </c>
      <c r="AK8" s="137">
        <f>+$E8*CEm!AF8</f>
        <v>4080</v>
      </c>
      <c r="AL8" s="137">
        <f>+$E8*CEm!AG8</f>
        <v>4080</v>
      </c>
      <c r="AM8" s="137">
        <f>+$E8*CEm!AH8</f>
        <v>4080</v>
      </c>
      <c r="AN8" s="137">
        <f>+$E8*CEm!AI8</f>
        <v>4080</v>
      </c>
      <c r="AO8" s="137">
        <f>+$E8*CEm!AJ8</f>
        <v>4080</v>
      </c>
      <c r="AP8" s="137">
        <f>+$E8*CEm!AK8</f>
        <v>4080</v>
      </c>
      <c r="AQ8" s="138">
        <f>+$E8*CEm!AL8</f>
        <v>4080</v>
      </c>
      <c r="AR8" s="7"/>
      <c r="AS8" s="7"/>
    </row>
    <row r="9" spans="1:45" x14ac:dyDescent="0.3">
      <c r="B9" s="7"/>
      <c r="C9" s="36" t="s">
        <v>64</v>
      </c>
      <c r="D9" t="s">
        <v>203</v>
      </c>
      <c r="E9" s="132">
        <v>0.02</v>
      </c>
      <c r="F9" s="123">
        <v>0.22</v>
      </c>
      <c r="G9" s="133">
        <v>30</v>
      </c>
      <c r="H9" s="139">
        <f>+$E9*CEm!C8</f>
        <v>4080</v>
      </c>
      <c r="I9" s="140">
        <f>+$E9*CEm!D8</f>
        <v>4080</v>
      </c>
      <c r="J9" s="140">
        <f>+$E9*CEm!E8</f>
        <v>4080</v>
      </c>
      <c r="K9" s="140">
        <f>+$E9*CEm!F8</f>
        <v>4080</v>
      </c>
      <c r="L9" s="140">
        <f>+$E9*CEm!G8</f>
        <v>4080</v>
      </c>
      <c r="M9" s="140">
        <f>+$E9*CEm!H8</f>
        <v>4080</v>
      </c>
      <c r="N9" s="140">
        <f>+$E9*CEm!I8</f>
        <v>4080</v>
      </c>
      <c r="O9" s="140">
        <f>+$E9*CEm!J8</f>
        <v>4080</v>
      </c>
      <c r="P9" s="140">
        <f>+$E9*CEm!K8</f>
        <v>4080</v>
      </c>
      <c r="Q9" s="140">
        <f>+$E9*CEm!L8</f>
        <v>4080</v>
      </c>
      <c r="R9" s="140">
        <f>+$E9*CEm!M8</f>
        <v>4080</v>
      </c>
      <c r="S9" s="140">
        <f>+$E9*CEm!N8</f>
        <v>4080</v>
      </c>
      <c r="T9" s="140">
        <f>+$E9*CEm!O8</f>
        <v>4080</v>
      </c>
      <c r="U9" s="140">
        <f>+$E9*CEm!P8</f>
        <v>4080</v>
      </c>
      <c r="V9" s="140">
        <f>+$E9*CEm!Q8</f>
        <v>4080</v>
      </c>
      <c r="W9" s="140">
        <f>+$E9*CEm!R8</f>
        <v>4080</v>
      </c>
      <c r="X9" s="140">
        <f>+$E9*CEm!S8</f>
        <v>4080</v>
      </c>
      <c r="Y9" s="140">
        <f>+$E9*CEm!T8</f>
        <v>4080</v>
      </c>
      <c r="Z9" s="140">
        <f>+$E9*CEm!U8</f>
        <v>4080</v>
      </c>
      <c r="AA9" s="140">
        <f>+$E9*CEm!V8</f>
        <v>4080</v>
      </c>
      <c r="AB9" s="140">
        <f>+$E9*CEm!W8</f>
        <v>4080</v>
      </c>
      <c r="AC9" s="140">
        <f>+$E9*CEm!X8</f>
        <v>4080</v>
      </c>
      <c r="AD9" s="140">
        <f>+$E9*CEm!Y8</f>
        <v>4080</v>
      </c>
      <c r="AE9" s="140">
        <f>+$E9*CEm!Z8</f>
        <v>4080</v>
      </c>
      <c r="AF9" s="140">
        <f>+$E9*CEm!AA8</f>
        <v>4080</v>
      </c>
      <c r="AG9" s="140">
        <f>+$E9*CEm!AB8</f>
        <v>4080</v>
      </c>
      <c r="AH9" s="140">
        <f>+$E9*CEm!AC8</f>
        <v>4080</v>
      </c>
      <c r="AI9" s="140">
        <f>+$E9*CEm!AD8</f>
        <v>4080</v>
      </c>
      <c r="AJ9" s="140">
        <f>+$E9*CEm!AE8</f>
        <v>4080</v>
      </c>
      <c r="AK9" s="140">
        <f>+$E9*CEm!AF8</f>
        <v>4080</v>
      </c>
      <c r="AL9" s="140">
        <f>+$E9*CEm!AG8</f>
        <v>4080</v>
      </c>
      <c r="AM9" s="140">
        <f>+$E9*CEm!AH8</f>
        <v>4080</v>
      </c>
      <c r="AN9" s="140">
        <f>+$E9*CEm!AI8</f>
        <v>4080</v>
      </c>
      <c r="AO9" s="140">
        <f>+$E9*CEm!AJ8</f>
        <v>4080</v>
      </c>
      <c r="AP9" s="140">
        <f>+$E9*CEm!AK8</f>
        <v>4080</v>
      </c>
      <c r="AQ9" s="141">
        <f>+$E9*CEm!AL8</f>
        <v>4080</v>
      </c>
      <c r="AR9" s="7"/>
      <c r="AS9" s="7"/>
    </row>
    <row r="10" spans="1:45" ht="15" thickBot="1" x14ac:dyDescent="0.35">
      <c r="B10" s="7"/>
      <c r="C10" s="36" t="s">
        <v>65</v>
      </c>
      <c r="D10" t="s">
        <v>203</v>
      </c>
      <c r="E10" s="134">
        <v>0.03</v>
      </c>
      <c r="F10" s="123">
        <v>0.22</v>
      </c>
      <c r="G10" s="133">
        <v>30</v>
      </c>
      <c r="H10" s="142">
        <f>+$E10*CEm!C8</f>
        <v>6120</v>
      </c>
      <c r="I10" s="143">
        <f>+$E10*CEm!D8</f>
        <v>6120</v>
      </c>
      <c r="J10" s="143">
        <f>+$E10*CEm!E8</f>
        <v>6120</v>
      </c>
      <c r="K10" s="143">
        <f>+$E10*CEm!F8</f>
        <v>6120</v>
      </c>
      <c r="L10" s="143">
        <f>+$E10*CEm!G8</f>
        <v>6120</v>
      </c>
      <c r="M10" s="143">
        <f>+$E10*CEm!H8</f>
        <v>6120</v>
      </c>
      <c r="N10" s="143">
        <f>+$E10*CEm!I8</f>
        <v>6120</v>
      </c>
      <c r="O10" s="143">
        <f>+$E10*CEm!J8</f>
        <v>6120</v>
      </c>
      <c r="P10" s="143">
        <f>+$E10*CEm!K8</f>
        <v>6120</v>
      </c>
      <c r="Q10" s="143">
        <f>+$E10*CEm!L8</f>
        <v>6120</v>
      </c>
      <c r="R10" s="143">
        <f>+$E10*CEm!M8</f>
        <v>6120</v>
      </c>
      <c r="S10" s="143">
        <f>+$E10*CEm!N8</f>
        <v>6120</v>
      </c>
      <c r="T10" s="143">
        <f>+$E10*CEm!O8</f>
        <v>6120</v>
      </c>
      <c r="U10" s="143">
        <f>+$E10*CEm!P8</f>
        <v>6120</v>
      </c>
      <c r="V10" s="143">
        <f>+$E10*CEm!Q8</f>
        <v>6120</v>
      </c>
      <c r="W10" s="143">
        <f>+$E10*CEm!R8</f>
        <v>6120</v>
      </c>
      <c r="X10" s="143">
        <f>+$E10*CEm!S8</f>
        <v>6120</v>
      </c>
      <c r="Y10" s="143">
        <f>+$E10*CEm!T8</f>
        <v>6120</v>
      </c>
      <c r="Z10" s="143">
        <f>+$E10*CEm!U8</f>
        <v>6120</v>
      </c>
      <c r="AA10" s="143">
        <f>+$E10*CEm!V8</f>
        <v>6120</v>
      </c>
      <c r="AB10" s="143">
        <f>+$E10*CEm!W8</f>
        <v>6120</v>
      </c>
      <c r="AC10" s="143">
        <f>+$E10*CEm!X8</f>
        <v>6120</v>
      </c>
      <c r="AD10" s="143">
        <f>+$E10*CEm!Y8</f>
        <v>6120</v>
      </c>
      <c r="AE10" s="143">
        <f>+$E10*CEm!Z8</f>
        <v>6120</v>
      </c>
      <c r="AF10" s="143">
        <f>+$E10*CEm!AA8</f>
        <v>6120</v>
      </c>
      <c r="AG10" s="143">
        <f>+$E10*CEm!AB8</f>
        <v>6120</v>
      </c>
      <c r="AH10" s="143">
        <f>+$E10*CEm!AC8</f>
        <v>6120</v>
      </c>
      <c r="AI10" s="143">
        <f>+$E10*CEm!AD8</f>
        <v>6120</v>
      </c>
      <c r="AJ10" s="143">
        <f>+$E10*CEm!AE8</f>
        <v>6120</v>
      </c>
      <c r="AK10" s="143">
        <f>+$E10*CEm!AF8</f>
        <v>6120</v>
      </c>
      <c r="AL10" s="143">
        <f>+$E10*CEm!AG8</f>
        <v>6120</v>
      </c>
      <c r="AM10" s="143">
        <f>+$E10*CEm!AH8</f>
        <v>6120</v>
      </c>
      <c r="AN10" s="143">
        <f>+$E10*CEm!AI8</f>
        <v>6120</v>
      </c>
      <c r="AO10" s="143">
        <f>+$E10*CEm!AJ8</f>
        <v>6120</v>
      </c>
      <c r="AP10" s="143">
        <f>+$E10*CEm!AK8</f>
        <v>6120</v>
      </c>
      <c r="AQ10" s="144">
        <f>+$E10*CEm!AL8</f>
        <v>6120</v>
      </c>
      <c r="AR10" s="7"/>
      <c r="AS10" s="7"/>
    </row>
    <row r="11" spans="1:45" x14ac:dyDescent="0.3">
      <c r="A11" s="145">
        <v>0</v>
      </c>
      <c r="B11" s="7"/>
      <c r="C11" s="36" t="s">
        <v>67</v>
      </c>
      <c r="D11" t="s">
        <v>204</v>
      </c>
      <c r="F11" s="123">
        <v>0.22</v>
      </c>
      <c r="G11" s="133">
        <v>30</v>
      </c>
      <c r="H11" s="57">
        <v>500</v>
      </c>
      <c r="I11" s="58">
        <v>500</v>
      </c>
      <c r="J11" s="58">
        <v>500</v>
      </c>
      <c r="K11" s="58">
        <v>500</v>
      </c>
      <c r="L11" s="58">
        <v>500</v>
      </c>
      <c r="M11" s="58">
        <v>500</v>
      </c>
      <c r="N11" s="58">
        <v>500</v>
      </c>
      <c r="O11" s="58">
        <v>500</v>
      </c>
      <c r="P11" s="58">
        <v>500</v>
      </c>
      <c r="Q11" s="58">
        <v>500</v>
      </c>
      <c r="R11" s="58">
        <v>500</v>
      </c>
      <c r="S11" s="58">
        <v>500</v>
      </c>
      <c r="T11" s="58">
        <v>500</v>
      </c>
      <c r="U11" s="58">
        <v>500</v>
      </c>
      <c r="V11" s="58">
        <v>500</v>
      </c>
      <c r="W11" s="58">
        <v>500</v>
      </c>
      <c r="X11" s="58">
        <v>500</v>
      </c>
      <c r="Y11" s="58">
        <v>500</v>
      </c>
      <c r="Z11" s="58">
        <v>500</v>
      </c>
      <c r="AA11" s="58">
        <v>500</v>
      </c>
      <c r="AB11" s="58">
        <v>500</v>
      </c>
      <c r="AC11" s="58">
        <v>500</v>
      </c>
      <c r="AD11" s="58">
        <v>500</v>
      </c>
      <c r="AE11" s="58">
        <v>500</v>
      </c>
      <c r="AF11" s="58">
        <v>500</v>
      </c>
      <c r="AG11" s="58">
        <v>500</v>
      </c>
      <c r="AH11" s="58">
        <v>500</v>
      </c>
      <c r="AI11" s="58">
        <v>500</v>
      </c>
      <c r="AJ11" s="58">
        <v>500</v>
      </c>
      <c r="AK11" s="58">
        <v>500</v>
      </c>
      <c r="AL11" s="58">
        <v>500</v>
      </c>
      <c r="AM11" s="58">
        <v>500</v>
      </c>
      <c r="AN11" s="58">
        <v>500</v>
      </c>
      <c r="AO11" s="58">
        <v>500</v>
      </c>
      <c r="AP11" s="58">
        <v>500</v>
      </c>
      <c r="AQ11" s="125">
        <v>500</v>
      </c>
      <c r="AR11" s="7"/>
      <c r="AS11" s="7"/>
    </row>
    <row r="12" spans="1:45" x14ac:dyDescent="0.3">
      <c r="A12" s="145">
        <v>30</v>
      </c>
      <c r="B12" s="7"/>
      <c r="C12" s="36" t="s">
        <v>68</v>
      </c>
      <c r="D12" t="s">
        <v>204</v>
      </c>
      <c r="F12" s="123">
        <v>0.22</v>
      </c>
      <c r="G12" s="133">
        <v>30</v>
      </c>
      <c r="H12" s="38">
        <v>100</v>
      </c>
      <c r="I12" s="39">
        <v>100</v>
      </c>
      <c r="J12" s="39">
        <v>100</v>
      </c>
      <c r="K12" s="39">
        <v>100</v>
      </c>
      <c r="L12" s="39">
        <v>100</v>
      </c>
      <c r="M12" s="39">
        <v>100</v>
      </c>
      <c r="N12" s="39">
        <v>100</v>
      </c>
      <c r="O12" s="39">
        <v>100</v>
      </c>
      <c r="P12" s="39">
        <v>100</v>
      </c>
      <c r="Q12" s="39">
        <v>100</v>
      </c>
      <c r="R12" s="39">
        <v>100</v>
      </c>
      <c r="S12" s="39">
        <v>100</v>
      </c>
      <c r="T12" s="39">
        <v>100</v>
      </c>
      <c r="U12" s="39">
        <v>100</v>
      </c>
      <c r="V12" s="39">
        <v>100</v>
      </c>
      <c r="W12" s="39">
        <v>100</v>
      </c>
      <c r="X12" s="39">
        <v>100</v>
      </c>
      <c r="Y12" s="39">
        <v>100</v>
      </c>
      <c r="Z12" s="39">
        <v>100</v>
      </c>
      <c r="AA12" s="39">
        <v>100</v>
      </c>
      <c r="AB12" s="39">
        <v>100</v>
      </c>
      <c r="AC12" s="39">
        <v>100</v>
      </c>
      <c r="AD12" s="39">
        <v>100</v>
      </c>
      <c r="AE12" s="39">
        <v>100</v>
      </c>
      <c r="AF12" s="39">
        <v>100</v>
      </c>
      <c r="AG12" s="39">
        <v>100</v>
      </c>
      <c r="AH12" s="39">
        <v>100</v>
      </c>
      <c r="AI12" s="39">
        <v>100</v>
      </c>
      <c r="AJ12" s="39">
        <v>100</v>
      </c>
      <c r="AK12" s="39">
        <v>100</v>
      </c>
      <c r="AL12" s="39">
        <v>100</v>
      </c>
      <c r="AM12" s="39">
        <v>100</v>
      </c>
      <c r="AN12" s="39">
        <v>100</v>
      </c>
      <c r="AO12" s="39">
        <v>100</v>
      </c>
      <c r="AP12" s="39">
        <v>100</v>
      </c>
      <c r="AQ12" s="126">
        <v>100</v>
      </c>
      <c r="AR12" s="7"/>
      <c r="AS12" s="7"/>
    </row>
    <row r="13" spans="1:45" x14ac:dyDescent="0.3">
      <c r="A13" s="145">
        <v>60</v>
      </c>
      <c r="B13" s="7"/>
      <c r="C13" s="36" t="s">
        <v>69</v>
      </c>
      <c r="D13" t="s">
        <v>204</v>
      </c>
      <c r="F13" s="123">
        <v>0.22</v>
      </c>
      <c r="G13" s="133">
        <v>30</v>
      </c>
      <c r="H13" s="38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126"/>
      <c r="AR13" s="7"/>
      <c r="AS13" s="7"/>
    </row>
    <row r="14" spans="1:45" x14ac:dyDescent="0.3">
      <c r="A14" s="145">
        <v>90</v>
      </c>
      <c r="B14" s="7"/>
      <c r="C14" s="36" t="s">
        <v>70</v>
      </c>
      <c r="D14" t="s">
        <v>204</v>
      </c>
      <c r="F14" s="123">
        <v>0.22</v>
      </c>
      <c r="G14" s="133">
        <v>30</v>
      </c>
      <c r="H14" s="38">
        <v>150</v>
      </c>
      <c r="I14" s="39">
        <v>150</v>
      </c>
      <c r="J14" s="39">
        <v>150</v>
      </c>
      <c r="K14" s="39">
        <v>150</v>
      </c>
      <c r="L14" s="39">
        <v>150</v>
      </c>
      <c r="M14" s="39">
        <v>150</v>
      </c>
      <c r="N14" s="39">
        <v>150</v>
      </c>
      <c r="O14" s="39">
        <v>150</v>
      </c>
      <c r="P14" s="39">
        <v>150</v>
      </c>
      <c r="Q14" s="39">
        <v>150</v>
      </c>
      <c r="R14" s="39">
        <v>150</v>
      </c>
      <c r="S14" s="39">
        <v>150</v>
      </c>
      <c r="T14" s="39">
        <v>150</v>
      </c>
      <c r="U14" s="39">
        <v>150</v>
      </c>
      <c r="V14" s="39">
        <v>150</v>
      </c>
      <c r="W14" s="39">
        <v>150</v>
      </c>
      <c r="X14" s="39">
        <v>150</v>
      </c>
      <c r="Y14" s="39">
        <v>150</v>
      </c>
      <c r="Z14" s="39">
        <v>150</v>
      </c>
      <c r="AA14" s="39">
        <v>150</v>
      </c>
      <c r="AB14" s="39">
        <v>150</v>
      </c>
      <c r="AC14" s="39">
        <v>150</v>
      </c>
      <c r="AD14" s="39">
        <v>150</v>
      </c>
      <c r="AE14" s="39">
        <v>150</v>
      </c>
      <c r="AF14" s="39">
        <v>150</v>
      </c>
      <c r="AG14" s="39">
        <v>150</v>
      </c>
      <c r="AH14" s="39">
        <v>150</v>
      </c>
      <c r="AI14" s="39">
        <v>150</v>
      </c>
      <c r="AJ14" s="39">
        <v>150</v>
      </c>
      <c r="AK14" s="39">
        <v>150</v>
      </c>
      <c r="AL14" s="39">
        <v>150</v>
      </c>
      <c r="AM14" s="39">
        <v>150</v>
      </c>
      <c r="AN14" s="39">
        <v>150</v>
      </c>
      <c r="AO14" s="39">
        <v>150</v>
      </c>
      <c r="AP14" s="39">
        <v>150</v>
      </c>
      <c r="AQ14" s="126">
        <v>150</v>
      </c>
      <c r="AR14" s="7"/>
      <c r="AS14" s="7"/>
    </row>
    <row r="15" spans="1:45" x14ac:dyDescent="0.3">
      <c r="B15" s="7"/>
      <c r="C15" s="36" t="s">
        <v>71</v>
      </c>
      <c r="D15" t="s">
        <v>204</v>
      </c>
      <c r="F15" s="123">
        <v>0.22</v>
      </c>
      <c r="G15" s="133">
        <v>30</v>
      </c>
      <c r="H15" s="38">
        <v>100</v>
      </c>
      <c r="I15" s="39">
        <v>100</v>
      </c>
      <c r="J15" s="39">
        <v>100</v>
      </c>
      <c r="K15" s="39">
        <v>100</v>
      </c>
      <c r="L15" s="39">
        <v>100</v>
      </c>
      <c r="M15" s="39">
        <v>100</v>
      </c>
      <c r="N15" s="39">
        <v>100</v>
      </c>
      <c r="O15" s="39">
        <v>100</v>
      </c>
      <c r="P15" s="39">
        <v>100</v>
      </c>
      <c r="Q15" s="39">
        <v>100</v>
      </c>
      <c r="R15" s="39">
        <v>100</v>
      </c>
      <c r="S15" s="39">
        <v>100</v>
      </c>
      <c r="T15" s="39">
        <v>100</v>
      </c>
      <c r="U15" s="39">
        <v>100</v>
      </c>
      <c r="V15" s="39">
        <v>100</v>
      </c>
      <c r="W15" s="39">
        <v>100</v>
      </c>
      <c r="X15" s="39">
        <v>100</v>
      </c>
      <c r="Y15" s="39">
        <v>100</v>
      </c>
      <c r="Z15" s="39">
        <v>100</v>
      </c>
      <c r="AA15" s="39">
        <v>100</v>
      </c>
      <c r="AB15" s="39">
        <v>100</v>
      </c>
      <c r="AC15" s="39">
        <v>100</v>
      </c>
      <c r="AD15" s="39">
        <v>100</v>
      </c>
      <c r="AE15" s="39">
        <v>100</v>
      </c>
      <c r="AF15" s="39">
        <v>100</v>
      </c>
      <c r="AG15" s="39">
        <v>100</v>
      </c>
      <c r="AH15" s="39">
        <v>100</v>
      </c>
      <c r="AI15" s="39">
        <v>100</v>
      </c>
      <c r="AJ15" s="39">
        <v>100</v>
      </c>
      <c r="AK15" s="39">
        <v>100</v>
      </c>
      <c r="AL15" s="39">
        <v>100</v>
      </c>
      <c r="AM15" s="39">
        <v>100</v>
      </c>
      <c r="AN15" s="39">
        <v>100</v>
      </c>
      <c r="AO15" s="39">
        <v>100</v>
      </c>
      <c r="AP15" s="39">
        <v>100</v>
      </c>
      <c r="AQ15" s="126">
        <v>100</v>
      </c>
      <c r="AR15" s="7"/>
      <c r="AS15" s="7"/>
    </row>
    <row r="16" spans="1:45" x14ac:dyDescent="0.3">
      <c r="B16" s="7"/>
      <c r="C16" s="36" t="s">
        <v>72</v>
      </c>
      <c r="D16" t="s">
        <v>204</v>
      </c>
      <c r="F16" s="123">
        <v>0.22</v>
      </c>
      <c r="G16" s="133">
        <v>30</v>
      </c>
      <c r="H16" s="38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126"/>
      <c r="AR16" s="7"/>
      <c r="AS16" s="7"/>
    </row>
    <row r="17" spans="2:45" x14ac:dyDescent="0.3">
      <c r="B17" s="7"/>
      <c r="C17" s="36" t="s">
        <v>73</v>
      </c>
      <c r="D17" t="s">
        <v>204</v>
      </c>
      <c r="F17" s="123">
        <v>0.22</v>
      </c>
      <c r="G17" s="133">
        <v>30</v>
      </c>
      <c r="H17" s="38">
        <v>120</v>
      </c>
      <c r="I17" s="39">
        <v>120</v>
      </c>
      <c r="J17" s="39">
        <v>120</v>
      </c>
      <c r="K17" s="39">
        <v>120</v>
      </c>
      <c r="L17" s="39">
        <v>120</v>
      </c>
      <c r="M17" s="39">
        <v>120</v>
      </c>
      <c r="N17" s="39">
        <v>120</v>
      </c>
      <c r="O17" s="39">
        <v>120</v>
      </c>
      <c r="P17" s="39">
        <v>120</v>
      </c>
      <c r="Q17" s="39">
        <v>120</v>
      </c>
      <c r="R17" s="39">
        <v>120</v>
      </c>
      <c r="S17" s="39">
        <v>120</v>
      </c>
      <c r="T17" s="39">
        <v>120</v>
      </c>
      <c r="U17" s="39">
        <v>120</v>
      </c>
      <c r="V17" s="39">
        <v>120</v>
      </c>
      <c r="W17" s="39">
        <v>120</v>
      </c>
      <c r="X17" s="39">
        <v>120</v>
      </c>
      <c r="Y17" s="39">
        <v>120</v>
      </c>
      <c r="Z17" s="39">
        <v>120</v>
      </c>
      <c r="AA17" s="39">
        <v>120</v>
      </c>
      <c r="AB17" s="39">
        <v>120</v>
      </c>
      <c r="AC17" s="39">
        <v>120</v>
      </c>
      <c r="AD17" s="39">
        <v>120</v>
      </c>
      <c r="AE17" s="39">
        <v>120</v>
      </c>
      <c r="AF17" s="39">
        <v>120</v>
      </c>
      <c r="AG17" s="39">
        <v>120</v>
      </c>
      <c r="AH17" s="39">
        <v>120</v>
      </c>
      <c r="AI17" s="39">
        <v>120</v>
      </c>
      <c r="AJ17" s="39">
        <v>120</v>
      </c>
      <c r="AK17" s="39">
        <v>120</v>
      </c>
      <c r="AL17" s="39">
        <v>120</v>
      </c>
      <c r="AM17" s="39">
        <v>120</v>
      </c>
      <c r="AN17" s="39">
        <v>120</v>
      </c>
      <c r="AO17" s="39">
        <v>120</v>
      </c>
      <c r="AP17" s="39">
        <v>120</v>
      </c>
      <c r="AQ17" s="126">
        <v>120</v>
      </c>
      <c r="AR17" s="7"/>
      <c r="AS17" s="7"/>
    </row>
    <row r="18" spans="2:45" x14ac:dyDescent="0.3">
      <c r="B18" s="7"/>
      <c r="C18" s="36" t="s">
        <v>205</v>
      </c>
      <c r="D18" t="s">
        <v>204</v>
      </c>
      <c r="F18" s="123">
        <v>0.22</v>
      </c>
      <c r="G18" s="133">
        <v>30</v>
      </c>
      <c r="H18" s="38">
        <v>30</v>
      </c>
      <c r="I18" s="39">
        <v>30</v>
      </c>
      <c r="J18" s="39">
        <v>30</v>
      </c>
      <c r="K18" s="39">
        <v>30</v>
      </c>
      <c r="L18" s="39">
        <v>30</v>
      </c>
      <c r="M18" s="39">
        <v>30</v>
      </c>
      <c r="N18" s="39">
        <v>30</v>
      </c>
      <c r="O18" s="39">
        <v>30</v>
      </c>
      <c r="P18" s="39">
        <v>30</v>
      </c>
      <c r="Q18" s="39">
        <v>30</v>
      </c>
      <c r="R18" s="39">
        <v>30</v>
      </c>
      <c r="S18" s="39">
        <v>30</v>
      </c>
      <c r="T18" s="39">
        <v>30</v>
      </c>
      <c r="U18" s="39">
        <v>30</v>
      </c>
      <c r="V18" s="39">
        <v>30</v>
      </c>
      <c r="W18" s="39">
        <v>30</v>
      </c>
      <c r="X18" s="39">
        <v>30</v>
      </c>
      <c r="Y18" s="39">
        <v>30</v>
      </c>
      <c r="Z18" s="39">
        <v>30</v>
      </c>
      <c r="AA18" s="39">
        <v>30</v>
      </c>
      <c r="AB18" s="39">
        <v>30</v>
      </c>
      <c r="AC18" s="39">
        <v>30</v>
      </c>
      <c r="AD18" s="39">
        <v>30</v>
      </c>
      <c r="AE18" s="39">
        <v>30</v>
      </c>
      <c r="AF18" s="39">
        <v>30</v>
      </c>
      <c r="AG18" s="39">
        <v>30</v>
      </c>
      <c r="AH18" s="39">
        <v>30</v>
      </c>
      <c r="AI18" s="39">
        <v>30</v>
      </c>
      <c r="AJ18" s="39">
        <v>30</v>
      </c>
      <c r="AK18" s="39">
        <v>30</v>
      </c>
      <c r="AL18" s="39">
        <v>30</v>
      </c>
      <c r="AM18" s="39">
        <v>30</v>
      </c>
      <c r="AN18" s="39">
        <v>30</v>
      </c>
      <c r="AO18" s="39">
        <v>30</v>
      </c>
      <c r="AP18" s="39">
        <v>30</v>
      </c>
      <c r="AQ18" s="126">
        <v>30</v>
      </c>
      <c r="AR18" s="7"/>
      <c r="AS18" s="7"/>
    </row>
    <row r="19" spans="2:45" x14ac:dyDescent="0.3">
      <c r="B19" s="7"/>
      <c r="C19" s="36" t="s">
        <v>68</v>
      </c>
      <c r="D19" t="s">
        <v>204</v>
      </c>
      <c r="F19" s="123">
        <v>0.22</v>
      </c>
      <c r="G19" s="133">
        <v>30</v>
      </c>
      <c r="H19" s="38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  <c r="AG19" s="39">
        <v>0</v>
      </c>
      <c r="AH19" s="39">
        <v>0</v>
      </c>
      <c r="AI19" s="39">
        <v>0</v>
      </c>
      <c r="AJ19" s="39">
        <v>0</v>
      </c>
      <c r="AK19" s="39">
        <v>0</v>
      </c>
      <c r="AL19" s="39">
        <v>0</v>
      </c>
      <c r="AM19" s="39">
        <v>0</v>
      </c>
      <c r="AN19" s="39">
        <v>0</v>
      </c>
      <c r="AO19" s="39">
        <v>0</v>
      </c>
      <c r="AP19" s="39">
        <v>0</v>
      </c>
      <c r="AQ19" s="126">
        <v>0</v>
      </c>
      <c r="AR19" s="7"/>
      <c r="AS19" s="7"/>
    </row>
    <row r="20" spans="2:45" x14ac:dyDescent="0.3">
      <c r="B20" s="7"/>
      <c r="C20" s="36" t="s">
        <v>74</v>
      </c>
      <c r="D20" t="s">
        <v>204</v>
      </c>
      <c r="F20" s="123">
        <v>0.22</v>
      </c>
      <c r="G20" s="133">
        <v>30</v>
      </c>
      <c r="H20" s="38">
        <v>20</v>
      </c>
      <c r="I20" s="39">
        <v>20</v>
      </c>
      <c r="J20" s="39">
        <v>20</v>
      </c>
      <c r="K20" s="39">
        <v>20</v>
      </c>
      <c r="L20" s="39">
        <v>20</v>
      </c>
      <c r="M20" s="39">
        <v>20</v>
      </c>
      <c r="N20" s="39">
        <v>20</v>
      </c>
      <c r="O20" s="39">
        <v>20</v>
      </c>
      <c r="P20" s="39">
        <v>20</v>
      </c>
      <c r="Q20" s="39">
        <v>20</v>
      </c>
      <c r="R20" s="39">
        <v>20</v>
      </c>
      <c r="S20" s="39">
        <v>20</v>
      </c>
      <c r="T20" s="39">
        <v>20</v>
      </c>
      <c r="U20" s="39">
        <v>20</v>
      </c>
      <c r="V20" s="39">
        <v>20</v>
      </c>
      <c r="W20" s="39">
        <v>20</v>
      </c>
      <c r="X20" s="39">
        <v>20</v>
      </c>
      <c r="Y20" s="39">
        <v>20</v>
      </c>
      <c r="Z20" s="39">
        <v>20</v>
      </c>
      <c r="AA20" s="39">
        <v>20</v>
      </c>
      <c r="AB20" s="39">
        <v>20</v>
      </c>
      <c r="AC20" s="39">
        <v>20</v>
      </c>
      <c r="AD20" s="39">
        <v>20</v>
      </c>
      <c r="AE20" s="39">
        <v>20</v>
      </c>
      <c r="AF20" s="39">
        <v>20</v>
      </c>
      <c r="AG20" s="39">
        <v>20</v>
      </c>
      <c r="AH20" s="39">
        <v>20</v>
      </c>
      <c r="AI20" s="39">
        <v>20</v>
      </c>
      <c r="AJ20" s="39">
        <v>20</v>
      </c>
      <c r="AK20" s="39">
        <v>20</v>
      </c>
      <c r="AL20" s="39">
        <v>20</v>
      </c>
      <c r="AM20" s="39">
        <v>20</v>
      </c>
      <c r="AN20" s="39">
        <v>20</v>
      </c>
      <c r="AO20" s="39">
        <v>20</v>
      </c>
      <c r="AP20" s="39">
        <v>20</v>
      </c>
      <c r="AQ20" s="126">
        <v>20</v>
      </c>
      <c r="AR20" s="7"/>
      <c r="AS20" s="7"/>
    </row>
    <row r="21" spans="2:45" x14ac:dyDescent="0.3">
      <c r="B21" s="7"/>
      <c r="C21" s="36" t="s">
        <v>75</v>
      </c>
      <c r="D21" t="s">
        <v>204</v>
      </c>
      <c r="F21" s="123">
        <v>0.22</v>
      </c>
      <c r="G21" s="133">
        <v>30</v>
      </c>
      <c r="H21" s="38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  <c r="AG21" s="39">
        <v>0</v>
      </c>
      <c r="AH21" s="39">
        <v>0</v>
      </c>
      <c r="AI21" s="39">
        <v>0</v>
      </c>
      <c r="AJ21" s="39">
        <v>0</v>
      </c>
      <c r="AK21" s="39">
        <v>0</v>
      </c>
      <c r="AL21" s="39">
        <v>0</v>
      </c>
      <c r="AM21" s="39">
        <v>0</v>
      </c>
      <c r="AN21" s="39">
        <v>0</v>
      </c>
      <c r="AO21" s="39">
        <v>0</v>
      </c>
      <c r="AP21" s="39">
        <v>0</v>
      </c>
      <c r="AQ21" s="126">
        <v>0</v>
      </c>
      <c r="AR21" s="7"/>
      <c r="AS21" s="7"/>
    </row>
    <row r="22" spans="2:45" x14ac:dyDescent="0.3">
      <c r="B22" s="7"/>
      <c r="C22" s="36" t="s">
        <v>76</v>
      </c>
      <c r="D22" t="s">
        <v>204</v>
      </c>
      <c r="F22" s="123">
        <v>0.22</v>
      </c>
      <c r="G22" s="133">
        <v>30</v>
      </c>
      <c r="H22" s="38">
        <v>150</v>
      </c>
      <c r="I22" s="39">
        <v>150</v>
      </c>
      <c r="J22" s="39">
        <v>150</v>
      </c>
      <c r="K22" s="39">
        <v>150</v>
      </c>
      <c r="L22" s="39">
        <v>150</v>
      </c>
      <c r="M22" s="39">
        <v>150</v>
      </c>
      <c r="N22" s="39">
        <v>150</v>
      </c>
      <c r="O22" s="39">
        <v>150</v>
      </c>
      <c r="P22" s="39">
        <v>150</v>
      </c>
      <c r="Q22" s="39">
        <v>150</v>
      </c>
      <c r="R22" s="39">
        <v>150</v>
      </c>
      <c r="S22" s="39">
        <v>150</v>
      </c>
      <c r="T22" s="39">
        <v>150</v>
      </c>
      <c r="U22" s="39">
        <v>150</v>
      </c>
      <c r="V22" s="39">
        <v>150</v>
      </c>
      <c r="W22" s="39">
        <v>150</v>
      </c>
      <c r="X22" s="39">
        <v>150</v>
      </c>
      <c r="Y22" s="39">
        <v>150</v>
      </c>
      <c r="Z22" s="39">
        <v>150</v>
      </c>
      <c r="AA22" s="39">
        <v>150</v>
      </c>
      <c r="AB22" s="39">
        <v>150</v>
      </c>
      <c r="AC22" s="39">
        <v>150</v>
      </c>
      <c r="AD22" s="39">
        <v>150</v>
      </c>
      <c r="AE22" s="39">
        <v>150</v>
      </c>
      <c r="AF22" s="39">
        <v>150</v>
      </c>
      <c r="AG22" s="39">
        <v>150</v>
      </c>
      <c r="AH22" s="39">
        <v>150</v>
      </c>
      <c r="AI22" s="39">
        <v>150</v>
      </c>
      <c r="AJ22" s="39">
        <v>150</v>
      </c>
      <c r="AK22" s="39">
        <v>150</v>
      </c>
      <c r="AL22" s="39">
        <v>150</v>
      </c>
      <c r="AM22" s="39">
        <v>150</v>
      </c>
      <c r="AN22" s="39">
        <v>150</v>
      </c>
      <c r="AO22" s="39">
        <v>150</v>
      </c>
      <c r="AP22" s="39">
        <v>150</v>
      </c>
      <c r="AQ22" s="126">
        <v>150</v>
      </c>
      <c r="AR22" s="7"/>
      <c r="AS22" s="7"/>
    </row>
    <row r="23" spans="2:45" x14ac:dyDescent="0.3">
      <c r="B23" s="7"/>
      <c r="C23" s="36" t="s">
        <v>77</v>
      </c>
      <c r="D23" t="s">
        <v>204</v>
      </c>
      <c r="F23" s="123">
        <v>0</v>
      </c>
      <c r="G23" s="133">
        <v>30</v>
      </c>
      <c r="H23" s="38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126"/>
      <c r="AR23" s="7"/>
      <c r="AS23" s="7"/>
    </row>
    <row r="24" spans="2:45" x14ac:dyDescent="0.3">
      <c r="B24" s="7"/>
      <c r="C24" s="36" t="s">
        <v>78</v>
      </c>
      <c r="D24" t="s">
        <v>204</v>
      </c>
      <c r="F24" s="123">
        <v>0.22</v>
      </c>
      <c r="G24" s="133">
        <v>30</v>
      </c>
      <c r="H24" s="38">
        <v>10</v>
      </c>
      <c r="I24" s="39">
        <v>10</v>
      </c>
      <c r="J24" s="39">
        <v>10</v>
      </c>
      <c r="K24" s="39">
        <v>10</v>
      </c>
      <c r="L24" s="39">
        <v>10</v>
      </c>
      <c r="M24" s="39">
        <v>10</v>
      </c>
      <c r="N24" s="39">
        <v>10</v>
      </c>
      <c r="O24" s="39">
        <v>10</v>
      </c>
      <c r="P24" s="39">
        <v>10</v>
      </c>
      <c r="Q24" s="39">
        <v>10</v>
      </c>
      <c r="R24" s="39">
        <v>10</v>
      </c>
      <c r="S24" s="39">
        <v>10</v>
      </c>
      <c r="T24" s="39">
        <v>10</v>
      </c>
      <c r="U24" s="39">
        <v>10</v>
      </c>
      <c r="V24" s="39">
        <v>10</v>
      </c>
      <c r="W24" s="39">
        <v>10</v>
      </c>
      <c r="X24" s="39">
        <v>10</v>
      </c>
      <c r="Y24" s="39">
        <v>10</v>
      </c>
      <c r="Z24" s="39">
        <v>10</v>
      </c>
      <c r="AA24" s="39">
        <v>10</v>
      </c>
      <c r="AB24" s="39">
        <v>10</v>
      </c>
      <c r="AC24" s="39">
        <v>10</v>
      </c>
      <c r="AD24" s="39">
        <v>10</v>
      </c>
      <c r="AE24" s="39">
        <v>10</v>
      </c>
      <c r="AF24" s="39">
        <v>10</v>
      </c>
      <c r="AG24" s="39">
        <v>10</v>
      </c>
      <c r="AH24" s="39">
        <v>10</v>
      </c>
      <c r="AI24" s="39">
        <v>10</v>
      </c>
      <c r="AJ24" s="39">
        <v>10</v>
      </c>
      <c r="AK24" s="39">
        <v>10</v>
      </c>
      <c r="AL24" s="39">
        <v>10</v>
      </c>
      <c r="AM24" s="39">
        <v>10</v>
      </c>
      <c r="AN24" s="39">
        <v>10</v>
      </c>
      <c r="AO24" s="39">
        <v>10</v>
      </c>
      <c r="AP24" s="39">
        <v>10</v>
      </c>
      <c r="AQ24" s="126">
        <v>10</v>
      </c>
      <c r="AR24" s="7"/>
      <c r="AS24" s="7"/>
    </row>
    <row r="25" spans="2:45" x14ac:dyDescent="0.3">
      <c r="B25" s="7"/>
      <c r="C25" s="36" t="s">
        <v>79</v>
      </c>
      <c r="D25" t="s">
        <v>204</v>
      </c>
      <c r="F25" s="123">
        <v>0.22</v>
      </c>
      <c r="G25" s="133">
        <v>30</v>
      </c>
      <c r="H25" s="38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126"/>
      <c r="AR25" s="7"/>
      <c r="AS25" s="7"/>
    </row>
    <row r="26" spans="2:45" x14ac:dyDescent="0.3">
      <c r="B26" s="7"/>
      <c r="C26" s="36" t="s">
        <v>80</v>
      </c>
      <c r="D26" t="s">
        <v>204</v>
      </c>
      <c r="F26" s="123">
        <v>0.22</v>
      </c>
      <c r="G26" s="133">
        <v>30</v>
      </c>
      <c r="H26" s="38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126"/>
      <c r="AR26" s="7"/>
      <c r="AS26" s="7"/>
    </row>
    <row r="27" spans="2:45" x14ac:dyDescent="0.3">
      <c r="B27" s="7"/>
      <c r="C27" s="36" t="s">
        <v>81</v>
      </c>
      <c r="D27" t="s">
        <v>204</v>
      </c>
      <c r="F27" s="123"/>
      <c r="G27" s="133">
        <v>30</v>
      </c>
      <c r="H27" s="38">
        <v>1000</v>
      </c>
      <c r="I27" s="39">
        <v>1000</v>
      </c>
      <c r="J27" s="39">
        <v>1000</v>
      </c>
      <c r="K27" s="39">
        <v>1000</v>
      </c>
      <c r="L27" s="39">
        <v>1000</v>
      </c>
      <c r="M27" s="39">
        <v>1000</v>
      </c>
      <c r="N27" s="39">
        <v>1000</v>
      </c>
      <c r="O27" s="39">
        <v>1000</v>
      </c>
      <c r="P27" s="39">
        <v>1000</v>
      </c>
      <c r="Q27" s="39">
        <v>1000</v>
      </c>
      <c r="R27" s="39">
        <v>1000</v>
      </c>
      <c r="S27" s="39">
        <v>1000</v>
      </c>
      <c r="T27" s="39">
        <v>1000</v>
      </c>
      <c r="U27" s="39">
        <v>1000</v>
      </c>
      <c r="V27" s="39">
        <v>1000</v>
      </c>
      <c r="W27" s="39">
        <v>1000</v>
      </c>
      <c r="X27" s="39">
        <v>1000</v>
      </c>
      <c r="Y27" s="39">
        <v>1000</v>
      </c>
      <c r="Z27" s="39">
        <v>1000</v>
      </c>
      <c r="AA27" s="39">
        <v>1000</v>
      </c>
      <c r="AB27" s="39">
        <v>1000</v>
      </c>
      <c r="AC27" s="39">
        <v>1000</v>
      </c>
      <c r="AD27" s="39">
        <v>1000</v>
      </c>
      <c r="AE27" s="39">
        <v>1000</v>
      </c>
      <c r="AF27" s="39">
        <v>1000</v>
      </c>
      <c r="AG27" s="39">
        <v>1000</v>
      </c>
      <c r="AH27" s="39">
        <v>1000</v>
      </c>
      <c r="AI27" s="39">
        <v>1000</v>
      </c>
      <c r="AJ27" s="39">
        <v>1000</v>
      </c>
      <c r="AK27" s="39">
        <v>1000</v>
      </c>
      <c r="AL27" s="39">
        <v>1000</v>
      </c>
      <c r="AM27" s="39">
        <v>1000</v>
      </c>
      <c r="AN27" s="39">
        <v>1000</v>
      </c>
      <c r="AO27" s="39">
        <v>1000</v>
      </c>
      <c r="AP27" s="39">
        <v>1000</v>
      </c>
      <c r="AQ27" s="126">
        <v>1000</v>
      </c>
      <c r="AR27" s="7"/>
      <c r="AS27" s="7"/>
    </row>
    <row r="28" spans="2:45" x14ac:dyDescent="0.3">
      <c r="B28" s="7"/>
      <c r="C28" s="36" t="s">
        <v>82</v>
      </c>
      <c r="D28" t="s">
        <v>204</v>
      </c>
      <c r="F28" s="123">
        <v>0.22</v>
      </c>
      <c r="G28" s="133">
        <v>30</v>
      </c>
      <c r="H28" s="38">
        <v>100</v>
      </c>
      <c r="I28" s="39">
        <v>100</v>
      </c>
      <c r="J28" s="39">
        <v>100</v>
      </c>
      <c r="K28" s="39">
        <v>100</v>
      </c>
      <c r="L28" s="39">
        <v>100</v>
      </c>
      <c r="M28" s="39">
        <v>100</v>
      </c>
      <c r="N28" s="39">
        <v>100</v>
      </c>
      <c r="O28" s="39">
        <v>100</v>
      </c>
      <c r="P28" s="39">
        <v>100</v>
      </c>
      <c r="Q28" s="39">
        <v>100</v>
      </c>
      <c r="R28" s="39">
        <v>100</v>
      </c>
      <c r="S28" s="39">
        <v>100</v>
      </c>
      <c r="T28" s="39">
        <v>100</v>
      </c>
      <c r="U28" s="39">
        <v>100</v>
      </c>
      <c r="V28" s="39">
        <v>100</v>
      </c>
      <c r="W28" s="39">
        <v>100</v>
      </c>
      <c r="X28" s="39">
        <v>100</v>
      </c>
      <c r="Y28" s="39">
        <v>100</v>
      </c>
      <c r="Z28" s="39">
        <v>100</v>
      </c>
      <c r="AA28" s="39">
        <v>100</v>
      </c>
      <c r="AB28" s="39">
        <v>100</v>
      </c>
      <c r="AC28" s="39">
        <v>100</v>
      </c>
      <c r="AD28" s="39">
        <v>100</v>
      </c>
      <c r="AE28" s="39">
        <v>100</v>
      </c>
      <c r="AF28" s="39">
        <v>100</v>
      </c>
      <c r="AG28" s="39">
        <v>100</v>
      </c>
      <c r="AH28" s="39">
        <v>100</v>
      </c>
      <c r="AI28" s="39">
        <v>100</v>
      </c>
      <c r="AJ28" s="39">
        <v>100</v>
      </c>
      <c r="AK28" s="39">
        <v>100</v>
      </c>
      <c r="AL28" s="39">
        <v>100</v>
      </c>
      <c r="AM28" s="39">
        <v>100</v>
      </c>
      <c r="AN28" s="39">
        <v>100</v>
      </c>
      <c r="AO28" s="39">
        <v>100</v>
      </c>
      <c r="AP28" s="39">
        <v>100</v>
      </c>
      <c r="AQ28" s="126">
        <v>100</v>
      </c>
      <c r="AR28" s="7"/>
      <c r="AS28" s="7"/>
    </row>
    <row r="29" spans="2:45" x14ac:dyDescent="0.3">
      <c r="B29" s="7"/>
      <c r="C29" s="36" t="s">
        <v>83</v>
      </c>
      <c r="D29" t="s">
        <v>204</v>
      </c>
      <c r="F29" s="123">
        <v>0.22</v>
      </c>
      <c r="G29" s="133">
        <v>30</v>
      </c>
      <c r="H29" s="38">
        <v>30</v>
      </c>
      <c r="I29" s="39">
        <v>30</v>
      </c>
      <c r="J29" s="39">
        <v>30</v>
      </c>
      <c r="K29" s="39">
        <v>30</v>
      </c>
      <c r="L29" s="39">
        <v>30</v>
      </c>
      <c r="M29" s="39">
        <v>30</v>
      </c>
      <c r="N29" s="39">
        <v>30</v>
      </c>
      <c r="O29" s="39">
        <v>30</v>
      </c>
      <c r="P29" s="39">
        <v>30</v>
      </c>
      <c r="Q29" s="39">
        <v>30</v>
      </c>
      <c r="R29" s="39">
        <v>30</v>
      </c>
      <c r="S29" s="39">
        <v>30</v>
      </c>
      <c r="T29" s="39">
        <v>30</v>
      </c>
      <c r="U29" s="39">
        <v>30</v>
      </c>
      <c r="V29" s="39">
        <v>30</v>
      </c>
      <c r="W29" s="39">
        <v>30</v>
      </c>
      <c r="X29" s="39">
        <v>30</v>
      </c>
      <c r="Y29" s="39">
        <v>30</v>
      </c>
      <c r="Z29" s="39">
        <v>30</v>
      </c>
      <c r="AA29" s="39">
        <v>30</v>
      </c>
      <c r="AB29" s="39">
        <v>30</v>
      </c>
      <c r="AC29" s="39">
        <v>30</v>
      </c>
      <c r="AD29" s="39">
        <v>30</v>
      </c>
      <c r="AE29" s="39">
        <v>30</v>
      </c>
      <c r="AF29" s="39">
        <v>30</v>
      </c>
      <c r="AG29" s="39">
        <v>30</v>
      </c>
      <c r="AH29" s="39">
        <v>30</v>
      </c>
      <c r="AI29" s="39">
        <v>30</v>
      </c>
      <c r="AJ29" s="39">
        <v>30</v>
      </c>
      <c r="AK29" s="39">
        <v>30</v>
      </c>
      <c r="AL29" s="39">
        <v>30</v>
      </c>
      <c r="AM29" s="39">
        <v>30</v>
      </c>
      <c r="AN29" s="39">
        <v>30</v>
      </c>
      <c r="AO29" s="39">
        <v>30</v>
      </c>
      <c r="AP29" s="39">
        <v>30</v>
      </c>
      <c r="AQ29" s="126">
        <v>30</v>
      </c>
      <c r="AR29" s="7"/>
      <c r="AS29" s="7"/>
    </row>
    <row r="30" spans="2:45" ht="15" thickBot="1" x14ac:dyDescent="0.35">
      <c r="B30" s="7"/>
      <c r="C30" s="37" t="s">
        <v>84</v>
      </c>
      <c r="D30" t="s">
        <v>204</v>
      </c>
      <c r="F30" s="48"/>
      <c r="G30" s="135">
        <v>30</v>
      </c>
      <c r="H30" s="127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9"/>
      <c r="AR30" s="7"/>
      <c r="AS30" s="7"/>
    </row>
    <row r="31" spans="2:45" x14ac:dyDescent="0.3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</row>
    <row r="32" spans="2:45" ht="15" thickBot="1" x14ac:dyDescent="0.35">
      <c r="B32" s="7"/>
      <c r="C32" s="25" t="s">
        <v>197</v>
      </c>
      <c r="D32" s="7"/>
      <c r="E32" s="7"/>
      <c r="F32" s="7"/>
      <c r="G32" s="7"/>
      <c r="H32" s="19" t="str">
        <f>+H7</f>
        <v>gen 2017</v>
      </c>
      <c r="I32" s="124">
        <f t="shared" ref="I32:AQ32" si="0">+I7</f>
        <v>42794</v>
      </c>
      <c r="J32" s="124">
        <f t="shared" si="0"/>
        <v>42825</v>
      </c>
      <c r="K32" s="124">
        <f t="shared" si="0"/>
        <v>42855</v>
      </c>
      <c r="L32" s="124">
        <f t="shared" si="0"/>
        <v>42886</v>
      </c>
      <c r="M32" s="124">
        <f t="shared" si="0"/>
        <v>42916</v>
      </c>
      <c r="N32" s="124">
        <f t="shared" si="0"/>
        <v>42947</v>
      </c>
      <c r="O32" s="124">
        <f t="shared" si="0"/>
        <v>42978</v>
      </c>
      <c r="P32" s="124">
        <f t="shared" si="0"/>
        <v>43008</v>
      </c>
      <c r="Q32" s="124">
        <f t="shared" si="0"/>
        <v>43039</v>
      </c>
      <c r="R32" s="124">
        <f t="shared" si="0"/>
        <v>43069</v>
      </c>
      <c r="S32" s="124">
        <f t="shared" si="0"/>
        <v>43100</v>
      </c>
      <c r="T32" s="124">
        <f t="shared" si="0"/>
        <v>43131</v>
      </c>
      <c r="U32" s="124">
        <f t="shared" si="0"/>
        <v>43159</v>
      </c>
      <c r="V32" s="124">
        <f t="shared" si="0"/>
        <v>43190</v>
      </c>
      <c r="W32" s="124">
        <f t="shared" si="0"/>
        <v>43220</v>
      </c>
      <c r="X32" s="124">
        <f t="shared" si="0"/>
        <v>43251</v>
      </c>
      <c r="Y32" s="124">
        <f t="shared" si="0"/>
        <v>43281</v>
      </c>
      <c r="Z32" s="124">
        <f t="shared" si="0"/>
        <v>43312</v>
      </c>
      <c r="AA32" s="124">
        <f t="shared" si="0"/>
        <v>43343</v>
      </c>
      <c r="AB32" s="124">
        <f t="shared" si="0"/>
        <v>43373</v>
      </c>
      <c r="AC32" s="124">
        <f t="shared" si="0"/>
        <v>43404</v>
      </c>
      <c r="AD32" s="124">
        <f t="shared" si="0"/>
        <v>43434</v>
      </c>
      <c r="AE32" s="124">
        <f t="shared" si="0"/>
        <v>43465</v>
      </c>
      <c r="AF32" s="124">
        <f t="shared" si="0"/>
        <v>43496</v>
      </c>
      <c r="AG32" s="124">
        <f t="shared" si="0"/>
        <v>43524</v>
      </c>
      <c r="AH32" s="124">
        <f t="shared" si="0"/>
        <v>43555</v>
      </c>
      <c r="AI32" s="124">
        <f t="shared" si="0"/>
        <v>43585</v>
      </c>
      <c r="AJ32" s="124">
        <f t="shared" si="0"/>
        <v>43616</v>
      </c>
      <c r="AK32" s="124">
        <f t="shared" si="0"/>
        <v>43646</v>
      </c>
      <c r="AL32" s="124">
        <f t="shared" si="0"/>
        <v>43677</v>
      </c>
      <c r="AM32" s="124">
        <f t="shared" si="0"/>
        <v>43708</v>
      </c>
      <c r="AN32" s="124">
        <f t="shared" si="0"/>
        <v>43738</v>
      </c>
      <c r="AO32" s="124">
        <f t="shared" si="0"/>
        <v>43769</v>
      </c>
      <c r="AP32" s="124">
        <f t="shared" si="0"/>
        <v>43799</v>
      </c>
      <c r="AQ32" s="124">
        <f t="shared" si="0"/>
        <v>43830</v>
      </c>
      <c r="AR32" s="7"/>
      <c r="AS32" s="7"/>
    </row>
    <row r="33" spans="2:45" x14ac:dyDescent="0.3">
      <c r="B33" s="7"/>
      <c r="C33" s="146" t="str">
        <f>+C8</f>
        <v xml:space="preserve">    - Costi variabili di produzione</v>
      </c>
      <c r="D33" s="7"/>
      <c r="E33" s="7"/>
      <c r="F33" s="7"/>
      <c r="G33" s="7"/>
      <c r="H33" s="149">
        <f>+H8*$F8</f>
        <v>897.6</v>
      </c>
      <c r="I33" s="150">
        <f t="shared" ref="I33:AP40" si="1">+I8*$F8</f>
        <v>897.6</v>
      </c>
      <c r="J33" s="150">
        <f t="shared" si="1"/>
        <v>897.6</v>
      </c>
      <c r="K33" s="150">
        <f t="shared" si="1"/>
        <v>897.6</v>
      </c>
      <c r="L33" s="150">
        <f t="shared" si="1"/>
        <v>897.6</v>
      </c>
      <c r="M33" s="150">
        <f t="shared" si="1"/>
        <v>897.6</v>
      </c>
      <c r="N33" s="150">
        <f t="shared" si="1"/>
        <v>897.6</v>
      </c>
      <c r="O33" s="150">
        <f t="shared" si="1"/>
        <v>897.6</v>
      </c>
      <c r="P33" s="150">
        <f t="shared" si="1"/>
        <v>897.6</v>
      </c>
      <c r="Q33" s="150">
        <f t="shared" si="1"/>
        <v>897.6</v>
      </c>
      <c r="R33" s="150">
        <f t="shared" si="1"/>
        <v>897.6</v>
      </c>
      <c r="S33" s="150">
        <f t="shared" si="1"/>
        <v>897.6</v>
      </c>
      <c r="T33" s="150">
        <f t="shared" si="1"/>
        <v>897.6</v>
      </c>
      <c r="U33" s="150">
        <f t="shared" si="1"/>
        <v>897.6</v>
      </c>
      <c r="V33" s="150">
        <f t="shared" si="1"/>
        <v>897.6</v>
      </c>
      <c r="W33" s="150">
        <f t="shared" si="1"/>
        <v>897.6</v>
      </c>
      <c r="X33" s="150">
        <f t="shared" si="1"/>
        <v>897.6</v>
      </c>
      <c r="Y33" s="150">
        <f t="shared" si="1"/>
        <v>897.6</v>
      </c>
      <c r="Z33" s="150">
        <f t="shared" si="1"/>
        <v>897.6</v>
      </c>
      <c r="AA33" s="150">
        <f t="shared" si="1"/>
        <v>897.6</v>
      </c>
      <c r="AB33" s="150">
        <f t="shared" si="1"/>
        <v>897.6</v>
      </c>
      <c r="AC33" s="150">
        <f t="shared" si="1"/>
        <v>897.6</v>
      </c>
      <c r="AD33" s="150">
        <f t="shared" si="1"/>
        <v>897.6</v>
      </c>
      <c r="AE33" s="150">
        <f t="shared" si="1"/>
        <v>897.6</v>
      </c>
      <c r="AF33" s="150">
        <f t="shared" si="1"/>
        <v>897.6</v>
      </c>
      <c r="AG33" s="150">
        <f t="shared" si="1"/>
        <v>897.6</v>
      </c>
      <c r="AH33" s="150">
        <f t="shared" si="1"/>
        <v>897.6</v>
      </c>
      <c r="AI33" s="150">
        <f t="shared" si="1"/>
        <v>897.6</v>
      </c>
      <c r="AJ33" s="150">
        <f t="shared" si="1"/>
        <v>897.6</v>
      </c>
      <c r="AK33" s="150">
        <f t="shared" si="1"/>
        <v>897.6</v>
      </c>
      <c r="AL33" s="150">
        <f t="shared" si="1"/>
        <v>897.6</v>
      </c>
      <c r="AM33" s="150">
        <f t="shared" si="1"/>
        <v>897.6</v>
      </c>
      <c r="AN33" s="150">
        <f t="shared" si="1"/>
        <v>897.6</v>
      </c>
      <c r="AO33" s="150">
        <f t="shared" si="1"/>
        <v>897.6</v>
      </c>
      <c r="AP33" s="150">
        <f t="shared" si="1"/>
        <v>897.6</v>
      </c>
      <c r="AQ33" s="151">
        <f>+AQ8*$F8</f>
        <v>897.6</v>
      </c>
      <c r="AR33" s="7"/>
      <c r="AS33" s="7"/>
    </row>
    <row r="34" spans="2:45" x14ac:dyDescent="0.3">
      <c r="B34" s="7"/>
      <c r="C34" s="147" t="str">
        <f t="shared" ref="C34:C55" si="2">+C9</f>
        <v xml:space="preserve">    - Costi variabili commerciali</v>
      </c>
      <c r="D34" s="7"/>
      <c r="E34" s="7"/>
      <c r="F34" s="7"/>
      <c r="G34" s="7"/>
      <c r="H34" s="152">
        <f t="shared" ref="H34:W55" si="3">+H9*$F9</f>
        <v>897.6</v>
      </c>
      <c r="I34" s="153">
        <f t="shared" si="3"/>
        <v>897.6</v>
      </c>
      <c r="J34" s="153">
        <f t="shared" si="3"/>
        <v>897.6</v>
      </c>
      <c r="K34" s="153">
        <f t="shared" si="3"/>
        <v>897.6</v>
      </c>
      <c r="L34" s="153">
        <f t="shared" si="3"/>
        <v>897.6</v>
      </c>
      <c r="M34" s="153">
        <f t="shared" si="3"/>
        <v>897.6</v>
      </c>
      <c r="N34" s="153">
        <f t="shared" si="3"/>
        <v>897.6</v>
      </c>
      <c r="O34" s="153">
        <f t="shared" si="3"/>
        <v>897.6</v>
      </c>
      <c r="P34" s="153">
        <f t="shared" si="3"/>
        <v>897.6</v>
      </c>
      <c r="Q34" s="153">
        <f t="shared" si="3"/>
        <v>897.6</v>
      </c>
      <c r="R34" s="153">
        <f t="shared" si="3"/>
        <v>897.6</v>
      </c>
      <c r="S34" s="153">
        <f t="shared" si="3"/>
        <v>897.6</v>
      </c>
      <c r="T34" s="153">
        <f t="shared" si="3"/>
        <v>897.6</v>
      </c>
      <c r="U34" s="153">
        <f t="shared" si="3"/>
        <v>897.6</v>
      </c>
      <c r="V34" s="153">
        <f t="shared" si="3"/>
        <v>897.6</v>
      </c>
      <c r="W34" s="153">
        <f t="shared" si="3"/>
        <v>897.6</v>
      </c>
      <c r="X34" s="153">
        <f t="shared" si="1"/>
        <v>897.6</v>
      </c>
      <c r="Y34" s="153">
        <f t="shared" si="1"/>
        <v>897.6</v>
      </c>
      <c r="Z34" s="153">
        <f t="shared" si="1"/>
        <v>897.6</v>
      </c>
      <c r="AA34" s="153">
        <f t="shared" si="1"/>
        <v>897.6</v>
      </c>
      <c r="AB34" s="153">
        <f t="shared" si="1"/>
        <v>897.6</v>
      </c>
      <c r="AC34" s="153">
        <f t="shared" si="1"/>
        <v>897.6</v>
      </c>
      <c r="AD34" s="153">
        <f t="shared" si="1"/>
        <v>897.6</v>
      </c>
      <c r="AE34" s="153">
        <f t="shared" si="1"/>
        <v>897.6</v>
      </c>
      <c r="AF34" s="153">
        <f t="shared" si="1"/>
        <v>897.6</v>
      </c>
      <c r="AG34" s="153">
        <f t="shared" si="1"/>
        <v>897.6</v>
      </c>
      <c r="AH34" s="153">
        <f t="shared" si="1"/>
        <v>897.6</v>
      </c>
      <c r="AI34" s="153">
        <f t="shared" si="1"/>
        <v>897.6</v>
      </c>
      <c r="AJ34" s="153">
        <f t="shared" si="1"/>
        <v>897.6</v>
      </c>
      <c r="AK34" s="153">
        <f t="shared" si="1"/>
        <v>897.6</v>
      </c>
      <c r="AL34" s="153">
        <f t="shared" si="1"/>
        <v>897.6</v>
      </c>
      <c r="AM34" s="153">
        <f t="shared" si="1"/>
        <v>897.6</v>
      </c>
      <c r="AN34" s="153">
        <f t="shared" si="1"/>
        <v>897.6</v>
      </c>
      <c r="AO34" s="153">
        <f t="shared" si="1"/>
        <v>897.6</v>
      </c>
      <c r="AP34" s="153">
        <f t="shared" si="1"/>
        <v>897.6</v>
      </c>
      <c r="AQ34" s="154">
        <f t="shared" ref="AQ34" si="4">+AQ9*$F9</f>
        <v>897.6</v>
      </c>
      <c r="AR34" s="7"/>
      <c r="AS34" s="7"/>
    </row>
    <row r="35" spans="2:45" x14ac:dyDescent="0.3">
      <c r="B35" s="7"/>
      <c r="C35" s="147" t="str">
        <f t="shared" si="2"/>
        <v xml:space="preserve">    - Altri costi variabili</v>
      </c>
      <c r="D35" s="7"/>
      <c r="E35" s="7"/>
      <c r="F35" s="7"/>
      <c r="G35" s="7"/>
      <c r="H35" s="152">
        <f t="shared" si="3"/>
        <v>1346.4</v>
      </c>
      <c r="I35" s="153">
        <f t="shared" si="1"/>
        <v>1346.4</v>
      </c>
      <c r="J35" s="153">
        <f t="shared" si="1"/>
        <v>1346.4</v>
      </c>
      <c r="K35" s="153">
        <f t="shared" si="1"/>
        <v>1346.4</v>
      </c>
      <c r="L35" s="153">
        <f t="shared" si="1"/>
        <v>1346.4</v>
      </c>
      <c r="M35" s="153">
        <f t="shared" si="1"/>
        <v>1346.4</v>
      </c>
      <c r="N35" s="153">
        <f t="shared" si="1"/>
        <v>1346.4</v>
      </c>
      <c r="O35" s="153">
        <f t="shared" si="1"/>
        <v>1346.4</v>
      </c>
      <c r="P35" s="153">
        <f t="shared" si="1"/>
        <v>1346.4</v>
      </c>
      <c r="Q35" s="153">
        <f t="shared" si="1"/>
        <v>1346.4</v>
      </c>
      <c r="R35" s="153">
        <f t="shared" si="1"/>
        <v>1346.4</v>
      </c>
      <c r="S35" s="153">
        <f t="shared" si="1"/>
        <v>1346.4</v>
      </c>
      <c r="T35" s="153">
        <f t="shared" si="1"/>
        <v>1346.4</v>
      </c>
      <c r="U35" s="153">
        <f t="shared" si="1"/>
        <v>1346.4</v>
      </c>
      <c r="V35" s="153">
        <f t="shared" si="1"/>
        <v>1346.4</v>
      </c>
      <c r="W35" s="153">
        <f t="shared" si="1"/>
        <v>1346.4</v>
      </c>
      <c r="X35" s="153">
        <f t="shared" si="1"/>
        <v>1346.4</v>
      </c>
      <c r="Y35" s="153">
        <f t="shared" si="1"/>
        <v>1346.4</v>
      </c>
      <c r="Z35" s="153">
        <f t="shared" si="1"/>
        <v>1346.4</v>
      </c>
      <c r="AA35" s="153">
        <f t="shared" si="1"/>
        <v>1346.4</v>
      </c>
      <c r="AB35" s="153">
        <f t="shared" si="1"/>
        <v>1346.4</v>
      </c>
      <c r="AC35" s="153">
        <f t="shared" si="1"/>
        <v>1346.4</v>
      </c>
      <c r="AD35" s="153">
        <f t="shared" si="1"/>
        <v>1346.4</v>
      </c>
      <c r="AE35" s="153">
        <f t="shared" si="1"/>
        <v>1346.4</v>
      </c>
      <c r="AF35" s="153">
        <f t="shared" si="1"/>
        <v>1346.4</v>
      </c>
      <c r="AG35" s="153">
        <f t="shared" si="1"/>
        <v>1346.4</v>
      </c>
      <c r="AH35" s="153">
        <f t="shared" si="1"/>
        <v>1346.4</v>
      </c>
      <c r="AI35" s="153">
        <f t="shared" si="1"/>
        <v>1346.4</v>
      </c>
      <c r="AJ35" s="153">
        <f t="shared" si="1"/>
        <v>1346.4</v>
      </c>
      <c r="AK35" s="153">
        <f t="shared" si="1"/>
        <v>1346.4</v>
      </c>
      <c r="AL35" s="153">
        <f t="shared" si="1"/>
        <v>1346.4</v>
      </c>
      <c r="AM35" s="153">
        <f t="shared" si="1"/>
        <v>1346.4</v>
      </c>
      <c r="AN35" s="153">
        <f t="shared" si="1"/>
        <v>1346.4</v>
      </c>
      <c r="AO35" s="153">
        <f t="shared" si="1"/>
        <v>1346.4</v>
      </c>
      <c r="AP35" s="153">
        <f t="shared" si="1"/>
        <v>1346.4</v>
      </c>
      <c r="AQ35" s="154">
        <f t="shared" ref="AQ35" si="5">+AQ10*$F10</f>
        <v>1346.4</v>
      </c>
      <c r="AR35" s="7"/>
      <c r="AS35" s="7"/>
    </row>
    <row r="36" spans="2:45" x14ac:dyDescent="0.3">
      <c r="B36" s="7"/>
      <c r="C36" s="147" t="str">
        <f t="shared" si="2"/>
        <v xml:space="preserve">    - Costi fissi di produzione</v>
      </c>
      <c r="D36" s="7"/>
      <c r="E36" s="7"/>
      <c r="F36" s="7"/>
      <c r="G36" s="7"/>
      <c r="H36" s="152">
        <f t="shared" si="3"/>
        <v>110</v>
      </c>
      <c r="I36" s="153">
        <f t="shared" si="1"/>
        <v>110</v>
      </c>
      <c r="J36" s="153">
        <f t="shared" si="1"/>
        <v>110</v>
      </c>
      <c r="K36" s="153">
        <f t="shared" si="1"/>
        <v>110</v>
      </c>
      <c r="L36" s="153">
        <f t="shared" si="1"/>
        <v>110</v>
      </c>
      <c r="M36" s="153">
        <f t="shared" si="1"/>
        <v>110</v>
      </c>
      <c r="N36" s="153">
        <f t="shared" si="1"/>
        <v>110</v>
      </c>
      <c r="O36" s="153">
        <f t="shared" si="1"/>
        <v>110</v>
      </c>
      <c r="P36" s="153">
        <f t="shared" si="1"/>
        <v>110</v>
      </c>
      <c r="Q36" s="153">
        <f t="shared" si="1"/>
        <v>110</v>
      </c>
      <c r="R36" s="153">
        <f t="shared" si="1"/>
        <v>110</v>
      </c>
      <c r="S36" s="153">
        <f t="shared" si="1"/>
        <v>110</v>
      </c>
      <c r="T36" s="153">
        <f t="shared" si="1"/>
        <v>110</v>
      </c>
      <c r="U36" s="153">
        <f t="shared" si="1"/>
        <v>110</v>
      </c>
      <c r="V36" s="153">
        <f t="shared" si="1"/>
        <v>110</v>
      </c>
      <c r="W36" s="153">
        <f t="shared" si="1"/>
        <v>110</v>
      </c>
      <c r="X36" s="153">
        <f t="shared" si="1"/>
        <v>110</v>
      </c>
      <c r="Y36" s="153">
        <f t="shared" si="1"/>
        <v>110</v>
      </c>
      <c r="Z36" s="153">
        <f t="shared" si="1"/>
        <v>110</v>
      </c>
      <c r="AA36" s="153">
        <f t="shared" si="1"/>
        <v>110</v>
      </c>
      <c r="AB36" s="153">
        <f t="shared" si="1"/>
        <v>110</v>
      </c>
      <c r="AC36" s="153">
        <f t="shared" si="1"/>
        <v>110</v>
      </c>
      <c r="AD36" s="153">
        <f t="shared" si="1"/>
        <v>110</v>
      </c>
      <c r="AE36" s="153">
        <f t="shared" si="1"/>
        <v>110</v>
      </c>
      <c r="AF36" s="153">
        <f t="shared" si="1"/>
        <v>110</v>
      </c>
      <c r="AG36" s="153">
        <f t="shared" si="1"/>
        <v>110</v>
      </c>
      <c r="AH36" s="153">
        <f t="shared" si="1"/>
        <v>110</v>
      </c>
      <c r="AI36" s="153">
        <f t="shared" si="1"/>
        <v>110</v>
      </c>
      <c r="AJ36" s="153">
        <f t="shared" si="1"/>
        <v>110</v>
      </c>
      <c r="AK36" s="153">
        <f t="shared" si="1"/>
        <v>110</v>
      </c>
      <c r="AL36" s="153">
        <f t="shared" si="1"/>
        <v>110</v>
      </c>
      <c r="AM36" s="153">
        <f t="shared" si="1"/>
        <v>110</v>
      </c>
      <c r="AN36" s="153">
        <f t="shared" si="1"/>
        <v>110</v>
      </c>
      <c r="AO36" s="153">
        <f t="shared" si="1"/>
        <v>110</v>
      </c>
      <c r="AP36" s="153">
        <f t="shared" si="1"/>
        <v>110</v>
      </c>
      <c r="AQ36" s="154">
        <f t="shared" ref="AQ36" si="6">+AQ11*$F11</f>
        <v>110</v>
      </c>
      <c r="AR36" s="7"/>
      <c r="AS36" s="7"/>
    </row>
    <row r="37" spans="2:45" x14ac:dyDescent="0.3">
      <c r="B37" s="7"/>
      <c r="C37" s="147" t="str">
        <f t="shared" si="2"/>
        <v xml:space="preserve">    - spese di trasporto</v>
      </c>
      <c r="D37" s="7"/>
      <c r="E37" s="7"/>
      <c r="F37" s="7"/>
      <c r="G37" s="7"/>
      <c r="H37" s="152">
        <f t="shared" si="3"/>
        <v>22</v>
      </c>
      <c r="I37" s="153">
        <f t="shared" si="1"/>
        <v>22</v>
      </c>
      <c r="J37" s="153">
        <f t="shared" si="1"/>
        <v>22</v>
      </c>
      <c r="K37" s="153">
        <f t="shared" si="1"/>
        <v>22</v>
      </c>
      <c r="L37" s="153">
        <f t="shared" si="1"/>
        <v>22</v>
      </c>
      <c r="M37" s="153">
        <f t="shared" si="1"/>
        <v>22</v>
      </c>
      <c r="N37" s="153">
        <f t="shared" si="1"/>
        <v>22</v>
      </c>
      <c r="O37" s="153">
        <f t="shared" si="1"/>
        <v>22</v>
      </c>
      <c r="P37" s="153">
        <f t="shared" si="1"/>
        <v>22</v>
      </c>
      <c r="Q37" s="153">
        <f t="shared" si="1"/>
        <v>22</v>
      </c>
      <c r="R37" s="153">
        <f t="shared" si="1"/>
        <v>22</v>
      </c>
      <c r="S37" s="153">
        <f t="shared" si="1"/>
        <v>22</v>
      </c>
      <c r="T37" s="153">
        <f t="shared" si="1"/>
        <v>22</v>
      </c>
      <c r="U37" s="153">
        <f t="shared" si="1"/>
        <v>22</v>
      </c>
      <c r="V37" s="153">
        <f t="shared" si="1"/>
        <v>22</v>
      </c>
      <c r="W37" s="153">
        <f t="shared" si="1"/>
        <v>22</v>
      </c>
      <c r="X37" s="153">
        <f t="shared" si="1"/>
        <v>22</v>
      </c>
      <c r="Y37" s="153">
        <f t="shared" si="1"/>
        <v>22</v>
      </c>
      <c r="Z37" s="153">
        <f t="shared" si="1"/>
        <v>22</v>
      </c>
      <c r="AA37" s="153">
        <f t="shared" si="1"/>
        <v>22</v>
      </c>
      <c r="AB37" s="153">
        <f t="shared" si="1"/>
        <v>22</v>
      </c>
      <c r="AC37" s="153">
        <f t="shared" si="1"/>
        <v>22</v>
      </c>
      <c r="AD37" s="153">
        <f t="shared" si="1"/>
        <v>22</v>
      </c>
      <c r="AE37" s="153">
        <f t="shared" si="1"/>
        <v>22</v>
      </c>
      <c r="AF37" s="153">
        <f t="shared" si="1"/>
        <v>22</v>
      </c>
      <c r="AG37" s="153">
        <f t="shared" si="1"/>
        <v>22</v>
      </c>
      <c r="AH37" s="153">
        <f t="shared" si="1"/>
        <v>22</v>
      </c>
      <c r="AI37" s="153">
        <f t="shared" si="1"/>
        <v>22</v>
      </c>
      <c r="AJ37" s="153">
        <f t="shared" si="1"/>
        <v>22</v>
      </c>
      <c r="AK37" s="153">
        <f t="shared" si="1"/>
        <v>22</v>
      </c>
      <c r="AL37" s="153">
        <f t="shared" si="1"/>
        <v>22</v>
      </c>
      <c r="AM37" s="153">
        <f t="shared" si="1"/>
        <v>22</v>
      </c>
      <c r="AN37" s="153">
        <f t="shared" si="1"/>
        <v>22</v>
      </c>
      <c r="AO37" s="153">
        <f t="shared" si="1"/>
        <v>22</v>
      </c>
      <c r="AP37" s="153">
        <f t="shared" si="1"/>
        <v>22</v>
      </c>
      <c r="AQ37" s="154">
        <f t="shared" ref="AQ37" si="7">+AQ12*$F12</f>
        <v>22</v>
      </c>
      <c r="AR37" s="7"/>
      <c r="AS37" s="7"/>
    </row>
    <row r="38" spans="2:45" x14ac:dyDescent="0.3">
      <c r="B38" s="7"/>
      <c r="C38" s="147" t="str">
        <f t="shared" si="2"/>
        <v xml:space="preserve">    - lavorazioni presso terzi</v>
      </c>
      <c r="D38" s="7"/>
      <c r="E38" s="7"/>
      <c r="F38" s="7"/>
      <c r="G38" s="7"/>
      <c r="H38" s="152">
        <f t="shared" si="3"/>
        <v>0</v>
      </c>
      <c r="I38" s="153">
        <f t="shared" si="1"/>
        <v>0</v>
      </c>
      <c r="J38" s="153">
        <f t="shared" si="1"/>
        <v>0</v>
      </c>
      <c r="K38" s="153">
        <f t="shared" si="1"/>
        <v>0</v>
      </c>
      <c r="L38" s="153">
        <f t="shared" si="1"/>
        <v>0</v>
      </c>
      <c r="M38" s="153">
        <f t="shared" si="1"/>
        <v>0</v>
      </c>
      <c r="N38" s="153">
        <f t="shared" si="1"/>
        <v>0</v>
      </c>
      <c r="O38" s="153">
        <f t="shared" si="1"/>
        <v>0</v>
      </c>
      <c r="P38" s="153">
        <f t="shared" si="1"/>
        <v>0</v>
      </c>
      <c r="Q38" s="153">
        <f t="shared" si="1"/>
        <v>0</v>
      </c>
      <c r="R38" s="153">
        <f t="shared" si="1"/>
        <v>0</v>
      </c>
      <c r="S38" s="153">
        <f t="shared" si="1"/>
        <v>0</v>
      </c>
      <c r="T38" s="153">
        <f t="shared" si="1"/>
        <v>0</v>
      </c>
      <c r="U38" s="153">
        <f t="shared" si="1"/>
        <v>0</v>
      </c>
      <c r="V38" s="153">
        <f t="shared" si="1"/>
        <v>0</v>
      </c>
      <c r="W38" s="153">
        <f t="shared" si="1"/>
        <v>0</v>
      </c>
      <c r="X38" s="153">
        <f t="shared" si="1"/>
        <v>0</v>
      </c>
      <c r="Y38" s="153">
        <f t="shared" si="1"/>
        <v>0</v>
      </c>
      <c r="Z38" s="153">
        <f t="shared" si="1"/>
        <v>0</v>
      </c>
      <c r="AA38" s="153">
        <f t="shared" si="1"/>
        <v>0</v>
      </c>
      <c r="AB38" s="153">
        <f t="shared" si="1"/>
        <v>0</v>
      </c>
      <c r="AC38" s="153">
        <f t="shared" si="1"/>
        <v>0</v>
      </c>
      <c r="AD38" s="153">
        <f t="shared" si="1"/>
        <v>0</v>
      </c>
      <c r="AE38" s="153">
        <f t="shared" si="1"/>
        <v>0</v>
      </c>
      <c r="AF38" s="153">
        <f t="shared" si="1"/>
        <v>0</v>
      </c>
      <c r="AG38" s="153">
        <f t="shared" si="1"/>
        <v>0</v>
      </c>
      <c r="AH38" s="153">
        <f t="shared" si="1"/>
        <v>0</v>
      </c>
      <c r="AI38" s="153">
        <f t="shared" si="1"/>
        <v>0</v>
      </c>
      <c r="AJ38" s="153">
        <f t="shared" si="1"/>
        <v>0</v>
      </c>
      <c r="AK38" s="153">
        <f t="shared" si="1"/>
        <v>0</v>
      </c>
      <c r="AL38" s="153">
        <f t="shared" si="1"/>
        <v>0</v>
      </c>
      <c r="AM38" s="153">
        <f t="shared" si="1"/>
        <v>0</v>
      </c>
      <c r="AN38" s="153">
        <f t="shared" si="1"/>
        <v>0</v>
      </c>
      <c r="AO38" s="153">
        <f t="shared" si="1"/>
        <v>0</v>
      </c>
      <c r="AP38" s="153">
        <f t="shared" si="1"/>
        <v>0</v>
      </c>
      <c r="AQ38" s="154">
        <f t="shared" ref="AQ38" si="8">+AQ13*$F13</f>
        <v>0</v>
      </c>
      <c r="AR38" s="7"/>
      <c r="AS38" s="7"/>
    </row>
    <row r="39" spans="2:45" x14ac:dyDescent="0.3">
      <c r="B39" s="7"/>
      <c r="C39" s="147" t="str">
        <f t="shared" si="2"/>
        <v xml:space="preserve">    - consulenze tecnico-produttive</v>
      </c>
      <c r="D39" s="7"/>
      <c r="E39" s="7"/>
      <c r="F39" s="7"/>
      <c r="G39" s="7"/>
      <c r="H39" s="152">
        <f t="shared" si="3"/>
        <v>33</v>
      </c>
      <c r="I39" s="153">
        <f t="shared" si="1"/>
        <v>33</v>
      </c>
      <c r="J39" s="153">
        <f t="shared" si="1"/>
        <v>33</v>
      </c>
      <c r="K39" s="153">
        <f t="shared" si="1"/>
        <v>33</v>
      </c>
      <c r="L39" s="153">
        <f t="shared" si="1"/>
        <v>33</v>
      </c>
      <c r="M39" s="153">
        <f t="shared" si="1"/>
        <v>33</v>
      </c>
      <c r="N39" s="153">
        <f t="shared" si="1"/>
        <v>33</v>
      </c>
      <c r="O39" s="153">
        <f t="shared" si="1"/>
        <v>33</v>
      </c>
      <c r="P39" s="153">
        <f t="shared" si="1"/>
        <v>33</v>
      </c>
      <c r="Q39" s="153">
        <f t="shared" si="1"/>
        <v>33</v>
      </c>
      <c r="R39" s="153">
        <f t="shared" si="1"/>
        <v>33</v>
      </c>
      <c r="S39" s="153">
        <f t="shared" si="1"/>
        <v>33</v>
      </c>
      <c r="T39" s="153">
        <f t="shared" si="1"/>
        <v>33</v>
      </c>
      <c r="U39" s="153">
        <f t="shared" si="1"/>
        <v>33</v>
      </c>
      <c r="V39" s="153">
        <f t="shared" si="1"/>
        <v>33</v>
      </c>
      <c r="W39" s="153">
        <f t="shared" si="1"/>
        <v>33</v>
      </c>
      <c r="X39" s="153">
        <f t="shared" si="1"/>
        <v>33</v>
      </c>
      <c r="Y39" s="153">
        <f t="shared" si="1"/>
        <v>33</v>
      </c>
      <c r="Z39" s="153">
        <f t="shared" si="1"/>
        <v>33</v>
      </c>
      <c r="AA39" s="153">
        <f t="shared" si="1"/>
        <v>33</v>
      </c>
      <c r="AB39" s="153">
        <f t="shared" si="1"/>
        <v>33</v>
      </c>
      <c r="AC39" s="153">
        <f t="shared" si="1"/>
        <v>33</v>
      </c>
      <c r="AD39" s="153">
        <f t="shared" si="1"/>
        <v>33</v>
      </c>
      <c r="AE39" s="153">
        <f t="shared" si="1"/>
        <v>33</v>
      </c>
      <c r="AF39" s="153">
        <f t="shared" si="1"/>
        <v>33</v>
      </c>
      <c r="AG39" s="153">
        <f t="shared" si="1"/>
        <v>33</v>
      </c>
      <c r="AH39" s="153">
        <f t="shared" si="1"/>
        <v>33</v>
      </c>
      <c r="AI39" s="153">
        <f t="shared" si="1"/>
        <v>33</v>
      </c>
      <c r="AJ39" s="153">
        <f t="shared" si="1"/>
        <v>33</v>
      </c>
      <c r="AK39" s="153">
        <f t="shared" si="1"/>
        <v>33</v>
      </c>
      <c r="AL39" s="153">
        <f t="shared" si="1"/>
        <v>33</v>
      </c>
      <c r="AM39" s="153">
        <f t="shared" si="1"/>
        <v>33</v>
      </c>
      <c r="AN39" s="153">
        <f t="shared" si="1"/>
        <v>33</v>
      </c>
      <c r="AO39" s="153">
        <f t="shared" si="1"/>
        <v>33</v>
      </c>
      <c r="AP39" s="153">
        <f t="shared" si="1"/>
        <v>33</v>
      </c>
      <c r="AQ39" s="154">
        <f t="shared" ref="AQ39" si="9">+AQ14*$F14</f>
        <v>33</v>
      </c>
      <c r="AR39" s="7"/>
      <c r="AS39" s="7"/>
    </row>
    <row r="40" spans="2:45" x14ac:dyDescent="0.3">
      <c r="B40" s="7"/>
      <c r="C40" s="147" t="str">
        <f t="shared" si="2"/>
        <v xml:space="preserve">    - manutenzioni industriali</v>
      </c>
      <c r="D40" s="7"/>
      <c r="E40" s="7"/>
      <c r="F40" s="7"/>
      <c r="G40" s="7"/>
      <c r="H40" s="152">
        <f t="shared" si="3"/>
        <v>22</v>
      </c>
      <c r="I40" s="153">
        <f t="shared" si="1"/>
        <v>22</v>
      </c>
      <c r="J40" s="153">
        <f t="shared" si="1"/>
        <v>22</v>
      </c>
      <c r="K40" s="153">
        <f t="shared" si="1"/>
        <v>22</v>
      </c>
      <c r="L40" s="153">
        <f t="shared" si="1"/>
        <v>22</v>
      </c>
      <c r="M40" s="153">
        <f t="shared" si="1"/>
        <v>22</v>
      </c>
      <c r="N40" s="153">
        <f t="shared" si="1"/>
        <v>22</v>
      </c>
      <c r="O40" s="153">
        <f t="shared" si="1"/>
        <v>22</v>
      </c>
      <c r="P40" s="153">
        <f t="shared" si="1"/>
        <v>22</v>
      </c>
      <c r="Q40" s="153">
        <f t="shared" si="1"/>
        <v>22</v>
      </c>
      <c r="R40" s="153">
        <f t="shared" si="1"/>
        <v>22</v>
      </c>
      <c r="S40" s="153">
        <f t="shared" si="1"/>
        <v>22</v>
      </c>
      <c r="T40" s="153">
        <f t="shared" si="1"/>
        <v>22</v>
      </c>
      <c r="U40" s="153">
        <f t="shared" si="1"/>
        <v>22</v>
      </c>
      <c r="V40" s="153">
        <f t="shared" si="1"/>
        <v>22</v>
      </c>
      <c r="W40" s="153">
        <f t="shared" si="1"/>
        <v>22</v>
      </c>
      <c r="X40" s="153">
        <f t="shared" si="1"/>
        <v>22</v>
      </c>
      <c r="Y40" s="153">
        <f t="shared" si="1"/>
        <v>22</v>
      </c>
      <c r="Z40" s="153">
        <f t="shared" si="1"/>
        <v>22</v>
      </c>
      <c r="AA40" s="153">
        <f t="shared" si="1"/>
        <v>22</v>
      </c>
      <c r="AB40" s="153">
        <f t="shared" si="1"/>
        <v>22</v>
      </c>
      <c r="AC40" s="153">
        <f t="shared" si="1"/>
        <v>22</v>
      </c>
      <c r="AD40" s="153">
        <f t="shared" si="1"/>
        <v>22</v>
      </c>
      <c r="AE40" s="153">
        <f t="shared" si="1"/>
        <v>22</v>
      </c>
      <c r="AF40" s="153">
        <f t="shared" si="1"/>
        <v>22</v>
      </c>
      <c r="AG40" s="153">
        <f t="shared" si="1"/>
        <v>22</v>
      </c>
      <c r="AH40" s="153">
        <f t="shared" si="1"/>
        <v>22</v>
      </c>
      <c r="AI40" s="153">
        <f t="shared" si="1"/>
        <v>22</v>
      </c>
      <c r="AJ40" s="153">
        <f t="shared" si="1"/>
        <v>22</v>
      </c>
      <c r="AK40" s="153">
        <f t="shared" si="1"/>
        <v>22</v>
      </c>
      <c r="AL40" s="153">
        <f t="shared" si="1"/>
        <v>22</v>
      </c>
      <c r="AM40" s="153">
        <f t="shared" si="1"/>
        <v>22</v>
      </c>
      <c r="AN40" s="153">
        <f t="shared" si="1"/>
        <v>22</v>
      </c>
      <c r="AO40" s="153">
        <f t="shared" ref="I40:AP48" si="10">+AO15*$F15</f>
        <v>22</v>
      </c>
      <c r="AP40" s="153">
        <f t="shared" si="10"/>
        <v>22</v>
      </c>
      <c r="AQ40" s="154">
        <f t="shared" ref="AQ40" si="11">+AQ15*$F15</f>
        <v>22</v>
      </c>
      <c r="AR40" s="7"/>
      <c r="AS40" s="7"/>
    </row>
    <row r="41" spans="2:45" x14ac:dyDescent="0.3">
      <c r="B41" s="7"/>
      <c r="C41" s="147" t="str">
        <f t="shared" si="2"/>
        <v xml:space="preserve">    - servizi vari</v>
      </c>
      <c r="D41" s="7"/>
      <c r="E41" s="7"/>
      <c r="F41" s="7"/>
      <c r="G41" s="7"/>
      <c r="H41" s="152">
        <f t="shared" si="3"/>
        <v>0</v>
      </c>
      <c r="I41" s="153">
        <f t="shared" si="10"/>
        <v>0</v>
      </c>
      <c r="J41" s="153">
        <f t="shared" si="10"/>
        <v>0</v>
      </c>
      <c r="K41" s="153">
        <f t="shared" si="10"/>
        <v>0</v>
      </c>
      <c r="L41" s="153">
        <f t="shared" si="10"/>
        <v>0</v>
      </c>
      <c r="M41" s="153">
        <f t="shared" si="10"/>
        <v>0</v>
      </c>
      <c r="N41" s="153">
        <f t="shared" si="10"/>
        <v>0</v>
      </c>
      <c r="O41" s="153">
        <f t="shared" si="10"/>
        <v>0</v>
      </c>
      <c r="P41" s="153">
        <f t="shared" si="10"/>
        <v>0</v>
      </c>
      <c r="Q41" s="153">
        <f t="shared" si="10"/>
        <v>0</v>
      </c>
      <c r="R41" s="153">
        <f t="shared" si="10"/>
        <v>0</v>
      </c>
      <c r="S41" s="153">
        <f t="shared" si="10"/>
        <v>0</v>
      </c>
      <c r="T41" s="153">
        <f t="shared" si="10"/>
        <v>0</v>
      </c>
      <c r="U41" s="153">
        <f t="shared" si="10"/>
        <v>0</v>
      </c>
      <c r="V41" s="153">
        <f t="shared" si="10"/>
        <v>0</v>
      </c>
      <c r="W41" s="153">
        <f t="shared" si="10"/>
        <v>0</v>
      </c>
      <c r="X41" s="153">
        <f t="shared" si="10"/>
        <v>0</v>
      </c>
      <c r="Y41" s="153">
        <f t="shared" si="10"/>
        <v>0</v>
      </c>
      <c r="Z41" s="153">
        <f t="shared" si="10"/>
        <v>0</v>
      </c>
      <c r="AA41" s="153">
        <f t="shared" si="10"/>
        <v>0</v>
      </c>
      <c r="AB41" s="153">
        <f t="shared" si="10"/>
        <v>0</v>
      </c>
      <c r="AC41" s="153">
        <f t="shared" si="10"/>
        <v>0</v>
      </c>
      <c r="AD41" s="153">
        <f t="shared" si="10"/>
        <v>0</v>
      </c>
      <c r="AE41" s="153">
        <f t="shared" si="10"/>
        <v>0</v>
      </c>
      <c r="AF41" s="153">
        <f t="shared" si="10"/>
        <v>0</v>
      </c>
      <c r="AG41" s="153">
        <f t="shared" si="10"/>
        <v>0</v>
      </c>
      <c r="AH41" s="153">
        <f t="shared" si="10"/>
        <v>0</v>
      </c>
      <c r="AI41" s="153">
        <f t="shared" si="10"/>
        <v>0</v>
      </c>
      <c r="AJ41" s="153">
        <f t="shared" si="10"/>
        <v>0</v>
      </c>
      <c r="AK41" s="153">
        <f t="shared" si="10"/>
        <v>0</v>
      </c>
      <c r="AL41" s="153">
        <f t="shared" si="10"/>
        <v>0</v>
      </c>
      <c r="AM41" s="153">
        <f t="shared" si="10"/>
        <v>0</v>
      </c>
      <c r="AN41" s="153">
        <f t="shared" si="10"/>
        <v>0</v>
      </c>
      <c r="AO41" s="153">
        <f t="shared" si="10"/>
        <v>0</v>
      </c>
      <c r="AP41" s="153">
        <f t="shared" si="10"/>
        <v>0</v>
      </c>
      <c r="AQ41" s="154">
        <f t="shared" ref="AQ41" si="12">+AQ16*$F16</f>
        <v>0</v>
      </c>
      <c r="AR41" s="7"/>
      <c r="AS41" s="7"/>
    </row>
    <row r="42" spans="2:45" x14ac:dyDescent="0.3">
      <c r="B42" s="7"/>
      <c r="C42" s="147" t="str">
        <f t="shared" si="2"/>
        <v xml:space="preserve">    - canoni </v>
      </c>
      <c r="D42" s="7"/>
      <c r="E42" s="7"/>
      <c r="F42" s="7"/>
      <c r="G42" s="7"/>
      <c r="H42" s="152">
        <f t="shared" si="3"/>
        <v>26.4</v>
      </c>
      <c r="I42" s="153">
        <f t="shared" si="10"/>
        <v>26.4</v>
      </c>
      <c r="J42" s="153">
        <f t="shared" si="10"/>
        <v>26.4</v>
      </c>
      <c r="K42" s="153">
        <f t="shared" si="10"/>
        <v>26.4</v>
      </c>
      <c r="L42" s="153">
        <f t="shared" si="10"/>
        <v>26.4</v>
      </c>
      <c r="M42" s="153">
        <f t="shared" si="10"/>
        <v>26.4</v>
      </c>
      <c r="N42" s="153">
        <f t="shared" si="10"/>
        <v>26.4</v>
      </c>
      <c r="O42" s="153">
        <f t="shared" si="10"/>
        <v>26.4</v>
      </c>
      <c r="P42" s="153">
        <f t="shared" si="10"/>
        <v>26.4</v>
      </c>
      <c r="Q42" s="153">
        <f t="shared" si="10"/>
        <v>26.4</v>
      </c>
      <c r="R42" s="153">
        <f t="shared" si="10"/>
        <v>26.4</v>
      </c>
      <c r="S42" s="153">
        <f t="shared" si="10"/>
        <v>26.4</v>
      </c>
      <c r="T42" s="153">
        <f t="shared" si="10"/>
        <v>26.4</v>
      </c>
      <c r="U42" s="153">
        <f t="shared" si="10"/>
        <v>26.4</v>
      </c>
      <c r="V42" s="153">
        <f t="shared" si="10"/>
        <v>26.4</v>
      </c>
      <c r="W42" s="153">
        <f t="shared" si="10"/>
        <v>26.4</v>
      </c>
      <c r="X42" s="153">
        <f t="shared" si="10"/>
        <v>26.4</v>
      </c>
      <c r="Y42" s="153">
        <f t="shared" si="10"/>
        <v>26.4</v>
      </c>
      <c r="Z42" s="153">
        <f t="shared" si="10"/>
        <v>26.4</v>
      </c>
      <c r="AA42" s="153">
        <f t="shared" si="10"/>
        <v>26.4</v>
      </c>
      <c r="AB42" s="153">
        <f t="shared" si="10"/>
        <v>26.4</v>
      </c>
      <c r="AC42" s="153">
        <f t="shared" si="10"/>
        <v>26.4</v>
      </c>
      <c r="AD42" s="153">
        <f t="shared" si="10"/>
        <v>26.4</v>
      </c>
      <c r="AE42" s="153">
        <f t="shared" si="10"/>
        <v>26.4</v>
      </c>
      <c r="AF42" s="153">
        <f t="shared" si="10"/>
        <v>26.4</v>
      </c>
      <c r="AG42" s="153">
        <f t="shared" si="10"/>
        <v>26.4</v>
      </c>
      <c r="AH42" s="153">
        <f t="shared" si="10"/>
        <v>26.4</v>
      </c>
      <c r="AI42" s="153">
        <f t="shared" si="10"/>
        <v>26.4</v>
      </c>
      <c r="AJ42" s="153">
        <f t="shared" si="10"/>
        <v>26.4</v>
      </c>
      <c r="AK42" s="153">
        <f t="shared" si="10"/>
        <v>26.4</v>
      </c>
      <c r="AL42" s="153">
        <f t="shared" si="10"/>
        <v>26.4</v>
      </c>
      <c r="AM42" s="153">
        <f t="shared" si="10"/>
        <v>26.4</v>
      </c>
      <c r="AN42" s="153">
        <f t="shared" si="10"/>
        <v>26.4</v>
      </c>
      <c r="AO42" s="153">
        <f t="shared" si="10"/>
        <v>26.4</v>
      </c>
      <c r="AP42" s="153">
        <f t="shared" si="10"/>
        <v>26.4</v>
      </c>
      <c r="AQ42" s="154">
        <f t="shared" ref="AQ42" si="13">+AQ17*$F17</f>
        <v>26.4</v>
      </c>
      <c r="AR42" s="7"/>
      <c r="AS42" s="7"/>
    </row>
    <row r="43" spans="2:45" x14ac:dyDescent="0.3">
      <c r="B43" s="7"/>
      <c r="C43" s="147" t="str">
        <f t="shared" si="2"/>
        <v xml:space="preserve">    - cancelleria</v>
      </c>
      <c r="D43" s="7"/>
      <c r="E43" s="7"/>
      <c r="F43" s="7"/>
      <c r="G43" s="7"/>
      <c r="H43" s="152">
        <f t="shared" si="3"/>
        <v>6.6</v>
      </c>
      <c r="I43" s="153">
        <f t="shared" si="10"/>
        <v>6.6</v>
      </c>
      <c r="J43" s="153">
        <f t="shared" si="10"/>
        <v>6.6</v>
      </c>
      <c r="K43" s="153">
        <f t="shared" si="10"/>
        <v>6.6</v>
      </c>
      <c r="L43" s="153">
        <f t="shared" si="10"/>
        <v>6.6</v>
      </c>
      <c r="M43" s="153">
        <f t="shared" si="10"/>
        <v>6.6</v>
      </c>
      <c r="N43" s="153">
        <f t="shared" si="10"/>
        <v>6.6</v>
      </c>
      <c r="O43" s="153">
        <f t="shared" si="10"/>
        <v>6.6</v>
      </c>
      <c r="P43" s="153">
        <f t="shared" si="10"/>
        <v>6.6</v>
      </c>
      <c r="Q43" s="153">
        <f t="shared" si="10"/>
        <v>6.6</v>
      </c>
      <c r="R43" s="153">
        <f t="shared" si="10"/>
        <v>6.6</v>
      </c>
      <c r="S43" s="153">
        <f t="shared" si="10"/>
        <v>6.6</v>
      </c>
      <c r="T43" s="153">
        <f t="shared" si="10"/>
        <v>6.6</v>
      </c>
      <c r="U43" s="153">
        <f t="shared" si="10"/>
        <v>6.6</v>
      </c>
      <c r="V43" s="153">
        <f t="shared" si="10"/>
        <v>6.6</v>
      </c>
      <c r="W43" s="153">
        <f t="shared" si="10"/>
        <v>6.6</v>
      </c>
      <c r="X43" s="153">
        <f t="shared" si="10"/>
        <v>6.6</v>
      </c>
      <c r="Y43" s="153">
        <f t="shared" si="10"/>
        <v>6.6</v>
      </c>
      <c r="Z43" s="153">
        <f t="shared" si="10"/>
        <v>6.6</v>
      </c>
      <c r="AA43" s="153">
        <f t="shared" si="10"/>
        <v>6.6</v>
      </c>
      <c r="AB43" s="153">
        <f t="shared" si="10"/>
        <v>6.6</v>
      </c>
      <c r="AC43" s="153">
        <f t="shared" si="10"/>
        <v>6.6</v>
      </c>
      <c r="AD43" s="153">
        <f t="shared" si="10"/>
        <v>6.6</v>
      </c>
      <c r="AE43" s="153">
        <f t="shared" si="10"/>
        <v>6.6</v>
      </c>
      <c r="AF43" s="153">
        <f t="shared" si="10"/>
        <v>6.6</v>
      </c>
      <c r="AG43" s="153">
        <f t="shared" si="10"/>
        <v>6.6</v>
      </c>
      <c r="AH43" s="153">
        <f t="shared" si="10"/>
        <v>6.6</v>
      </c>
      <c r="AI43" s="153">
        <f t="shared" si="10"/>
        <v>6.6</v>
      </c>
      <c r="AJ43" s="153">
        <f t="shared" si="10"/>
        <v>6.6</v>
      </c>
      <c r="AK43" s="153">
        <f t="shared" si="10"/>
        <v>6.6</v>
      </c>
      <c r="AL43" s="153">
        <f t="shared" si="10"/>
        <v>6.6</v>
      </c>
      <c r="AM43" s="153">
        <f t="shared" si="10"/>
        <v>6.6</v>
      </c>
      <c r="AN43" s="153">
        <f t="shared" si="10"/>
        <v>6.6</v>
      </c>
      <c r="AO43" s="153">
        <f t="shared" si="10"/>
        <v>6.6</v>
      </c>
      <c r="AP43" s="153">
        <f t="shared" si="10"/>
        <v>6.6</v>
      </c>
      <c r="AQ43" s="154">
        <f t="shared" ref="AQ43" si="14">+AQ18*$F18</f>
        <v>6.6</v>
      </c>
      <c r="AR43" s="7"/>
      <c r="AS43" s="7"/>
    </row>
    <row r="44" spans="2:45" x14ac:dyDescent="0.3">
      <c r="B44" s="7"/>
      <c r="C44" s="147" t="str">
        <f t="shared" si="2"/>
        <v xml:space="preserve">    - spese di trasporto</v>
      </c>
      <c r="D44" s="7"/>
      <c r="E44" s="7"/>
      <c r="F44" s="7"/>
      <c r="G44" s="7"/>
      <c r="H44" s="152">
        <f t="shared" si="3"/>
        <v>0</v>
      </c>
      <c r="I44" s="153">
        <f t="shared" si="10"/>
        <v>0</v>
      </c>
      <c r="J44" s="153">
        <f t="shared" si="10"/>
        <v>0</v>
      </c>
      <c r="K44" s="153">
        <f t="shared" si="10"/>
        <v>0</v>
      </c>
      <c r="L44" s="153">
        <f t="shared" si="10"/>
        <v>0</v>
      </c>
      <c r="M44" s="153">
        <f t="shared" si="10"/>
        <v>0</v>
      </c>
      <c r="N44" s="153">
        <f t="shared" si="10"/>
        <v>0</v>
      </c>
      <c r="O44" s="153">
        <f t="shared" si="10"/>
        <v>0</v>
      </c>
      <c r="P44" s="153">
        <f t="shared" si="10"/>
        <v>0</v>
      </c>
      <c r="Q44" s="153">
        <f t="shared" si="10"/>
        <v>0</v>
      </c>
      <c r="R44" s="153">
        <f t="shared" si="10"/>
        <v>0</v>
      </c>
      <c r="S44" s="153">
        <f t="shared" si="10"/>
        <v>0</v>
      </c>
      <c r="T44" s="153">
        <f t="shared" si="10"/>
        <v>0</v>
      </c>
      <c r="U44" s="153">
        <f t="shared" si="10"/>
        <v>0</v>
      </c>
      <c r="V44" s="153">
        <f t="shared" si="10"/>
        <v>0</v>
      </c>
      <c r="W44" s="153">
        <f t="shared" si="10"/>
        <v>0</v>
      </c>
      <c r="X44" s="153">
        <f t="shared" si="10"/>
        <v>0</v>
      </c>
      <c r="Y44" s="153">
        <f t="shared" si="10"/>
        <v>0</v>
      </c>
      <c r="Z44" s="153">
        <f t="shared" si="10"/>
        <v>0</v>
      </c>
      <c r="AA44" s="153">
        <f t="shared" si="10"/>
        <v>0</v>
      </c>
      <c r="AB44" s="153">
        <f t="shared" si="10"/>
        <v>0</v>
      </c>
      <c r="AC44" s="153">
        <f t="shared" si="10"/>
        <v>0</v>
      </c>
      <c r="AD44" s="153">
        <f t="shared" si="10"/>
        <v>0</v>
      </c>
      <c r="AE44" s="153">
        <f t="shared" si="10"/>
        <v>0</v>
      </c>
      <c r="AF44" s="153">
        <f t="shared" si="10"/>
        <v>0</v>
      </c>
      <c r="AG44" s="153">
        <f t="shared" si="10"/>
        <v>0</v>
      </c>
      <c r="AH44" s="153">
        <f t="shared" si="10"/>
        <v>0</v>
      </c>
      <c r="AI44" s="153">
        <f t="shared" si="10"/>
        <v>0</v>
      </c>
      <c r="AJ44" s="153">
        <f t="shared" si="10"/>
        <v>0</v>
      </c>
      <c r="AK44" s="153">
        <f t="shared" si="10"/>
        <v>0</v>
      </c>
      <c r="AL44" s="153">
        <f t="shared" si="10"/>
        <v>0</v>
      </c>
      <c r="AM44" s="153">
        <f t="shared" si="10"/>
        <v>0</v>
      </c>
      <c r="AN44" s="153">
        <f t="shared" si="10"/>
        <v>0</v>
      </c>
      <c r="AO44" s="153">
        <f t="shared" si="10"/>
        <v>0</v>
      </c>
      <c r="AP44" s="153">
        <f t="shared" si="10"/>
        <v>0</v>
      </c>
      <c r="AQ44" s="154">
        <f t="shared" ref="AQ44" si="15">+AQ19*$F19</f>
        <v>0</v>
      </c>
      <c r="AR44" s="7"/>
      <c r="AS44" s="7"/>
    </row>
    <row r="45" spans="2:45" x14ac:dyDescent="0.3">
      <c r="B45" s="7"/>
      <c r="C45" s="147" t="str">
        <f t="shared" si="2"/>
        <v xml:space="preserve">    - spese varie</v>
      </c>
      <c r="D45" s="7"/>
      <c r="E45" s="7"/>
      <c r="F45" s="7"/>
      <c r="G45" s="7"/>
      <c r="H45" s="152">
        <f t="shared" si="3"/>
        <v>4.4000000000000004</v>
      </c>
      <c r="I45" s="153">
        <f t="shared" si="10"/>
        <v>4.4000000000000004</v>
      </c>
      <c r="J45" s="153">
        <f t="shared" si="10"/>
        <v>4.4000000000000004</v>
      </c>
      <c r="K45" s="153">
        <f t="shared" si="10"/>
        <v>4.4000000000000004</v>
      </c>
      <c r="L45" s="153">
        <f t="shared" si="10"/>
        <v>4.4000000000000004</v>
      </c>
      <c r="M45" s="153">
        <f t="shared" si="10"/>
        <v>4.4000000000000004</v>
      </c>
      <c r="N45" s="153">
        <f t="shared" si="10"/>
        <v>4.4000000000000004</v>
      </c>
      <c r="O45" s="153">
        <f t="shared" si="10"/>
        <v>4.4000000000000004</v>
      </c>
      <c r="P45" s="153">
        <f t="shared" si="10"/>
        <v>4.4000000000000004</v>
      </c>
      <c r="Q45" s="153">
        <f t="shared" si="10"/>
        <v>4.4000000000000004</v>
      </c>
      <c r="R45" s="153">
        <f t="shared" si="10"/>
        <v>4.4000000000000004</v>
      </c>
      <c r="S45" s="153">
        <f t="shared" si="10"/>
        <v>4.4000000000000004</v>
      </c>
      <c r="T45" s="153">
        <f t="shared" si="10"/>
        <v>4.4000000000000004</v>
      </c>
      <c r="U45" s="153">
        <f t="shared" si="10"/>
        <v>4.4000000000000004</v>
      </c>
      <c r="V45" s="153">
        <f t="shared" si="10"/>
        <v>4.4000000000000004</v>
      </c>
      <c r="W45" s="153">
        <f t="shared" si="10"/>
        <v>4.4000000000000004</v>
      </c>
      <c r="X45" s="153">
        <f t="shared" si="10"/>
        <v>4.4000000000000004</v>
      </c>
      <c r="Y45" s="153">
        <f t="shared" si="10"/>
        <v>4.4000000000000004</v>
      </c>
      <c r="Z45" s="153">
        <f t="shared" si="10"/>
        <v>4.4000000000000004</v>
      </c>
      <c r="AA45" s="153">
        <f t="shared" si="10"/>
        <v>4.4000000000000004</v>
      </c>
      <c r="AB45" s="153">
        <f t="shared" si="10"/>
        <v>4.4000000000000004</v>
      </c>
      <c r="AC45" s="153">
        <f t="shared" si="10"/>
        <v>4.4000000000000004</v>
      </c>
      <c r="AD45" s="153">
        <f t="shared" si="10"/>
        <v>4.4000000000000004</v>
      </c>
      <c r="AE45" s="153">
        <f t="shared" si="10"/>
        <v>4.4000000000000004</v>
      </c>
      <c r="AF45" s="153">
        <f t="shared" si="10"/>
        <v>4.4000000000000004</v>
      </c>
      <c r="AG45" s="153">
        <f t="shared" si="10"/>
        <v>4.4000000000000004</v>
      </c>
      <c r="AH45" s="153">
        <f t="shared" si="10"/>
        <v>4.4000000000000004</v>
      </c>
      <c r="AI45" s="153">
        <f t="shared" si="10"/>
        <v>4.4000000000000004</v>
      </c>
      <c r="AJ45" s="153">
        <f t="shared" si="10"/>
        <v>4.4000000000000004</v>
      </c>
      <c r="AK45" s="153">
        <f t="shared" si="10"/>
        <v>4.4000000000000004</v>
      </c>
      <c r="AL45" s="153">
        <f t="shared" si="10"/>
        <v>4.4000000000000004</v>
      </c>
      <c r="AM45" s="153">
        <f t="shared" si="10"/>
        <v>4.4000000000000004</v>
      </c>
      <c r="AN45" s="153">
        <f t="shared" si="10"/>
        <v>4.4000000000000004</v>
      </c>
      <c r="AO45" s="153">
        <f t="shared" si="10"/>
        <v>4.4000000000000004</v>
      </c>
      <c r="AP45" s="153">
        <f t="shared" si="10"/>
        <v>4.4000000000000004</v>
      </c>
      <c r="AQ45" s="154">
        <f t="shared" ref="AQ45" si="16">+AQ20*$F20</f>
        <v>4.4000000000000004</v>
      </c>
      <c r="AR45" s="7"/>
      <c r="AS45" s="7"/>
    </row>
    <row r="46" spans="2:45" x14ac:dyDescent="0.3">
      <c r="B46" s="7"/>
      <c r="C46" s="147" t="str">
        <f t="shared" si="2"/>
        <v xml:space="preserve">    - royalties</v>
      </c>
      <c r="D46" s="7"/>
      <c r="E46" s="7"/>
      <c r="F46" s="7"/>
      <c r="G46" s="7"/>
      <c r="H46" s="152">
        <f t="shared" si="3"/>
        <v>0</v>
      </c>
      <c r="I46" s="153">
        <f t="shared" si="10"/>
        <v>0</v>
      </c>
      <c r="J46" s="153">
        <f t="shared" si="10"/>
        <v>0</v>
      </c>
      <c r="K46" s="153">
        <f t="shared" si="10"/>
        <v>0</v>
      </c>
      <c r="L46" s="153">
        <f t="shared" si="10"/>
        <v>0</v>
      </c>
      <c r="M46" s="153">
        <f t="shared" si="10"/>
        <v>0</v>
      </c>
      <c r="N46" s="153">
        <f t="shared" si="10"/>
        <v>0</v>
      </c>
      <c r="O46" s="153">
        <f t="shared" si="10"/>
        <v>0</v>
      </c>
      <c r="P46" s="153">
        <f t="shared" si="10"/>
        <v>0</v>
      </c>
      <c r="Q46" s="153">
        <f t="shared" si="10"/>
        <v>0</v>
      </c>
      <c r="R46" s="153">
        <f t="shared" si="10"/>
        <v>0</v>
      </c>
      <c r="S46" s="153">
        <f t="shared" si="10"/>
        <v>0</v>
      </c>
      <c r="T46" s="153">
        <f t="shared" si="10"/>
        <v>0</v>
      </c>
      <c r="U46" s="153">
        <f t="shared" si="10"/>
        <v>0</v>
      </c>
      <c r="V46" s="153">
        <f t="shared" si="10"/>
        <v>0</v>
      </c>
      <c r="W46" s="153">
        <f t="shared" si="10"/>
        <v>0</v>
      </c>
      <c r="X46" s="153">
        <f t="shared" si="10"/>
        <v>0</v>
      </c>
      <c r="Y46" s="153">
        <f t="shared" si="10"/>
        <v>0</v>
      </c>
      <c r="Z46" s="153">
        <f t="shared" si="10"/>
        <v>0</v>
      </c>
      <c r="AA46" s="153">
        <f t="shared" si="10"/>
        <v>0</v>
      </c>
      <c r="AB46" s="153">
        <f t="shared" si="10"/>
        <v>0</v>
      </c>
      <c r="AC46" s="153">
        <f t="shared" si="10"/>
        <v>0</v>
      </c>
      <c r="AD46" s="153">
        <f t="shared" si="10"/>
        <v>0</v>
      </c>
      <c r="AE46" s="153">
        <f t="shared" si="10"/>
        <v>0</v>
      </c>
      <c r="AF46" s="153">
        <f t="shared" si="10"/>
        <v>0</v>
      </c>
      <c r="AG46" s="153">
        <f t="shared" si="10"/>
        <v>0</v>
      </c>
      <c r="AH46" s="153">
        <f t="shared" si="10"/>
        <v>0</v>
      </c>
      <c r="AI46" s="153">
        <f t="shared" si="10"/>
        <v>0</v>
      </c>
      <c r="AJ46" s="153">
        <f t="shared" si="10"/>
        <v>0</v>
      </c>
      <c r="AK46" s="153">
        <f t="shared" si="10"/>
        <v>0</v>
      </c>
      <c r="AL46" s="153">
        <f t="shared" si="10"/>
        <v>0</v>
      </c>
      <c r="AM46" s="153">
        <f t="shared" si="10"/>
        <v>0</v>
      </c>
      <c r="AN46" s="153">
        <f t="shared" si="10"/>
        <v>0</v>
      </c>
      <c r="AO46" s="153">
        <f t="shared" si="10"/>
        <v>0</v>
      </c>
      <c r="AP46" s="153">
        <f t="shared" si="10"/>
        <v>0</v>
      </c>
      <c r="AQ46" s="154">
        <f t="shared" ref="AQ46" si="17">+AQ21*$F21</f>
        <v>0</v>
      </c>
      <c r="AR46" s="7"/>
      <c r="AS46" s="7"/>
    </row>
    <row r="47" spans="2:45" x14ac:dyDescent="0.3">
      <c r="B47" s="7"/>
      <c r="C47" s="147" t="str">
        <f t="shared" si="2"/>
        <v xml:space="preserve">    - consulenze legali, fiscali, notarili, ecc…</v>
      </c>
      <c r="D47" s="7"/>
      <c r="E47" s="7"/>
      <c r="F47" s="7"/>
      <c r="G47" s="7"/>
      <c r="H47" s="152">
        <f t="shared" si="3"/>
        <v>33</v>
      </c>
      <c r="I47" s="153">
        <f t="shared" si="10"/>
        <v>33</v>
      </c>
      <c r="J47" s="153">
        <f t="shared" si="10"/>
        <v>33</v>
      </c>
      <c r="K47" s="153">
        <f t="shared" si="10"/>
        <v>33</v>
      </c>
      <c r="L47" s="153">
        <f t="shared" si="10"/>
        <v>33</v>
      </c>
      <c r="M47" s="153">
        <f t="shared" si="10"/>
        <v>33</v>
      </c>
      <c r="N47" s="153">
        <f t="shared" si="10"/>
        <v>33</v>
      </c>
      <c r="O47" s="153">
        <f t="shared" si="10"/>
        <v>33</v>
      </c>
      <c r="P47" s="153">
        <f t="shared" si="10"/>
        <v>33</v>
      </c>
      <c r="Q47" s="153">
        <f t="shared" si="10"/>
        <v>33</v>
      </c>
      <c r="R47" s="153">
        <f t="shared" si="10"/>
        <v>33</v>
      </c>
      <c r="S47" s="153">
        <f t="shared" si="10"/>
        <v>33</v>
      </c>
      <c r="T47" s="153">
        <f t="shared" si="10"/>
        <v>33</v>
      </c>
      <c r="U47" s="153">
        <f t="shared" si="10"/>
        <v>33</v>
      </c>
      <c r="V47" s="153">
        <f t="shared" si="10"/>
        <v>33</v>
      </c>
      <c r="W47" s="153">
        <f t="shared" si="10"/>
        <v>33</v>
      </c>
      <c r="X47" s="153">
        <f t="shared" si="10"/>
        <v>33</v>
      </c>
      <c r="Y47" s="153">
        <f t="shared" si="10"/>
        <v>33</v>
      </c>
      <c r="Z47" s="153">
        <f t="shared" si="10"/>
        <v>33</v>
      </c>
      <c r="AA47" s="153">
        <f t="shared" si="10"/>
        <v>33</v>
      </c>
      <c r="AB47" s="153">
        <f t="shared" si="10"/>
        <v>33</v>
      </c>
      <c r="AC47" s="153">
        <f t="shared" si="10"/>
        <v>33</v>
      </c>
      <c r="AD47" s="153">
        <f t="shared" si="10"/>
        <v>33</v>
      </c>
      <c r="AE47" s="153">
        <f t="shared" si="10"/>
        <v>33</v>
      </c>
      <c r="AF47" s="153">
        <f t="shared" si="10"/>
        <v>33</v>
      </c>
      <c r="AG47" s="153">
        <f t="shared" si="10"/>
        <v>33</v>
      </c>
      <c r="AH47" s="153">
        <f t="shared" si="10"/>
        <v>33</v>
      </c>
      <c r="AI47" s="153">
        <f t="shared" si="10"/>
        <v>33</v>
      </c>
      <c r="AJ47" s="153">
        <f t="shared" si="10"/>
        <v>33</v>
      </c>
      <c r="AK47" s="153">
        <f t="shared" si="10"/>
        <v>33</v>
      </c>
      <c r="AL47" s="153">
        <f t="shared" si="10"/>
        <v>33</v>
      </c>
      <c r="AM47" s="153">
        <f t="shared" si="10"/>
        <v>33</v>
      </c>
      <c r="AN47" s="153">
        <f t="shared" si="10"/>
        <v>33</v>
      </c>
      <c r="AO47" s="153">
        <f t="shared" si="10"/>
        <v>33</v>
      </c>
      <c r="AP47" s="153">
        <f t="shared" si="10"/>
        <v>33</v>
      </c>
      <c r="AQ47" s="154">
        <f t="shared" ref="AQ47" si="18">+AQ22*$F22</f>
        <v>33</v>
      </c>
      <c r="AR47" s="7"/>
      <c r="AS47" s="7"/>
    </row>
    <row r="48" spans="2:45" x14ac:dyDescent="0.3">
      <c r="B48" s="7"/>
      <c r="C48" s="147" t="str">
        <f t="shared" si="2"/>
        <v xml:space="preserve">    - compensi amministratori</v>
      </c>
      <c r="D48" s="7"/>
      <c r="E48" s="7"/>
      <c r="F48" s="7"/>
      <c r="G48" s="7"/>
      <c r="H48" s="152">
        <f t="shared" si="3"/>
        <v>0</v>
      </c>
      <c r="I48" s="153">
        <f t="shared" si="10"/>
        <v>0</v>
      </c>
      <c r="J48" s="153">
        <f t="shared" si="10"/>
        <v>0</v>
      </c>
      <c r="K48" s="153">
        <f t="shared" si="10"/>
        <v>0</v>
      </c>
      <c r="L48" s="153">
        <f t="shared" si="10"/>
        <v>0</v>
      </c>
      <c r="M48" s="153">
        <f t="shared" si="10"/>
        <v>0</v>
      </c>
      <c r="N48" s="153">
        <f t="shared" si="10"/>
        <v>0</v>
      </c>
      <c r="O48" s="153">
        <f t="shared" si="10"/>
        <v>0</v>
      </c>
      <c r="P48" s="153">
        <f t="shared" si="10"/>
        <v>0</v>
      </c>
      <c r="Q48" s="153">
        <f t="shared" si="10"/>
        <v>0</v>
      </c>
      <c r="R48" s="153">
        <f t="shared" si="10"/>
        <v>0</v>
      </c>
      <c r="S48" s="153">
        <f t="shared" si="10"/>
        <v>0</v>
      </c>
      <c r="T48" s="153">
        <f t="shared" si="10"/>
        <v>0</v>
      </c>
      <c r="U48" s="153">
        <f t="shared" si="10"/>
        <v>0</v>
      </c>
      <c r="V48" s="153">
        <f t="shared" si="10"/>
        <v>0</v>
      </c>
      <c r="W48" s="153">
        <f t="shared" si="10"/>
        <v>0</v>
      </c>
      <c r="X48" s="153">
        <f t="shared" ref="I48:AP55" si="19">+X23*$F23</f>
        <v>0</v>
      </c>
      <c r="Y48" s="153">
        <f t="shared" si="19"/>
        <v>0</v>
      </c>
      <c r="Z48" s="153">
        <f t="shared" si="19"/>
        <v>0</v>
      </c>
      <c r="AA48" s="153">
        <f t="shared" si="19"/>
        <v>0</v>
      </c>
      <c r="AB48" s="153">
        <f t="shared" si="19"/>
        <v>0</v>
      </c>
      <c r="AC48" s="153">
        <f t="shared" si="19"/>
        <v>0</v>
      </c>
      <c r="AD48" s="153">
        <f t="shared" si="19"/>
        <v>0</v>
      </c>
      <c r="AE48" s="153">
        <f t="shared" si="19"/>
        <v>0</v>
      </c>
      <c r="AF48" s="153">
        <f t="shared" si="19"/>
        <v>0</v>
      </c>
      <c r="AG48" s="153">
        <f t="shared" si="19"/>
        <v>0</v>
      </c>
      <c r="AH48" s="153">
        <f t="shared" si="19"/>
        <v>0</v>
      </c>
      <c r="AI48" s="153">
        <f t="shared" si="19"/>
        <v>0</v>
      </c>
      <c r="AJ48" s="153">
        <f t="shared" si="19"/>
        <v>0</v>
      </c>
      <c r="AK48" s="153">
        <f t="shared" si="19"/>
        <v>0</v>
      </c>
      <c r="AL48" s="153">
        <f t="shared" si="19"/>
        <v>0</v>
      </c>
      <c r="AM48" s="153">
        <f t="shared" si="19"/>
        <v>0</v>
      </c>
      <c r="AN48" s="153">
        <f t="shared" si="19"/>
        <v>0</v>
      </c>
      <c r="AO48" s="153">
        <f t="shared" si="19"/>
        <v>0</v>
      </c>
      <c r="AP48" s="153">
        <f t="shared" si="19"/>
        <v>0</v>
      </c>
      <c r="AQ48" s="154">
        <f t="shared" ref="AQ48" si="20">+AQ23*$F23</f>
        <v>0</v>
      </c>
      <c r="AR48" s="7"/>
      <c r="AS48" s="7"/>
    </row>
    <row r="49" spans="2:45" x14ac:dyDescent="0.3">
      <c r="B49" s="7"/>
      <c r="C49" s="147" t="str">
        <f t="shared" si="2"/>
        <v xml:space="preserve">    - spese postali</v>
      </c>
      <c r="D49" s="7"/>
      <c r="E49" s="7"/>
      <c r="F49" s="7"/>
      <c r="G49" s="7"/>
      <c r="H49" s="152">
        <f t="shared" si="3"/>
        <v>2.2000000000000002</v>
      </c>
      <c r="I49" s="153">
        <f t="shared" si="19"/>
        <v>2.2000000000000002</v>
      </c>
      <c r="J49" s="153">
        <f t="shared" si="19"/>
        <v>2.2000000000000002</v>
      </c>
      <c r="K49" s="153">
        <f t="shared" si="19"/>
        <v>2.2000000000000002</v>
      </c>
      <c r="L49" s="153">
        <f t="shared" si="19"/>
        <v>2.2000000000000002</v>
      </c>
      <c r="M49" s="153">
        <f t="shared" si="19"/>
        <v>2.2000000000000002</v>
      </c>
      <c r="N49" s="153">
        <f t="shared" si="19"/>
        <v>2.2000000000000002</v>
      </c>
      <c r="O49" s="153">
        <f t="shared" si="19"/>
        <v>2.2000000000000002</v>
      </c>
      <c r="P49" s="153">
        <f t="shared" si="19"/>
        <v>2.2000000000000002</v>
      </c>
      <c r="Q49" s="153">
        <f t="shared" si="19"/>
        <v>2.2000000000000002</v>
      </c>
      <c r="R49" s="153">
        <f t="shared" si="19"/>
        <v>2.2000000000000002</v>
      </c>
      <c r="S49" s="153">
        <f t="shared" si="19"/>
        <v>2.2000000000000002</v>
      </c>
      <c r="T49" s="153">
        <f t="shared" si="19"/>
        <v>2.2000000000000002</v>
      </c>
      <c r="U49" s="153">
        <f t="shared" si="19"/>
        <v>2.2000000000000002</v>
      </c>
      <c r="V49" s="153">
        <f t="shared" si="19"/>
        <v>2.2000000000000002</v>
      </c>
      <c r="W49" s="153">
        <f t="shared" si="19"/>
        <v>2.2000000000000002</v>
      </c>
      <c r="X49" s="153">
        <f t="shared" si="19"/>
        <v>2.2000000000000002</v>
      </c>
      <c r="Y49" s="153">
        <f t="shared" si="19"/>
        <v>2.2000000000000002</v>
      </c>
      <c r="Z49" s="153">
        <f t="shared" si="19"/>
        <v>2.2000000000000002</v>
      </c>
      <c r="AA49" s="153">
        <f t="shared" si="19"/>
        <v>2.2000000000000002</v>
      </c>
      <c r="AB49" s="153">
        <f t="shared" si="19"/>
        <v>2.2000000000000002</v>
      </c>
      <c r="AC49" s="153">
        <f t="shared" si="19"/>
        <v>2.2000000000000002</v>
      </c>
      <c r="AD49" s="153">
        <f t="shared" si="19"/>
        <v>2.2000000000000002</v>
      </c>
      <c r="AE49" s="153">
        <f t="shared" si="19"/>
        <v>2.2000000000000002</v>
      </c>
      <c r="AF49" s="153">
        <f t="shared" si="19"/>
        <v>2.2000000000000002</v>
      </c>
      <c r="AG49" s="153">
        <f t="shared" si="19"/>
        <v>2.2000000000000002</v>
      </c>
      <c r="AH49" s="153">
        <f t="shared" si="19"/>
        <v>2.2000000000000002</v>
      </c>
      <c r="AI49" s="153">
        <f t="shared" si="19"/>
        <v>2.2000000000000002</v>
      </c>
      <c r="AJ49" s="153">
        <f t="shared" si="19"/>
        <v>2.2000000000000002</v>
      </c>
      <c r="AK49" s="153">
        <f t="shared" si="19"/>
        <v>2.2000000000000002</v>
      </c>
      <c r="AL49" s="153">
        <f t="shared" si="19"/>
        <v>2.2000000000000002</v>
      </c>
      <c r="AM49" s="153">
        <f t="shared" si="19"/>
        <v>2.2000000000000002</v>
      </c>
      <c r="AN49" s="153">
        <f t="shared" si="19"/>
        <v>2.2000000000000002</v>
      </c>
      <c r="AO49" s="153">
        <f t="shared" si="19"/>
        <v>2.2000000000000002</v>
      </c>
      <c r="AP49" s="153">
        <f t="shared" si="19"/>
        <v>2.2000000000000002</v>
      </c>
      <c r="AQ49" s="154">
        <f t="shared" ref="AQ49" si="21">+AQ24*$F24</f>
        <v>2.2000000000000002</v>
      </c>
      <c r="AR49" s="7"/>
      <c r="AS49" s="7"/>
    </row>
    <row r="50" spans="2:45" x14ac:dyDescent="0.3">
      <c r="B50" s="7"/>
      <c r="C50" s="147" t="str">
        <f t="shared" si="2"/>
        <v xml:space="preserve">    - oneri bancari</v>
      </c>
      <c r="D50" s="7"/>
      <c r="E50" s="7"/>
      <c r="F50" s="7"/>
      <c r="G50" s="7"/>
      <c r="H50" s="152">
        <f t="shared" si="3"/>
        <v>0</v>
      </c>
      <c r="I50" s="153">
        <f t="shared" si="19"/>
        <v>0</v>
      </c>
      <c r="J50" s="153">
        <f t="shared" si="19"/>
        <v>0</v>
      </c>
      <c r="K50" s="153">
        <f t="shared" si="19"/>
        <v>0</v>
      </c>
      <c r="L50" s="153">
        <f t="shared" si="19"/>
        <v>0</v>
      </c>
      <c r="M50" s="153">
        <f t="shared" si="19"/>
        <v>0</v>
      </c>
      <c r="N50" s="153">
        <f t="shared" si="19"/>
        <v>0</v>
      </c>
      <c r="O50" s="153">
        <f t="shared" si="19"/>
        <v>0</v>
      </c>
      <c r="P50" s="153">
        <f t="shared" si="19"/>
        <v>0</v>
      </c>
      <c r="Q50" s="153">
        <f t="shared" si="19"/>
        <v>0</v>
      </c>
      <c r="R50" s="153">
        <f t="shared" si="19"/>
        <v>0</v>
      </c>
      <c r="S50" s="153">
        <f t="shared" si="19"/>
        <v>0</v>
      </c>
      <c r="T50" s="153">
        <f t="shared" si="19"/>
        <v>0</v>
      </c>
      <c r="U50" s="153">
        <f t="shared" si="19"/>
        <v>0</v>
      </c>
      <c r="V50" s="153">
        <f t="shared" si="19"/>
        <v>0</v>
      </c>
      <c r="W50" s="153">
        <f t="shared" si="19"/>
        <v>0</v>
      </c>
      <c r="X50" s="153">
        <f t="shared" si="19"/>
        <v>0</v>
      </c>
      <c r="Y50" s="153">
        <f t="shared" si="19"/>
        <v>0</v>
      </c>
      <c r="Z50" s="153">
        <f t="shared" si="19"/>
        <v>0</v>
      </c>
      <c r="AA50" s="153">
        <f t="shared" si="19"/>
        <v>0</v>
      </c>
      <c r="AB50" s="153">
        <f t="shared" si="19"/>
        <v>0</v>
      </c>
      <c r="AC50" s="153">
        <f t="shared" si="19"/>
        <v>0</v>
      </c>
      <c r="AD50" s="153">
        <f t="shared" si="19"/>
        <v>0</v>
      </c>
      <c r="AE50" s="153">
        <f t="shared" si="19"/>
        <v>0</v>
      </c>
      <c r="AF50" s="153">
        <f t="shared" si="19"/>
        <v>0</v>
      </c>
      <c r="AG50" s="153">
        <f t="shared" si="19"/>
        <v>0</v>
      </c>
      <c r="AH50" s="153">
        <f t="shared" si="19"/>
        <v>0</v>
      </c>
      <c r="AI50" s="153">
        <f t="shared" si="19"/>
        <v>0</v>
      </c>
      <c r="AJ50" s="153">
        <f t="shared" si="19"/>
        <v>0</v>
      </c>
      <c r="AK50" s="153">
        <f t="shared" si="19"/>
        <v>0</v>
      </c>
      <c r="AL50" s="153">
        <f t="shared" si="19"/>
        <v>0</v>
      </c>
      <c r="AM50" s="153">
        <f t="shared" si="19"/>
        <v>0</v>
      </c>
      <c r="AN50" s="153">
        <f t="shared" si="19"/>
        <v>0</v>
      </c>
      <c r="AO50" s="153">
        <f t="shared" si="19"/>
        <v>0</v>
      </c>
      <c r="AP50" s="153">
        <f t="shared" si="19"/>
        <v>0</v>
      </c>
      <c r="AQ50" s="154">
        <f t="shared" ref="AQ50" si="22">+AQ25*$F25</f>
        <v>0</v>
      </c>
      <c r="AR50" s="7"/>
      <c r="AS50" s="7"/>
    </row>
    <row r="51" spans="2:45" x14ac:dyDescent="0.3">
      <c r="B51" s="7"/>
      <c r="C51" s="147" t="str">
        <f t="shared" si="2"/>
        <v xml:space="preserve">    - utenze</v>
      </c>
      <c r="D51" s="7"/>
      <c r="E51" s="7"/>
      <c r="F51" s="7"/>
      <c r="G51" s="7"/>
      <c r="H51" s="152">
        <f t="shared" si="3"/>
        <v>0</v>
      </c>
      <c r="I51" s="153">
        <f t="shared" si="19"/>
        <v>0</v>
      </c>
      <c r="J51" s="153">
        <f t="shared" si="19"/>
        <v>0</v>
      </c>
      <c r="K51" s="153">
        <f t="shared" si="19"/>
        <v>0</v>
      </c>
      <c r="L51" s="153">
        <f t="shared" si="19"/>
        <v>0</v>
      </c>
      <c r="M51" s="153">
        <f t="shared" si="19"/>
        <v>0</v>
      </c>
      <c r="N51" s="153">
        <f t="shared" si="19"/>
        <v>0</v>
      </c>
      <c r="O51" s="153">
        <f t="shared" si="19"/>
        <v>0</v>
      </c>
      <c r="P51" s="153">
        <f t="shared" si="19"/>
        <v>0</v>
      </c>
      <c r="Q51" s="153">
        <f t="shared" si="19"/>
        <v>0</v>
      </c>
      <c r="R51" s="153">
        <f t="shared" si="19"/>
        <v>0</v>
      </c>
      <c r="S51" s="153">
        <f t="shared" si="19"/>
        <v>0</v>
      </c>
      <c r="T51" s="153">
        <f t="shared" si="19"/>
        <v>0</v>
      </c>
      <c r="U51" s="153">
        <f t="shared" si="19"/>
        <v>0</v>
      </c>
      <c r="V51" s="153">
        <f t="shared" si="19"/>
        <v>0</v>
      </c>
      <c r="W51" s="153">
        <f t="shared" si="19"/>
        <v>0</v>
      </c>
      <c r="X51" s="153">
        <f t="shared" si="19"/>
        <v>0</v>
      </c>
      <c r="Y51" s="153">
        <f t="shared" si="19"/>
        <v>0</v>
      </c>
      <c r="Z51" s="153">
        <f t="shared" si="19"/>
        <v>0</v>
      </c>
      <c r="AA51" s="153">
        <f t="shared" si="19"/>
        <v>0</v>
      </c>
      <c r="AB51" s="153">
        <f t="shared" si="19"/>
        <v>0</v>
      </c>
      <c r="AC51" s="153">
        <f t="shared" si="19"/>
        <v>0</v>
      </c>
      <c r="AD51" s="153">
        <f t="shared" si="19"/>
        <v>0</v>
      </c>
      <c r="AE51" s="153">
        <f t="shared" si="19"/>
        <v>0</v>
      </c>
      <c r="AF51" s="153">
        <f t="shared" si="19"/>
        <v>0</v>
      </c>
      <c r="AG51" s="153">
        <f t="shared" si="19"/>
        <v>0</v>
      </c>
      <c r="AH51" s="153">
        <f t="shared" si="19"/>
        <v>0</v>
      </c>
      <c r="AI51" s="153">
        <f t="shared" si="19"/>
        <v>0</v>
      </c>
      <c r="AJ51" s="153">
        <f t="shared" si="19"/>
        <v>0</v>
      </c>
      <c r="AK51" s="153">
        <f t="shared" si="19"/>
        <v>0</v>
      </c>
      <c r="AL51" s="153">
        <f t="shared" si="19"/>
        <v>0</v>
      </c>
      <c r="AM51" s="153">
        <f t="shared" si="19"/>
        <v>0</v>
      </c>
      <c r="AN51" s="153">
        <f t="shared" si="19"/>
        <v>0</v>
      </c>
      <c r="AO51" s="153">
        <f t="shared" si="19"/>
        <v>0</v>
      </c>
      <c r="AP51" s="153">
        <f t="shared" si="19"/>
        <v>0</v>
      </c>
      <c r="AQ51" s="154">
        <f t="shared" ref="AQ51" si="23">+AQ26*$F26</f>
        <v>0</v>
      </c>
      <c r="AR51" s="7"/>
      <c r="AS51" s="7"/>
    </row>
    <row r="52" spans="2:45" x14ac:dyDescent="0.3">
      <c r="B52" s="7"/>
      <c r="C52" s="147" t="str">
        <f t="shared" si="2"/>
        <v xml:space="preserve">    - affitti e locazioni passive</v>
      </c>
      <c r="D52" s="7"/>
      <c r="E52" s="7"/>
      <c r="F52" s="7"/>
      <c r="G52" s="7"/>
      <c r="H52" s="152">
        <f t="shared" si="3"/>
        <v>0</v>
      </c>
      <c r="I52" s="153">
        <f t="shared" si="19"/>
        <v>0</v>
      </c>
      <c r="J52" s="153">
        <f t="shared" si="19"/>
        <v>0</v>
      </c>
      <c r="K52" s="153">
        <f t="shared" si="19"/>
        <v>0</v>
      </c>
      <c r="L52" s="153">
        <f t="shared" si="19"/>
        <v>0</v>
      </c>
      <c r="M52" s="153">
        <f t="shared" si="19"/>
        <v>0</v>
      </c>
      <c r="N52" s="153">
        <f t="shared" si="19"/>
        <v>0</v>
      </c>
      <c r="O52" s="153">
        <f t="shared" si="19"/>
        <v>0</v>
      </c>
      <c r="P52" s="153">
        <f t="shared" si="19"/>
        <v>0</v>
      </c>
      <c r="Q52" s="153">
        <f t="shared" si="19"/>
        <v>0</v>
      </c>
      <c r="R52" s="153">
        <f t="shared" si="19"/>
        <v>0</v>
      </c>
      <c r="S52" s="153">
        <f t="shared" si="19"/>
        <v>0</v>
      </c>
      <c r="T52" s="153">
        <f t="shared" si="19"/>
        <v>0</v>
      </c>
      <c r="U52" s="153">
        <f t="shared" si="19"/>
        <v>0</v>
      </c>
      <c r="V52" s="153">
        <f t="shared" si="19"/>
        <v>0</v>
      </c>
      <c r="W52" s="153">
        <f t="shared" si="19"/>
        <v>0</v>
      </c>
      <c r="X52" s="153">
        <f t="shared" si="19"/>
        <v>0</v>
      </c>
      <c r="Y52" s="153">
        <f t="shared" si="19"/>
        <v>0</v>
      </c>
      <c r="Z52" s="153">
        <f t="shared" si="19"/>
        <v>0</v>
      </c>
      <c r="AA52" s="153">
        <f t="shared" si="19"/>
        <v>0</v>
      </c>
      <c r="AB52" s="153">
        <f t="shared" si="19"/>
        <v>0</v>
      </c>
      <c r="AC52" s="153">
        <f t="shared" si="19"/>
        <v>0</v>
      </c>
      <c r="AD52" s="153">
        <f t="shared" si="19"/>
        <v>0</v>
      </c>
      <c r="AE52" s="153">
        <f t="shared" si="19"/>
        <v>0</v>
      </c>
      <c r="AF52" s="153">
        <f t="shared" si="19"/>
        <v>0</v>
      </c>
      <c r="AG52" s="153">
        <f t="shared" si="19"/>
        <v>0</v>
      </c>
      <c r="AH52" s="153">
        <f t="shared" si="19"/>
        <v>0</v>
      </c>
      <c r="AI52" s="153">
        <f t="shared" si="19"/>
        <v>0</v>
      </c>
      <c r="AJ52" s="153">
        <f t="shared" si="19"/>
        <v>0</v>
      </c>
      <c r="AK52" s="153">
        <f t="shared" si="19"/>
        <v>0</v>
      </c>
      <c r="AL52" s="153">
        <f t="shared" si="19"/>
        <v>0</v>
      </c>
      <c r="AM52" s="153">
        <f t="shared" si="19"/>
        <v>0</v>
      </c>
      <c r="AN52" s="153">
        <f t="shared" si="19"/>
        <v>0</v>
      </c>
      <c r="AO52" s="153">
        <f t="shared" si="19"/>
        <v>0</v>
      </c>
      <c r="AP52" s="153">
        <f t="shared" si="19"/>
        <v>0</v>
      </c>
      <c r="AQ52" s="154">
        <f t="shared" ref="AQ52" si="24">+AQ27*$F27</f>
        <v>0</v>
      </c>
      <c r="AR52" s="7"/>
      <c r="AS52" s="7"/>
    </row>
    <row r="53" spans="2:45" x14ac:dyDescent="0.3">
      <c r="B53" s="7"/>
      <c r="C53" s="147" t="str">
        <f t="shared" si="2"/>
        <v xml:space="preserve">    - altri costi amministrativi</v>
      </c>
      <c r="D53" s="7"/>
      <c r="E53" s="7"/>
      <c r="F53" s="7"/>
      <c r="G53" s="7"/>
      <c r="H53" s="152">
        <f t="shared" si="3"/>
        <v>22</v>
      </c>
      <c r="I53" s="153">
        <f t="shared" si="19"/>
        <v>22</v>
      </c>
      <c r="J53" s="153">
        <f t="shared" si="19"/>
        <v>22</v>
      </c>
      <c r="K53" s="153">
        <f t="shared" si="19"/>
        <v>22</v>
      </c>
      <c r="L53" s="153">
        <f t="shared" si="19"/>
        <v>22</v>
      </c>
      <c r="M53" s="153">
        <f t="shared" si="19"/>
        <v>22</v>
      </c>
      <c r="N53" s="153">
        <f t="shared" si="19"/>
        <v>22</v>
      </c>
      <c r="O53" s="153">
        <f t="shared" si="19"/>
        <v>22</v>
      </c>
      <c r="P53" s="153">
        <f t="shared" si="19"/>
        <v>22</v>
      </c>
      <c r="Q53" s="153">
        <f t="shared" si="19"/>
        <v>22</v>
      </c>
      <c r="R53" s="153">
        <f t="shared" si="19"/>
        <v>22</v>
      </c>
      <c r="S53" s="153">
        <f t="shared" si="19"/>
        <v>22</v>
      </c>
      <c r="T53" s="153">
        <f t="shared" si="19"/>
        <v>22</v>
      </c>
      <c r="U53" s="153">
        <f t="shared" si="19"/>
        <v>22</v>
      </c>
      <c r="V53" s="153">
        <f t="shared" si="19"/>
        <v>22</v>
      </c>
      <c r="W53" s="153">
        <f t="shared" si="19"/>
        <v>22</v>
      </c>
      <c r="X53" s="153">
        <f t="shared" si="19"/>
        <v>22</v>
      </c>
      <c r="Y53" s="153">
        <f t="shared" si="19"/>
        <v>22</v>
      </c>
      <c r="Z53" s="153">
        <f t="shared" si="19"/>
        <v>22</v>
      </c>
      <c r="AA53" s="153">
        <f t="shared" si="19"/>
        <v>22</v>
      </c>
      <c r="AB53" s="153">
        <f t="shared" si="19"/>
        <v>22</v>
      </c>
      <c r="AC53" s="153">
        <f t="shared" si="19"/>
        <v>22</v>
      </c>
      <c r="AD53" s="153">
        <f t="shared" si="19"/>
        <v>22</v>
      </c>
      <c r="AE53" s="153">
        <f t="shared" si="19"/>
        <v>22</v>
      </c>
      <c r="AF53" s="153">
        <f t="shared" si="19"/>
        <v>22</v>
      </c>
      <c r="AG53" s="153">
        <f t="shared" si="19"/>
        <v>22</v>
      </c>
      <c r="AH53" s="153">
        <f t="shared" si="19"/>
        <v>22</v>
      </c>
      <c r="AI53" s="153">
        <f t="shared" si="19"/>
        <v>22</v>
      </c>
      <c r="AJ53" s="153">
        <f t="shared" si="19"/>
        <v>22</v>
      </c>
      <c r="AK53" s="153">
        <f t="shared" si="19"/>
        <v>22</v>
      </c>
      <c r="AL53" s="153">
        <f t="shared" si="19"/>
        <v>22</v>
      </c>
      <c r="AM53" s="153">
        <f t="shared" si="19"/>
        <v>22</v>
      </c>
      <c r="AN53" s="153">
        <f t="shared" si="19"/>
        <v>22</v>
      </c>
      <c r="AO53" s="153">
        <f t="shared" si="19"/>
        <v>22</v>
      </c>
      <c r="AP53" s="153">
        <f t="shared" si="19"/>
        <v>22</v>
      </c>
      <c r="AQ53" s="154">
        <f t="shared" ref="AQ53" si="25">+AQ28*$F28</f>
        <v>22</v>
      </c>
      <c r="AR53" s="7"/>
      <c r="AS53" s="7"/>
    </row>
    <row r="54" spans="2:45" x14ac:dyDescent="0.3">
      <c r="B54" s="7"/>
      <c r="C54" s="147" t="str">
        <f t="shared" si="2"/>
        <v xml:space="preserve">    - costi diversi</v>
      </c>
      <c r="D54" s="7"/>
      <c r="E54" s="7"/>
      <c r="F54" s="7"/>
      <c r="G54" s="7"/>
      <c r="H54" s="152">
        <f t="shared" si="3"/>
        <v>6.6</v>
      </c>
      <c r="I54" s="153">
        <f t="shared" si="19"/>
        <v>6.6</v>
      </c>
      <c r="J54" s="153">
        <f t="shared" si="19"/>
        <v>6.6</v>
      </c>
      <c r="K54" s="153">
        <f t="shared" si="19"/>
        <v>6.6</v>
      </c>
      <c r="L54" s="153">
        <f t="shared" si="19"/>
        <v>6.6</v>
      </c>
      <c r="M54" s="153">
        <f t="shared" si="19"/>
        <v>6.6</v>
      </c>
      <c r="N54" s="153">
        <f t="shared" si="19"/>
        <v>6.6</v>
      </c>
      <c r="O54" s="153">
        <f t="shared" si="19"/>
        <v>6.6</v>
      </c>
      <c r="P54" s="153">
        <f t="shared" si="19"/>
        <v>6.6</v>
      </c>
      <c r="Q54" s="153">
        <f t="shared" si="19"/>
        <v>6.6</v>
      </c>
      <c r="R54" s="153">
        <f t="shared" si="19"/>
        <v>6.6</v>
      </c>
      <c r="S54" s="153">
        <f t="shared" si="19"/>
        <v>6.6</v>
      </c>
      <c r="T54" s="153">
        <f t="shared" si="19"/>
        <v>6.6</v>
      </c>
      <c r="U54" s="153">
        <f t="shared" si="19"/>
        <v>6.6</v>
      </c>
      <c r="V54" s="153">
        <f t="shared" si="19"/>
        <v>6.6</v>
      </c>
      <c r="W54" s="153">
        <f t="shared" si="19"/>
        <v>6.6</v>
      </c>
      <c r="X54" s="153">
        <f t="shared" si="19"/>
        <v>6.6</v>
      </c>
      <c r="Y54" s="153">
        <f t="shared" si="19"/>
        <v>6.6</v>
      </c>
      <c r="Z54" s="153">
        <f t="shared" si="19"/>
        <v>6.6</v>
      </c>
      <c r="AA54" s="153">
        <f t="shared" si="19"/>
        <v>6.6</v>
      </c>
      <c r="AB54" s="153">
        <f t="shared" si="19"/>
        <v>6.6</v>
      </c>
      <c r="AC54" s="153">
        <f t="shared" si="19"/>
        <v>6.6</v>
      </c>
      <c r="AD54" s="153">
        <f t="shared" si="19"/>
        <v>6.6</v>
      </c>
      <c r="AE54" s="153">
        <f t="shared" si="19"/>
        <v>6.6</v>
      </c>
      <c r="AF54" s="153">
        <f t="shared" si="19"/>
        <v>6.6</v>
      </c>
      <c r="AG54" s="153">
        <f t="shared" si="19"/>
        <v>6.6</v>
      </c>
      <c r="AH54" s="153">
        <f t="shared" si="19"/>
        <v>6.6</v>
      </c>
      <c r="AI54" s="153">
        <f t="shared" si="19"/>
        <v>6.6</v>
      </c>
      <c r="AJ54" s="153">
        <f t="shared" si="19"/>
        <v>6.6</v>
      </c>
      <c r="AK54" s="153">
        <f t="shared" si="19"/>
        <v>6.6</v>
      </c>
      <c r="AL54" s="153">
        <f t="shared" si="19"/>
        <v>6.6</v>
      </c>
      <c r="AM54" s="153">
        <f t="shared" si="19"/>
        <v>6.6</v>
      </c>
      <c r="AN54" s="153">
        <f t="shared" si="19"/>
        <v>6.6</v>
      </c>
      <c r="AO54" s="153">
        <f t="shared" si="19"/>
        <v>6.6</v>
      </c>
      <c r="AP54" s="153">
        <f t="shared" si="19"/>
        <v>6.6</v>
      </c>
      <c r="AQ54" s="154">
        <f t="shared" ref="AQ54" si="26">+AQ29*$F29</f>
        <v>6.6</v>
      </c>
      <c r="AR54" s="7"/>
      <c r="AS54" s="7"/>
    </row>
    <row r="55" spans="2:45" ht="15" thickBot="1" x14ac:dyDescent="0.35">
      <c r="B55" s="7"/>
      <c r="C55" s="148" t="str">
        <f t="shared" si="2"/>
        <v xml:space="preserve">    - premi assicurativi</v>
      </c>
      <c r="D55" s="7"/>
      <c r="E55" s="7"/>
      <c r="F55" s="7"/>
      <c r="G55" s="7"/>
      <c r="H55" s="155">
        <f t="shared" si="3"/>
        <v>0</v>
      </c>
      <c r="I55" s="156">
        <f t="shared" si="19"/>
        <v>0</v>
      </c>
      <c r="J55" s="156">
        <f t="shared" si="19"/>
        <v>0</v>
      </c>
      <c r="K55" s="156">
        <f t="shared" si="19"/>
        <v>0</v>
      </c>
      <c r="L55" s="156">
        <f t="shared" si="19"/>
        <v>0</v>
      </c>
      <c r="M55" s="156">
        <f t="shared" si="19"/>
        <v>0</v>
      </c>
      <c r="N55" s="156">
        <f t="shared" si="19"/>
        <v>0</v>
      </c>
      <c r="O55" s="156">
        <f t="shared" si="19"/>
        <v>0</v>
      </c>
      <c r="P55" s="156">
        <f t="shared" si="19"/>
        <v>0</v>
      </c>
      <c r="Q55" s="156">
        <f t="shared" si="19"/>
        <v>0</v>
      </c>
      <c r="R55" s="156">
        <f t="shared" si="19"/>
        <v>0</v>
      </c>
      <c r="S55" s="156">
        <f t="shared" si="19"/>
        <v>0</v>
      </c>
      <c r="T55" s="156">
        <f t="shared" si="19"/>
        <v>0</v>
      </c>
      <c r="U55" s="156">
        <f t="shared" si="19"/>
        <v>0</v>
      </c>
      <c r="V55" s="156">
        <f t="shared" si="19"/>
        <v>0</v>
      </c>
      <c r="W55" s="156">
        <f t="shared" si="19"/>
        <v>0</v>
      </c>
      <c r="X55" s="156">
        <f t="shared" si="19"/>
        <v>0</v>
      </c>
      <c r="Y55" s="156">
        <f t="shared" si="19"/>
        <v>0</v>
      </c>
      <c r="Z55" s="156">
        <f t="shared" si="19"/>
        <v>0</v>
      </c>
      <c r="AA55" s="156">
        <f t="shared" si="19"/>
        <v>0</v>
      </c>
      <c r="AB55" s="156">
        <f t="shared" si="19"/>
        <v>0</v>
      </c>
      <c r="AC55" s="156">
        <f t="shared" si="19"/>
        <v>0</v>
      </c>
      <c r="AD55" s="156">
        <f t="shared" si="19"/>
        <v>0</v>
      </c>
      <c r="AE55" s="156">
        <f t="shared" si="19"/>
        <v>0</v>
      </c>
      <c r="AF55" s="156">
        <f t="shared" si="19"/>
        <v>0</v>
      </c>
      <c r="AG55" s="156">
        <f t="shared" si="19"/>
        <v>0</v>
      </c>
      <c r="AH55" s="156">
        <f t="shared" si="19"/>
        <v>0</v>
      </c>
      <c r="AI55" s="156">
        <f t="shared" si="19"/>
        <v>0</v>
      </c>
      <c r="AJ55" s="156">
        <f t="shared" si="19"/>
        <v>0</v>
      </c>
      <c r="AK55" s="156">
        <f t="shared" si="19"/>
        <v>0</v>
      </c>
      <c r="AL55" s="156">
        <f t="shared" si="19"/>
        <v>0</v>
      </c>
      <c r="AM55" s="156">
        <f t="shared" si="19"/>
        <v>0</v>
      </c>
      <c r="AN55" s="156">
        <f t="shared" si="19"/>
        <v>0</v>
      </c>
      <c r="AO55" s="156">
        <f t="shared" ref="AO55:AQ55" si="27">+AO30*$F30</f>
        <v>0</v>
      </c>
      <c r="AP55" s="156">
        <f t="shared" si="27"/>
        <v>0</v>
      </c>
      <c r="AQ55" s="157">
        <f t="shared" si="27"/>
        <v>0</v>
      </c>
      <c r="AR55" s="7"/>
      <c r="AS55" s="7"/>
    </row>
    <row r="56" spans="2:45" x14ac:dyDescent="0.3">
      <c r="B56" s="7"/>
      <c r="C56" s="8" t="s">
        <v>197</v>
      </c>
      <c r="D56" s="7"/>
      <c r="E56" s="7"/>
      <c r="F56" s="7"/>
      <c r="G56" s="7"/>
      <c r="H56" s="8">
        <f>SUM(H33:H55)</f>
        <v>3429.8</v>
      </c>
      <c r="I56" s="8">
        <f t="shared" ref="I56:AQ56" si="28">SUM(I33:I55)</f>
        <v>3429.8</v>
      </c>
      <c r="J56" s="8">
        <f t="shared" si="28"/>
        <v>3429.8</v>
      </c>
      <c r="K56" s="8">
        <f t="shared" si="28"/>
        <v>3429.8</v>
      </c>
      <c r="L56" s="8">
        <f t="shared" si="28"/>
        <v>3429.8</v>
      </c>
      <c r="M56" s="8">
        <f t="shared" si="28"/>
        <v>3429.8</v>
      </c>
      <c r="N56" s="8">
        <f t="shared" si="28"/>
        <v>3429.8</v>
      </c>
      <c r="O56" s="8">
        <f t="shared" si="28"/>
        <v>3429.8</v>
      </c>
      <c r="P56" s="8">
        <f t="shared" si="28"/>
        <v>3429.8</v>
      </c>
      <c r="Q56" s="8">
        <f t="shared" si="28"/>
        <v>3429.8</v>
      </c>
      <c r="R56" s="8">
        <f t="shared" si="28"/>
        <v>3429.8</v>
      </c>
      <c r="S56" s="8">
        <f t="shared" si="28"/>
        <v>3429.8</v>
      </c>
      <c r="T56" s="8">
        <f t="shared" si="28"/>
        <v>3429.8</v>
      </c>
      <c r="U56" s="8">
        <f t="shared" si="28"/>
        <v>3429.8</v>
      </c>
      <c r="V56" s="8">
        <f t="shared" si="28"/>
        <v>3429.8</v>
      </c>
      <c r="W56" s="8">
        <f t="shared" si="28"/>
        <v>3429.8</v>
      </c>
      <c r="X56" s="8">
        <f t="shared" si="28"/>
        <v>3429.8</v>
      </c>
      <c r="Y56" s="8">
        <f t="shared" si="28"/>
        <v>3429.8</v>
      </c>
      <c r="Z56" s="8">
        <f t="shared" si="28"/>
        <v>3429.8</v>
      </c>
      <c r="AA56" s="8">
        <f t="shared" si="28"/>
        <v>3429.8</v>
      </c>
      <c r="AB56" s="8">
        <f t="shared" si="28"/>
        <v>3429.8</v>
      </c>
      <c r="AC56" s="8">
        <f t="shared" si="28"/>
        <v>3429.8</v>
      </c>
      <c r="AD56" s="8">
        <f t="shared" si="28"/>
        <v>3429.8</v>
      </c>
      <c r="AE56" s="8">
        <f t="shared" si="28"/>
        <v>3429.8</v>
      </c>
      <c r="AF56" s="8">
        <f t="shared" si="28"/>
        <v>3429.8</v>
      </c>
      <c r="AG56" s="8">
        <f t="shared" si="28"/>
        <v>3429.8</v>
      </c>
      <c r="AH56" s="8">
        <f t="shared" si="28"/>
        <v>3429.8</v>
      </c>
      <c r="AI56" s="8">
        <f t="shared" si="28"/>
        <v>3429.8</v>
      </c>
      <c r="AJ56" s="8">
        <f t="shared" si="28"/>
        <v>3429.8</v>
      </c>
      <c r="AK56" s="8">
        <f t="shared" si="28"/>
        <v>3429.8</v>
      </c>
      <c r="AL56" s="8">
        <f t="shared" si="28"/>
        <v>3429.8</v>
      </c>
      <c r="AM56" s="8">
        <f t="shared" si="28"/>
        <v>3429.8</v>
      </c>
      <c r="AN56" s="8">
        <f t="shared" si="28"/>
        <v>3429.8</v>
      </c>
      <c r="AO56" s="8">
        <f t="shared" si="28"/>
        <v>3429.8</v>
      </c>
      <c r="AP56" s="8">
        <f t="shared" si="28"/>
        <v>3429.8</v>
      </c>
      <c r="AQ56" s="8">
        <f t="shared" si="28"/>
        <v>3429.8</v>
      </c>
      <c r="AR56" s="7"/>
      <c r="AS56" s="7"/>
    </row>
    <row r="57" spans="2:45" x14ac:dyDescent="0.3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</row>
    <row r="58" spans="2:45" x14ac:dyDescent="0.3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</row>
    <row r="59" spans="2:45" x14ac:dyDescent="0.3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</row>
    <row r="60" spans="2:45" x14ac:dyDescent="0.3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</row>
    <row r="61" spans="2:45" x14ac:dyDescent="0.3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</row>
    <row r="62" spans="2:45" x14ac:dyDescent="0.3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</row>
    <row r="63" spans="2:45" x14ac:dyDescent="0.3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</row>
    <row r="64" spans="2:45" x14ac:dyDescent="0.3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</row>
    <row r="65" spans="2:45" x14ac:dyDescent="0.3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</row>
    <row r="66" spans="2:45" x14ac:dyDescent="0.3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</row>
    <row r="67" spans="2:45" x14ac:dyDescent="0.3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</row>
    <row r="68" spans="2:45" x14ac:dyDescent="0.3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</row>
    <row r="69" spans="2:45" x14ac:dyDescent="0.3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</row>
    <row r="70" spans="2:45" x14ac:dyDescent="0.3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</row>
    <row r="71" spans="2:45" x14ac:dyDescent="0.3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</row>
    <row r="72" spans="2:45" x14ac:dyDescent="0.3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</row>
    <row r="73" spans="2:45" x14ac:dyDescent="0.3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</row>
    <row r="74" spans="2:45" x14ac:dyDescent="0.3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</row>
    <row r="75" spans="2:45" x14ac:dyDescent="0.3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</row>
    <row r="76" spans="2:45" x14ac:dyDescent="0.3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</row>
    <row r="77" spans="2:45" x14ac:dyDescent="0.3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</row>
    <row r="78" spans="2:45" x14ac:dyDescent="0.3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</row>
    <row r="79" spans="2:45" x14ac:dyDescent="0.3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</row>
    <row r="80" spans="2:45" x14ac:dyDescent="0.3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</row>
    <row r="81" spans="2:45" x14ac:dyDescent="0.3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</row>
    <row r="82" spans="2:45" x14ac:dyDescent="0.3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</row>
    <row r="83" spans="2:45" x14ac:dyDescent="0.3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</row>
    <row r="84" spans="2:45" x14ac:dyDescent="0.3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</row>
    <row r="85" spans="2:45" x14ac:dyDescent="0.3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</row>
    <row r="86" spans="2:45" x14ac:dyDescent="0.3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</row>
    <row r="87" spans="2:45" x14ac:dyDescent="0.3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</row>
    <row r="88" spans="2:45" x14ac:dyDescent="0.3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</row>
    <row r="89" spans="2:45" x14ac:dyDescent="0.3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</row>
    <row r="90" spans="2:45" x14ac:dyDescent="0.3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</row>
    <row r="91" spans="2:45" x14ac:dyDescent="0.3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</row>
    <row r="92" spans="2:45" x14ac:dyDescent="0.3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</row>
    <row r="93" spans="2:45" x14ac:dyDescent="0.3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</row>
    <row r="94" spans="2:45" x14ac:dyDescent="0.3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</row>
    <row r="95" spans="2:45" x14ac:dyDescent="0.3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</row>
    <row r="96" spans="2:45" x14ac:dyDescent="0.3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</row>
    <row r="97" spans="2:45" x14ac:dyDescent="0.3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</row>
    <row r="98" spans="2:45" x14ac:dyDescent="0.3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</row>
    <row r="99" spans="2:45" x14ac:dyDescent="0.3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</row>
    <row r="100" spans="2:45" x14ac:dyDescent="0.3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</row>
    <row r="101" spans="2:45" x14ac:dyDescent="0.3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</row>
    <row r="102" spans="2:45" x14ac:dyDescent="0.3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</row>
    <row r="103" spans="2:45" x14ac:dyDescent="0.3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</row>
    <row r="104" spans="2:45" x14ac:dyDescent="0.3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</row>
    <row r="105" spans="2:45" x14ac:dyDescent="0.3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</row>
    <row r="106" spans="2:45" x14ac:dyDescent="0.3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</row>
    <row r="107" spans="2:45" x14ac:dyDescent="0.3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</row>
    <row r="108" spans="2:45" x14ac:dyDescent="0.3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</row>
    <row r="109" spans="2:45" x14ac:dyDescent="0.3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</row>
    <row r="110" spans="2:45" x14ac:dyDescent="0.3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</row>
    <row r="111" spans="2:45" x14ac:dyDescent="0.3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</row>
    <row r="112" spans="2:45" x14ac:dyDescent="0.3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</row>
    <row r="113" spans="2:45" x14ac:dyDescent="0.3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</row>
    <row r="114" spans="2:45" x14ac:dyDescent="0.3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</row>
    <row r="115" spans="2:45" x14ac:dyDescent="0.3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</row>
    <row r="116" spans="2:45" x14ac:dyDescent="0.3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</row>
    <row r="117" spans="2:45" x14ac:dyDescent="0.3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</row>
    <row r="118" spans="2:45" x14ac:dyDescent="0.3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</row>
    <row r="119" spans="2:45" x14ac:dyDescent="0.3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</row>
    <row r="120" spans="2:45" x14ac:dyDescent="0.3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</row>
    <row r="121" spans="2:45" x14ac:dyDescent="0.3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</row>
    <row r="122" spans="2:45" x14ac:dyDescent="0.3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</row>
    <row r="123" spans="2:45" x14ac:dyDescent="0.3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</row>
    <row r="124" spans="2:45" x14ac:dyDescent="0.3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</row>
    <row r="125" spans="2:45" x14ac:dyDescent="0.3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</row>
    <row r="126" spans="2:45" x14ac:dyDescent="0.3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</row>
    <row r="127" spans="2:45" x14ac:dyDescent="0.3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</row>
    <row r="128" spans="2:45" x14ac:dyDescent="0.3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</row>
    <row r="129" spans="2:45" x14ac:dyDescent="0.3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</row>
    <row r="130" spans="2:45" x14ac:dyDescent="0.3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</row>
    <row r="131" spans="2:45" x14ac:dyDescent="0.3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</row>
    <row r="132" spans="2:45" x14ac:dyDescent="0.3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</row>
    <row r="133" spans="2:45" x14ac:dyDescent="0.3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</row>
    <row r="134" spans="2:45" x14ac:dyDescent="0.3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</row>
    <row r="135" spans="2:45" x14ac:dyDescent="0.3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</row>
    <row r="136" spans="2:45" x14ac:dyDescent="0.3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</row>
    <row r="137" spans="2:45" x14ac:dyDescent="0.3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</row>
    <row r="138" spans="2:45" x14ac:dyDescent="0.3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</row>
    <row r="139" spans="2:45" x14ac:dyDescent="0.3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</row>
    <row r="140" spans="2:45" x14ac:dyDescent="0.3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</row>
    <row r="141" spans="2:45" x14ac:dyDescent="0.3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</row>
    <row r="142" spans="2:45" x14ac:dyDescent="0.3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</row>
    <row r="143" spans="2:45" x14ac:dyDescent="0.3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</row>
    <row r="144" spans="2:45" x14ac:dyDescent="0.3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</row>
    <row r="145" spans="2:45" x14ac:dyDescent="0.3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</row>
    <row r="146" spans="2:45" x14ac:dyDescent="0.3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</row>
    <row r="147" spans="2:45" x14ac:dyDescent="0.3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</row>
    <row r="148" spans="2:45" x14ac:dyDescent="0.3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</row>
    <row r="149" spans="2:45" x14ac:dyDescent="0.3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</row>
    <row r="150" spans="2:45" x14ac:dyDescent="0.3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</row>
    <row r="151" spans="2:45" x14ac:dyDescent="0.3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</row>
    <row r="152" spans="2:45" x14ac:dyDescent="0.3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</row>
    <row r="153" spans="2:45" x14ac:dyDescent="0.3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</row>
    <row r="154" spans="2:45" x14ac:dyDescent="0.3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</row>
    <row r="155" spans="2:45" x14ac:dyDescent="0.3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</row>
    <row r="156" spans="2:45" x14ac:dyDescent="0.3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</row>
    <row r="157" spans="2:45" x14ac:dyDescent="0.3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</row>
    <row r="158" spans="2:45" x14ac:dyDescent="0.3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</row>
    <row r="159" spans="2:45" x14ac:dyDescent="0.3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</row>
    <row r="160" spans="2:45" x14ac:dyDescent="0.3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</row>
    <row r="161" spans="2:45" x14ac:dyDescent="0.3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</row>
    <row r="162" spans="2:45" x14ac:dyDescent="0.3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</row>
    <row r="163" spans="2:45" x14ac:dyDescent="0.3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</row>
    <row r="164" spans="2:45" x14ac:dyDescent="0.3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</row>
    <row r="165" spans="2:45" x14ac:dyDescent="0.3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</row>
    <row r="166" spans="2:45" x14ac:dyDescent="0.3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</row>
    <row r="167" spans="2:45" x14ac:dyDescent="0.3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</row>
    <row r="168" spans="2:45" x14ac:dyDescent="0.3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</row>
    <row r="169" spans="2:45" x14ac:dyDescent="0.3"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</row>
    <row r="170" spans="2:45" x14ac:dyDescent="0.3"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</row>
    <row r="171" spans="2:45" x14ac:dyDescent="0.3"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</row>
    <row r="172" spans="2:45" x14ac:dyDescent="0.3"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</row>
    <row r="173" spans="2:45" x14ac:dyDescent="0.3"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</row>
    <row r="174" spans="2:45" x14ac:dyDescent="0.3"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</row>
    <row r="175" spans="2:45" x14ac:dyDescent="0.3"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</row>
    <row r="176" spans="2:45" x14ac:dyDescent="0.3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</row>
    <row r="177" spans="2:45" x14ac:dyDescent="0.3"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</row>
    <row r="178" spans="2:45" x14ac:dyDescent="0.3"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</row>
    <row r="179" spans="2:45" x14ac:dyDescent="0.3"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</row>
    <row r="180" spans="2:45" x14ac:dyDescent="0.3"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</row>
    <row r="181" spans="2:45" x14ac:dyDescent="0.3"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</row>
    <row r="182" spans="2:45" x14ac:dyDescent="0.3"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</row>
    <row r="183" spans="2:45" x14ac:dyDescent="0.3"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</row>
    <row r="184" spans="2:45" x14ac:dyDescent="0.3"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</row>
    <row r="185" spans="2:45" x14ac:dyDescent="0.3"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</row>
    <row r="186" spans="2:45" x14ac:dyDescent="0.3"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</row>
    <row r="187" spans="2:45" x14ac:dyDescent="0.3"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</row>
    <row r="188" spans="2:45" x14ac:dyDescent="0.3"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</row>
    <row r="189" spans="2:45" x14ac:dyDescent="0.3"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</row>
    <row r="190" spans="2:45" x14ac:dyDescent="0.3"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</row>
    <row r="191" spans="2:45" x14ac:dyDescent="0.3"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</row>
    <row r="192" spans="2:45" x14ac:dyDescent="0.3"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</row>
    <row r="193" spans="2:45" x14ac:dyDescent="0.3"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</row>
    <row r="194" spans="2:45" x14ac:dyDescent="0.3"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</row>
    <row r="195" spans="2:45" x14ac:dyDescent="0.3"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</row>
    <row r="196" spans="2:45" x14ac:dyDescent="0.3"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</row>
    <row r="197" spans="2:45" x14ac:dyDescent="0.3"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</row>
    <row r="198" spans="2:45" x14ac:dyDescent="0.3"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</row>
    <row r="199" spans="2:45" x14ac:dyDescent="0.3"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</row>
    <row r="200" spans="2:45" x14ac:dyDescent="0.3"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</row>
    <row r="201" spans="2:45" x14ac:dyDescent="0.3"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</row>
    <row r="202" spans="2:45" x14ac:dyDescent="0.3"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</row>
    <row r="203" spans="2:45" x14ac:dyDescent="0.3"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</row>
    <row r="204" spans="2:45" x14ac:dyDescent="0.3"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</row>
    <row r="205" spans="2:45" x14ac:dyDescent="0.3"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</row>
    <row r="206" spans="2:45" x14ac:dyDescent="0.3"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</row>
    <row r="207" spans="2:45" x14ac:dyDescent="0.3"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</row>
    <row r="208" spans="2:45" x14ac:dyDescent="0.3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</row>
    <row r="209" spans="2:45" x14ac:dyDescent="0.3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</row>
    <row r="210" spans="2:45" x14ac:dyDescent="0.3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</row>
    <row r="211" spans="2:45" x14ac:dyDescent="0.3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</row>
    <row r="212" spans="2:45" x14ac:dyDescent="0.3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</row>
    <row r="213" spans="2:45" x14ac:dyDescent="0.3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</row>
    <row r="214" spans="2:45" x14ac:dyDescent="0.3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</row>
    <row r="215" spans="2:45" x14ac:dyDescent="0.3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</row>
    <row r="216" spans="2:45" x14ac:dyDescent="0.3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</row>
    <row r="217" spans="2:45" x14ac:dyDescent="0.3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</row>
    <row r="218" spans="2:45" x14ac:dyDescent="0.3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</row>
    <row r="219" spans="2:45" x14ac:dyDescent="0.3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</row>
    <row r="220" spans="2:45" x14ac:dyDescent="0.3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</row>
    <row r="221" spans="2:45" x14ac:dyDescent="0.3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</row>
    <row r="222" spans="2:45" x14ac:dyDescent="0.3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</row>
    <row r="223" spans="2:45" x14ac:dyDescent="0.3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</row>
    <row r="224" spans="2:45" x14ac:dyDescent="0.3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</row>
    <row r="225" spans="2:45" x14ac:dyDescent="0.3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</row>
    <row r="226" spans="2:45" x14ac:dyDescent="0.3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</row>
    <row r="227" spans="2:45" x14ac:dyDescent="0.3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</row>
    <row r="228" spans="2:45" x14ac:dyDescent="0.3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</row>
    <row r="229" spans="2:45" x14ac:dyDescent="0.3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</row>
    <row r="230" spans="2:45" x14ac:dyDescent="0.3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</row>
    <row r="231" spans="2:45" x14ac:dyDescent="0.3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</row>
    <row r="232" spans="2:45" x14ac:dyDescent="0.3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</row>
    <row r="233" spans="2:45" x14ac:dyDescent="0.3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</row>
    <row r="234" spans="2:45" x14ac:dyDescent="0.3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</row>
    <row r="235" spans="2:45" x14ac:dyDescent="0.3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</row>
    <row r="236" spans="2:45" x14ac:dyDescent="0.3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</row>
    <row r="237" spans="2:45" x14ac:dyDescent="0.3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</row>
    <row r="238" spans="2:45" x14ac:dyDescent="0.3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</row>
    <row r="239" spans="2:45" x14ac:dyDescent="0.3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</row>
    <row r="240" spans="2:45" x14ac:dyDescent="0.3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</row>
    <row r="241" spans="2:45" x14ac:dyDescent="0.3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</row>
    <row r="242" spans="2:45" x14ac:dyDescent="0.3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</row>
    <row r="243" spans="2:45" x14ac:dyDescent="0.3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</row>
    <row r="244" spans="2:45" x14ac:dyDescent="0.3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</row>
    <row r="245" spans="2:45" x14ac:dyDescent="0.3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</row>
    <row r="246" spans="2:45" x14ac:dyDescent="0.3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</row>
    <row r="247" spans="2:45" x14ac:dyDescent="0.3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</row>
    <row r="248" spans="2:45" x14ac:dyDescent="0.3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</row>
    <row r="249" spans="2:45" x14ac:dyDescent="0.3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</row>
    <row r="250" spans="2:45" x14ac:dyDescent="0.3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</row>
    <row r="251" spans="2:45" x14ac:dyDescent="0.3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</row>
    <row r="252" spans="2:45" x14ac:dyDescent="0.3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</row>
    <row r="253" spans="2:45" x14ac:dyDescent="0.3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</row>
    <row r="254" spans="2:45" x14ac:dyDescent="0.3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</row>
    <row r="255" spans="2:45" x14ac:dyDescent="0.3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</row>
    <row r="256" spans="2:45" x14ac:dyDescent="0.3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</row>
    <row r="257" spans="2:45" x14ac:dyDescent="0.3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</row>
    <row r="258" spans="2:45" x14ac:dyDescent="0.3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</row>
    <row r="259" spans="2:45" x14ac:dyDescent="0.3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</row>
    <row r="260" spans="2:45" x14ac:dyDescent="0.3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</row>
    <row r="261" spans="2:45" x14ac:dyDescent="0.3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</row>
    <row r="262" spans="2:45" x14ac:dyDescent="0.3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</row>
    <row r="263" spans="2:45" x14ac:dyDescent="0.3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</row>
    <row r="264" spans="2:45" x14ac:dyDescent="0.3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</row>
    <row r="265" spans="2:45" x14ac:dyDescent="0.3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</row>
    <row r="266" spans="2:45" x14ac:dyDescent="0.3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</row>
    <row r="267" spans="2:45" x14ac:dyDescent="0.3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</row>
    <row r="268" spans="2:45" x14ac:dyDescent="0.3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</row>
    <row r="269" spans="2:45" x14ac:dyDescent="0.3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</row>
    <row r="270" spans="2:45" x14ac:dyDescent="0.3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</row>
    <row r="271" spans="2:45" x14ac:dyDescent="0.3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</row>
    <row r="272" spans="2:45" x14ac:dyDescent="0.3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</row>
    <row r="273" spans="2:45" x14ac:dyDescent="0.3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</row>
    <row r="274" spans="2:45" x14ac:dyDescent="0.3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</row>
    <row r="275" spans="2:45" x14ac:dyDescent="0.3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</row>
    <row r="276" spans="2:45" x14ac:dyDescent="0.3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</row>
    <row r="277" spans="2:45" x14ac:dyDescent="0.3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</row>
    <row r="278" spans="2:45" x14ac:dyDescent="0.3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</row>
    <row r="279" spans="2:45" x14ac:dyDescent="0.3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</row>
    <row r="280" spans="2:45" x14ac:dyDescent="0.3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</row>
    <row r="281" spans="2:45" x14ac:dyDescent="0.3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</row>
    <row r="282" spans="2:45" x14ac:dyDescent="0.3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</row>
    <row r="283" spans="2:45" x14ac:dyDescent="0.3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</row>
    <row r="284" spans="2:45" x14ac:dyDescent="0.3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</row>
    <row r="285" spans="2:45" x14ac:dyDescent="0.3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</row>
    <row r="286" spans="2:45" x14ac:dyDescent="0.3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</row>
    <row r="287" spans="2:45" x14ac:dyDescent="0.3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</row>
    <row r="288" spans="2:45" x14ac:dyDescent="0.3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</row>
    <row r="289" spans="2:45" x14ac:dyDescent="0.3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</row>
    <row r="290" spans="2:45" x14ac:dyDescent="0.3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</row>
    <row r="291" spans="2:45" x14ac:dyDescent="0.3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</row>
    <row r="292" spans="2:45" x14ac:dyDescent="0.3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</row>
    <row r="293" spans="2:45" x14ac:dyDescent="0.3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</row>
    <row r="294" spans="2:45" x14ac:dyDescent="0.3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</row>
    <row r="295" spans="2:45" x14ac:dyDescent="0.3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</row>
    <row r="296" spans="2:45" x14ac:dyDescent="0.3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</row>
    <row r="297" spans="2:45" x14ac:dyDescent="0.3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</row>
    <row r="298" spans="2:45" x14ac:dyDescent="0.3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</row>
    <row r="299" spans="2:45" x14ac:dyDescent="0.3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</row>
    <row r="300" spans="2:45" x14ac:dyDescent="0.3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</row>
    <row r="301" spans="2:45" x14ac:dyDescent="0.3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</row>
    <row r="302" spans="2:45" x14ac:dyDescent="0.3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</row>
    <row r="303" spans="2:45" x14ac:dyDescent="0.3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</row>
    <row r="304" spans="2:45" x14ac:dyDescent="0.3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</row>
    <row r="305" spans="2:45" x14ac:dyDescent="0.3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</row>
    <row r="306" spans="2:45" x14ac:dyDescent="0.3"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</row>
    <row r="307" spans="2:45" x14ac:dyDescent="0.3"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</row>
    <row r="308" spans="2:45" x14ac:dyDescent="0.3"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</row>
    <row r="309" spans="2:45" x14ac:dyDescent="0.3"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</row>
    <row r="310" spans="2:45" x14ac:dyDescent="0.3"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</row>
    <row r="311" spans="2:45" x14ac:dyDescent="0.3"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</row>
    <row r="312" spans="2:45" x14ac:dyDescent="0.3"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</row>
    <row r="313" spans="2:45" x14ac:dyDescent="0.3"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</row>
    <row r="314" spans="2:45" x14ac:dyDescent="0.3"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</row>
    <row r="315" spans="2:45" x14ac:dyDescent="0.3"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</row>
    <row r="316" spans="2:45" x14ac:dyDescent="0.3"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</row>
    <row r="317" spans="2:45" x14ac:dyDescent="0.3"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</row>
    <row r="318" spans="2:45" x14ac:dyDescent="0.3"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</row>
    <row r="319" spans="2:45" x14ac:dyDescent="0.3"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</row>
    <row r="320" spans="2:45" x14ac:dyDescent="0.3"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</row>
    <row r="321" spans="2:45" x14ac:dyDescent="0.3"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</row>
    <row r="322" spans="2:45" x14ac:dyDescent="0.3"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</row>
    <row r="323" spans="2:45" x14ac:dyDescent="0.3"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</row>
    <row r="324" spans="2:45" x14ac:dyDescent="0.3"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</row>
    <row r="325" spans="2:45" x14ac:dyDescent="0.3"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</row>
    <row r="326" spans="2:45" x14ac:dyDescent="0.3"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</row>
    <row r="327" spans="2:45" x14ac:dyDescent="0.3"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</row>
  </sheetData>
  <dataValidations count="1">
    <dataValidation type="list" allowBlank="1" showInputMessage="1" showErrorMessage="1" sqref="G8:G30">
      <formula1>$A$11:$A$14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4"/>
  <sheetViews>
    <sheetView showGridLines="0" workbookViewId="0">
      <selection activeCell="F9" sqref="F9"/>
    </sheetView>
  </sheetViews>
  <sheetFormatPr defaultRowHeight="14.4" x14ac:dyDescent="0.3"/>
  <cols>
    <col min="1" max="1" width="10.6640625" style="16" customWidth="1"/>
    <col min="2" max="2" width="12.33203125" customWidth="1"/>
    <col min="3" max="3" width="17.6640625" bestFit="1" customWidth="1"/>
    <col min="4" max="5" width="17.6640625" customWidth="1"/>
    <col min="6" max="6" width="10.6640625" bestFit="1" customWidth="1"/>
    <col min="7" max="7" width="9.5546875" bestFit="1" customWidth="1"/>
    <col min="8" max="9" width="11.5546875" bestFit="1" customWidth="1"/>
    <col min="10" max="41" width="9.5546875" bestFit="1" customWidth="1"/>
  </cols>
  <sheetData>
    <row r="1" spans="2:41" s="16" customFormat="1" ht="11.7" customHeight="1" x14ac:dyDescent="0.25"/>
    <row r="2" spans="2:41" s="16" customFormat="1" ht="11.7" customHeight="1" x14ac:dyDescent="0.25"/>
    <row r="3" spans="2:41" s="16" customFormat="1" ht="11.7" customHeight="1" x14ac:dyDescent="0.25"/>
    <row r="4" spans="2:41" s="16" customFormat="1" ht="12" x14ac:dyDescent="0.25"/>
    <row r="5" spans="2:41" s="16" customFormat="1" ht="12" x14ac:dyDescent="0.25"/>
    <row r="6" spans="2:41" x14ac:dyDescent="0.3">
      <c r="B6" s="17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</row>
    <row r="7" spans="2:41" x14ac:dyDescent="0.3">
      <c r="B7" s="20"/>
      <c r="C7" s="7"/>
      <c r="D7" s="7"/>
      <c r="E7" s="7"/>
    </row>
    <row r="8" spans="2:41" ht="15" thickBot="1" x14ac:dyDescent="0.35">
      <c r="B8" s="23"/>
      <c r="C8" t="s">
        <v>163</v>
      </c>
      <c r="D8" s="19" t="s">
        <v>190</v>
      </c>
      <c r="E8" s="19" t="s">
        <v>185</v>
      </c>
      <c r="F8" s="19">
        <f>+SPm!D6</f>
        <v>42766</v>
      </c>
      <c r="G8" s="19">
        <f>+SPm!E6</f>
        <v>42794</v>
      </c>
      <c r="H8" s="19">
        <f>+SPm!F6</f>
        <v>42825</v>
      </c>
      <c r="I8" s="19">
        <f>+SPm!G6</f>
        <v>42855</v>
      </c>
      <c r="J8" s="19">
        <f>+SPm!H6</f>
        <v>42886</v>
      </c>
      <c r="K8" s="19">
        <f>+SPm!I6</f>
        <v>42916</v>
      </c>
      <c r="L8" s="19">
        <f>+SPm!J6</f>
        <v>42947</v>
      </c>
      <c r="M8" s="19">
        <f>+SPm!K6</f>
        <v>42978</v>
      </c>
      <c r="N8" s="19">
        <f>+SPm!L6</f>
        <v>43008</v>
      </c>
      <c r="O8" s="19">
        <f>+SPm!M6</f>
        <v>43039</v>
      </c>
      <c r="P8" s="19">
        <f>+SPm!N6</f>
        <v>43069</v>
      </c>
      <c r="Q8" s="19">
        <f>+SPm!O6</f>
        <v>43100</v>
      </c>
      <c r="R8" s="19">
        <f>+SPm!P6</f>
        <v>43131</v>
      </c>
      <c r="S8" s="19">
        <f>+SPm!Q6</f>
        <v>43159</v>
      </c>
      <c r="T8" s="19">
        <f>+SPm!R6</f>
        <v>43190</v>
      </c>
      <c r="U8" s="19">
        <f>+SPm!S6</f>
        <v>43220</v>
      </c>
      <c r="V8" s="19">
        <f>+SPm!T6</f>
        <v>43251</v>
      </c>
      <c r="W8" s="19">
        <f>+SPm!U6</f>
        <v>43281</v>
      </c>
      <c r="X8" s="19">
        <f>+SPm!V6</f>
        <v>43312</v>
      </c>
      <c r="Y8" s="19">
        <f>+SPm!W6</f>
        <v>43343</v>
      </c>
      <c r="Z8" s="19">
        <f>+SPm!X6</f>
        <v>43373</v>
      </c>
      <c r="AA8" s="19">
        <f>+SPm!Y6</f>
        <v>43404</v>
      </c>
      <c r="AB8" s="19">
        <f>+SPm!Z6</f>
        <v>43434</v>
      </c>
      <c r="AC8" s="19">
        <f>+SPm!AA6</f>
        <v>43465</v>
      </c>
      <c r="AD8" s="19">
        <f>+SPm!AB6</f>
        <v>43496</v>
      </c>
      <c r="AE8" s="19">
        <f>+SPm!AC6</f>
        <v>43524</v>
      </c>
      <c r="AF8" s="19">
        <f>+SPm!AD6</f>
        <v>43555</v>
      </c>
      <c r="AG8" s="19">
        <f>+SPm!AE6</f>
        <v>43585</v>
      </c>
      <c r="AH8" s="19">
        <f>+SPm!AF6</f>
        <v>43616</v>
      </c>
      <c r="AI8" s="19">
        <f>+SPm!AG6</f>
        <v>43646</v>
      </c>
      <c r="AJ8" s="19">
        <f>+SPm!AH6</f>
        <v>43677</v>
      </c>
      <c r="AK8" s="19">
        <f>+SPm!AI6</f>
        <v>43708</v>
      </c>
      <c r="AL8" s="19">
        <f>+SPm!AJ6</f>
        <v>43738</v>
      </c>
      <c r="AM8" s="19">
        <f>+SPm!AK6</f>
        <v>43769</v>
      </c>
      <c r="AN8" s="19">
        <f>+SPm!AL6</f>
        <v>43799</v>
      </c>
      <c r="AO8" s="19">
        <f>+SPm!AM6</f>
        <v>43830</v>
      </c>
    </row>
    <row r="9" spans="2:41" x14ac:dyDescent="0.3">
      <c r="B9" s="23"/>
      <c r="C9" s="35" t="s">
        <v>164</v>
      </c>
      <c r="D9" s="46">
        <v>0.1</v>
      </c>
      <c r="E9" s="47">
        <v>0</v>
      </c>
      <c r="F9" s="57">
        <v>5</v>
      </c>
      <c r="G9" s="58">
        <v>5</v>
      </c>
      <c r="H9" s="58">
        <v>5</v>
      </c>
      <c r="I9" s="58">
        <v>5</v>
      </c>
      <c r="J9" s="58">
        <v>5</v>
      </c>
      <c r="K9" s="58">
        <v>5</v>
      </c>
      <c r="L9" s="58">
        <v>5</v>
      </c>
      <c r="M9" s="58">
        <v>5</v>
      </c>
      <c r="N9" s="58">
        <v>5</v>
      </c>
      <c r="O9" s="58">
        <v>5</v>
      </c>
      <c r="P9" s="58">
        <v>5</v>
      </c>
      <c r="Q9" s="58">
        <v>5</v>
      </c>
      <c r="R9" s="58">
        <v>5</v>
      </c>
      <c r="S9" s="58">
        <v>5</v>
      </c>
      <c r="T9" s="58">
        <v>5</v>
      </c>
      <c r="U9" s="58">
        <v>5</v>
      </c>
      <c r="V9" s="58">
        <v>5</v>
      </c>
      <c r="W9" s="58">
        <v>5</v>
      </c>
      <c r="X9" s="58">
        <v>5</v>
      </c>
      <c r="Y9" s="58">
        <v>5</v>
      </c>
      <c r="Z9" s="58">
        <v>5</v>
      </c>
      <c r="AA9" s="58">
        <v>5</v>
      </c>
      <c r="AB9" s="58">
        <v>5</v>
      </c>
      <c r="AC9" s="58">
        <v>5</v>
      </c>
      <c r="AD9" s="58">
        <v>5</v>
      </c>
      <c r="AE9" s="58">
        <v>5</v>
      </c>
      <c r="AF9" s="58">
        <v>5</v>
      </c>
      <c r="AG9" s="58">
        <v>5</v>
      </c>
      <c r="AH9" s="58">
        <v>5</v>
      </c>
      <c r="AI9" s="58">
        <v>5</v>
      </c>
      <c r="AJ9" s="58">
        <v>5</v>
      </c>
      <c r="AK9" s="58">
        <v>5</v>
      </c>
      <c r="AL9" s="58">
        <v>5</v>
      </c>
      <c r="AM9" s="58">
        <v>5</v>
      </c>
      <c r="AN9" s="58">
        <v>5</v>
      </c>
      <c r="AO9" s="59">
        <v>5</v>
      </c>
    </row>
    <row r="10" spans="2:41" x14ac:dyDescent="0.3">
      <c r="B10" s="23"/>
      <c r="C10" s="36" t="s">
        <v>165</v>
      </c>
      <c r="D10" s="123">
        <v>0.3</v>
      </c>
      <c r="E10" s="92">
        <v>30</v>
      </c>
      <c r="F10" s="38">
        <v>7</v>
      </c>
      <c r="G10" s="39">
        <v>7</v>
      </c>
      <c r="H10" s="39">
        <v>7</v>
      </c>
      <c r="I10" s="39">
        <v>7</v>
      </c>
      <c r="J10" s="39">
        <v>7</v>
      </c>
      <c r="K10" s="39">
        <v>7</v>
      </c>
      <c r="L10" s="39">
        <v>7</v>
      </c>
      <c r="M10" s="39">
        <v>7</v>
      </c>
      <c r="N10" s="39">
        <v>7</v>
      </c>
      <c r="O10" s="39">
        <v>7</v>
      </c>
      <c r="P10" s="39">
        <v>7</v>
      </c>
      <c r="Q10" s="39">
        <v>7</v>
      </c>
      <c r="R10" s="39">
        <v>7</v>
      </c>
      <c r="S10" s="39">
        <v>7</v>
      </c>
      <c r="T10" s="39">
        <v>7</v>
      </c>
      <c r="U10" s="39">
        <v>7</v>
      </c>
      <c r="V10" s="39">
        <v>7</v>
      </c>
      <c r="W10" s="39">
        <v>7</v>
      </c>
      <c r="X10" s="39">
        <v>7</v>
      </c>
      <c r="Y10" s="39">
        <v>7</v>
      </c>
      <c r="Z10" s="39">
        <v>7</v>
      </c>
      <c r="AA10" s="39">
        <v>7</v>
      </c>
      <c r="AB10" s="39">
        <v>7</v>
      </c>
      <c r="AC10" s="39">
        <v>7</v>
      </c>
      <c r="AD10" s="39">
        <v>7</v>
      </c>
      <c r="AE10" s="39">
        <v>7</v>
      </c>
      <c r="AF10" s="39">
        <v>7</v>
      </c>
      <c r="AG10" s="39">
        <v>7</v>
      </c>
      <c r="AH10" s="39">
        <v>7</v>
      </c>
      <c r="AI10" s="39">
        <v>7</v>
      </c>
      <c r="AJ10" s="39">
        <v>7</v>
      </c>
      <c r="AK10" s="39">
        <v>7</v>
      </c>
      <c r="AL10" s="39">
        <v>7</v>
      </c>
      <c r="AM10" s="39">
        <v>7</v>
      </c>
      <c r="AN10" s="39">
        <v>7</v>
      </c>
      <c r="AO10" s="60">
        <v>7</v>
      </c>
    </row>
    <row r="11" spans="2:41" x14ac:dyDescent="0.3">
      <c r="B11" s="23"/>
      <c r="C11" s="36" t="s">
        <v>166</v>
      </c>
      <c r="D11" s="123">
        <v>0.25</v>
      </c>
      <c r="E11" s="92">
        <v>60</v>
      </c>
      <c r="F11" s="38">
        <v>3</v>
      </c>
      <c r="G11" s="39">
        <v>3</v>
      </c>
      <c r="H11" s="39">
        <v>3</v>
      </c>
      <c r="I11" s="39">
        <v>3</v>
      </c>
      <c r="J11" s="39">
        <v>3</v>
      </c>
      <c r="K11" s="39">
        <v>3</v>
      </c>
      <c r="L11" s="39">
        <v>3</v>
      </c>
      <c r="M11" s="39">
        <v>3</v>
      </c>
      <c r="N11" s="39">
        <v>3</v>
      </c>
      <c r="O11" s="39">
        <v>3</v>
      </c>
      <c r="P11" s="39">
        <v>3</v>
      </c>
      <c r="Q11" s="39">
        <v>3</v>
      </c>
      <c r="R11" s="39">
        <v>3</v>
      </c>
      <c r="S11" s="39">
        <v>3</v>
      </c>
      <c r="T11" s="39">
        <v>3</v>
      </c>
      <c r="U11" s="39">
        <v>3</v>
      </c>
      <c r="V11" s="39">
        <v>3</v>
      </c>
      <c r="W11" s="39">
        <v>3</v>
      </c>
      <c r="X11" s="39">
        <v>3</v>
      </c>
      <c r="Y11" s="39">
        <v>3</v>
      </c>
      <c r="Z11" s="39">
        <v>3</v>
      </c>
      <c r="AA11" s="39">
        <v>3</v>
      </c>
      <c r="AB11" s="39">
        <v>3</v>
      </c>
      <c r="AC11" s="39">
        <v>3</v>
      </c>
      <c r="AD11" s="39">
        <v>3</v>
      </c>
      <c r="AE11" s="39">
        <v>3</v>
      </c>
      <c r="AF11" s="39">
        <v>3</v>
      </c>
      <c r="AG11" s="39">
        <v>3</v>
      </c>
      <c r="AH11" s="39">
        <v>3</v>
      </c>
      <c r="AI11" s="39">
        <v>3</v>
      </c>
      <c r="AJ11" s="39">
        <v>3</v>
      </c>
      <c r="AK11" s="39">
        <v>3</v>
      </c>
      <c r="AL11" s="39">
        <v>3</v>
      </c>
      <c r="AM11" s="39">
        <v>3</v>
      </c>
      <c r="AN11" s="39">
        <v>3</v>
      </c>
      <c r="AO11" s="60">
        <v>3</v>
      </c>
    </row>
    <row r="12" spans="2:41" x14ac:dyDescent="0.3">
      <c r="B12" s="23"/>
      <c r="C12" s="36" t="s">
        <v>167</v>
      </c>
      <c r="D12" s="123">
        <v>0.4</v>
      </c>
      <c r="E12" s="92">
        <v>90</v>
      </c>
      <c r="F12" s="38">
        <v>6</v>
      </c>
      <c r="G12" s="39">
        <v>6</v>
      </c>
      <c r="H12" s="39">
        <v>6</v>
      </c>
      <c r="I12" s="39">
        <v>6</v>
      </c>
      <c r="J12" s="39">
        <v>6</v>
      </c>
      <c r="K12" s="39">
        <v>6</v>
      </c>
      <c r="L12" s="39">
        <v>6</v>
      </c>
      <c r="M12" s="39">
        <v>6</v>
      </c>
      <c r="N12" s="39">
        <v>6</v>
      </c>
      <c r="O12" s="39">
        <v>6</v>
      </c>
      <c r="P12" s="39">
        <v>6</v>
      </c>
      <c r="Q12" s="39">
        <v>6</v>
      </c>
      <c r="R12" s="39">
        <v>6</v>
      </c>
      <c r="S12" s="39">
        <v>6</v>
      </c>
      <c r="T12" s="39">
        <v>6</v>
      </c>
      <c r="U12" s="39">
        <v>6</v>
      </c>
      <c r="V12" s="39">
        <v>6</v>
      </c>
      <c r="W12" s="39">
        <v>6</v>
      </c>
      <c r="X12" s="39">
        <v>6</v>
      </c>
      <c r="Y12" s="39">
        <v>6</v>
      </c>
      <c r="Z12" s="39">
        <v>6</v>
      </c>
      <c r="AA12" s="39">
        <v>6</v>
      </c>
      <c r="AB12" s="39">
        <v>6</v>
      </c>
      <c r="AC12" s="39">
        <v>6</v>
      </c>
      <c r="AD12" s="39">
        <v>6</v>
      </c>
      <c r="AE12" s="39">
        <v>6</v>
      </c>
      <c r="AF12" s="39">
        <v>6</v>
      </c>
      <c r="AG12" s="39">
        <v>6</v>
      </c>
      <c r="AH12" s="39">
        <v>6</v>
      </c>
      <c r="AI12" s="39">
        <v>6</v>
      </c>
      <c r="AJ12" s="39">
        <v>6</v>
      </c>
      <c r="AK12" s="39">
        <v>6</v>
      </c>
      <c r="AL12" s="39">
        <v>6</v>
      </c>
      <c r="AM12" s="39">
        <v>6</v>
      </c>
      <c r="AN12" s="39">
        <v>6</v>
      </c>
      <c r="AO12" s="39">
        <v>6</v>
      </c>
    </row>
    <row r="13" spans="2:41" x14ac:dyDescent="0.3">
      <c r="B13" s="23"/>
      <c r="C13" s="36" t="s">
        <v>168</v>
      </c>
      <c r="D13" s="123">
        <v>0.3</v>
      </c>
      <c r="E13" s="92">
        <v>120</v>
      </c>
      <c r="F13" s="38">
        <v>10</v>
      </c>
      <c r="G13" s="39">
        <v>10</v>
      </c>
      <c r="H13" s="39">
        <v>10</v>
      </c>
      <c r="I13" s="39">
        <v>10</v>
      </c>
      <c r="J13" s="39">
        <v>10</v>
      </c>
      <c r="K13" s="39">
        <v>10</v>
      </c>
      <c r="L13" s="39">
        <v>10</v>
      </c>
      <c r="M13" s="39">
        <v>10</v>
      </c>
      <c r="N13" s="39">
        <v>10</v>
      </c>
      <c r="O13" s="39">
        <v>10</v>
      </c>
      <c r="P13" s="39">
        <v>10</v>
      </c>
      <c r="Q13" s="39">
        <v>10</v>
      </c>
      <c r="R13" s="39">
        <v>10</v>
      </c>
      <c r="S13" s="39">
        <v>10</v>
      </c>
      <c r="T13" s="39">
        <v>10</v>
      </c>
      <c r="U13" s="39">
        <v>10</v>
      </c>
      <c r="V13" s="39">
        <v>10</v>
      </c>
      <c r="W13" s="39">
        <v>10</v>
      </c>
      <c r="X13" s="39">
        <v>10</v>
      </c>
      <c r="Y13" s="39">
        <v>10</v>
      </c>
      <c r="Z13" s="39">
        <v>10</v>
      </c>
      <c r="AA13" s="39">
        <v>10</v>
      </c>
      <c r="AB13" s="39">
        <v>10</v>
      </c>
      <c r="AC13" s="39">
        <v>10</v>
      </c>
      <c r="AD13" s="39">
        <v>10</v>
      </c>
      <c r="AE13" s="39">
        <v>10</v>
      </c>
      <c r="AF13" s="39">
        <v>10</v>
      </c>
      <c r="AG13" s="39">
        <v>10</v>
      </c>
      <c r="AH13" s="39">
        <v>10</v>
      </c>
      <c r="AI13" s="39">
        <v>10</v>
      </c>
      <c r="AJ13" s="39">
        <v>10</v>
      </c>
      <c r="AK13" s="39">
        <v>10</v>
      </c>
      <c r="AL13" s="39">
        <v>10</v>
      </c>
      <c r="AM13" s="39">
        <v>10</v>
      </c>
      <c r="AN13" s="39">
        <v>10</v>
      </c>
      <c r="AO13" s="39">
        <v>10</v>
      </c>
    </row>
    <row r="14" spans="2:41" x14ac:dyDescent="0.3">
      <c r="B14" s="23"/>
      <c r="C14" s="36" t="s">
        <v>169</v>
      </c>
      <c r="D14" s="121"/>
      <c r="E14" s="92">
        <v>0</v>
      </c>
      <c r="F14" s="38"/>
      <c r="G14" s="39"/>
      <c r="H14" s="39"/>
      <c r="I14" s="39"/>
      <c r="J14" s="39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1"/>
    </row>
    <row r="15" spans="2:41" x14ac:dyDescent="0.3">
      <c r="B15" s="23"/>
      <c r="C15" s="36" t="s">
        <v>170</v>
      </c>
      <c r="D15" s="121"/>
      <c r="E15" s="92">
        <v>0</v>
      </c>
      <c r="F15" s="38"/>
      <c r="G15" s="39"/>
      <c r="H15" s="39"/>
      <c r="I15" s="39"/>
      <c r="J15" s="39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1"/>
    </row>
    <row r="16" spans="2:41" x14ac:dyDescent="0.3">
      <c r="B16" s="23"/>
      <c r="C16" s="36" t="s">
        <v>171</v>
      </c>
      <c r="D16" s="121"/>
      <c r="E16" s="92">
        <v>0</v>
      </c>
      <c r="F16" s="38"/>
      <c r="G16" s="39"/>
      <c r="H16" s="39"/>
      <c r="I16" s="39"/>
      <c r="J16" s="39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1"/>
    </row>
    <row r="17" spans="2:41" x14ac:dyDescent="0.3">
      <c r="B17" s="23"/>
      <c r="C17" s="36" t="s">
        <v>172</v>
      </c>
      <c r="D17" s="121"/>
      <c r="E17" s="92">
        <v>0</v>
      </c>
      <c r="F17" s="42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1"/>
    </row>
    <row r="18" spans="2:41" x14ac:dyDescent="0.3">
      <c r="B18" s="23"/>
      <c r="C18" s="36" t="s">
        <v>173</v>
      </c>
      <c r="D18" s="121"/>
      <c r="E18" s="92">
        <v>0</v>
      </c>
      <c r="F18" s="42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1"/>
    </row>
    <row r="19" spans="2:41" x14ac:dyDescent="0.3">
      <c r="B19" s="23"/>
      <c r="C19" s="36" t="s">
        <v>174</v>
      </c>
      <c r="D19" s="121"/>
      <c r="E19" s="92">
        <v>0</v>
      </c>
      <c r="F19" s="42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1"/>
    </row>
    <row r="20" spans="2:41" x14ac:dyDescent="0.3">
      <c r="B20" s="23"/>
      <c r="C20" s="36" t="s">
        <v>175</v>
      </c>
      <c r="D20" s="121"/>
      <c r="E20" s="92">
        <v>0</v>
      </c>
      <c r="F20" s="42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1"/>
    </row>
    <row r="21" spans="2:41" x14ac:dyDescent="0.3">
      <c r="B21" s="23"/>
      <c r="C21" s="36" t="s">
        <v>176</v>
      </c>
      <c r="D21" s="121"/>
      <c r="E21" s="92">
        <v>0</v>
      </c>
      <c r="F21" s="42"/>
      <c r="G21" s="40"/>
      <c r="H21" s="40"/>
      <c r="I21" s="40"/>
      <c r="J21" s="40"/>
      <c r="K21" s="39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1"/>
    </row>
    <row r="22" spans="2:41" x14ac:dyDescent="0.3">
      <c r="B22" s="23"/>
      <c r="C22" s="36" t="s">
        <v>177</v>
      </c>
      <c r="D22" s="121"/>
      <c r="E22" s="92">
        <v>0</v>
      </c>
      <c r="F22" s="42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1"/>
    </row>
    <row r="23" spans="2:41" x14ac:dyDescent="0.3">
      <c r="B23" s="23"/>
      <c r="C23" s="36" t="s">
        <v>178</v>
      </c>
      <c r="D23" s="121"/>
      <c r="E23" s="92">
        <v>0</v>
      </c>
      <c r="F23" s="42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1"/>
    </row>
    <row r="24" spans="2:41" x14ac:dyDescent="0.3">
      <c r="B24" s="23"/>
      <c r="C24" s="36" t="s">
        <v>179</v>
      </c>
      <c r="D24" s="121"/>
      <c r="E24" s="92">
        <v>0</v>
      </c>
      <c r="F24" s="42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1"/>
    </row>
    <row r="25" spans="2:41" x14ac:dyDescent="0.3">
      <c r="B25" s="23"/>
      <c r="C25" s="36" t="s">
        <v>180</v>
      </c>
      <c r="D25" s="121"/>
      <c r="E25" s="92">
        <v>0</v>
      </c>
      <c r="F25" s="42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1"/>
    </row>
    <row r="26" spans="2:41" x14ac:dyDescent="0.3">
      <c r="B26" s="23"/>
      <c r="C26" s="36" t="s">
        <v>181</v>
      </c>
      <c r="D26" s="121"/>
      <c r="E26" s="92">
        <v>0</v>
      </c>
      <c r="F26" s="42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1"/>
    </row>
    <row r="27" spans="2:41" x14ac:dyDescent="0.3">
      <c r="B27" s="23"/>
      <c r="C27" s="36" t="s">
        <v>182</v>
      </c>
      <c r="D27" s="121"/>
      <c r="E27" s="92">
        <v>0</v>
      </c>
      <c r="F27" s="42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1"/>
    </row>
    <row r="28" spans="2:41" ht="15" thickBot="1" x14ac:dyDescent="0.35">
      <c r="B28" s="23"/>
      <c r="C28" s="37" t="s">
        <v>183</v>
      </c>
      <c r="D28" s="122"/>
      <c r="E28" s="49">
        <v>0</v>
      </c>
      <c r="F28" s="43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5"/>
    </row>
    <row r="29" spans="2:41" x14ac:dyDescent="0.3">
      <c r="B29" s="23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</row>
    <row r="30" spans="2:41" x14ac:dyDescent="0.3">
      <c r="B30" s="23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</row>
    <row r="31" spans="2:41" ht="15" thickBot="1" x14ac:dyDescent="0.35">
      <c r="B31" s="23"/>
      <c r="C31" s="11" t="s">
        <v>184</v>
      </c>
      <c r="D31" s="11"/>
      <c r="E31" s="11"/>
      <c r="F31" s="19">
        <f>+F8</f>
        <v>42766</v>
      </c>
      <c r="G31" s="19">
        <f t="shared" ref="G31:AO31" si="0">+G8</f>
        <v>42794</v>
      </c>
      <c r="H31" s="19">
        <f t="shared" si="0"/>
        <v>42825</v>
      </c>
      <c r="I31" s="19">
        <f t="shared" si="0"/>
        <v>42855</v>
      </c>
      <c r="J31" s="19">
        <f t="shared" si="0"/>
        <v>42886</v>
      </c>
      <c r="K31" s="19">
        <f t="shared" si="0"/>
        <v>42916</v>
      </c>
      <c r="L31" s="19">
        <f t="shared" si="0"/>
        <v>42947</v>
      </c>
      <c r="M31" s="19">
        <f t="shared" si="0"/>
        <v>42978</v>
      </c>
      <c r="N31" s="19">
        <f t="shared" si="0"/>
        <v>43008</v>
      </c>
      <c r="O31" s="19">
        <f t="shared" si="0"/>
        <v>43039</v>
      </c>
      <c r="P31" s="19">
        <f t="shared" si="0"/>
        <v>43069</v>
      </c>
      <c r="Q31" s="19">
        <f t="shared" si="0"/>
        <v>43100</v>
      </c>
      <c r="R31" s="19">
        <f t="shared" si="0"/>
        <v>43131</v>
      </c>
      <c r="S31" s="19">
        <f t="shared" si="0"/>
        <v>43159</v>
      </c>
      <c r="T31" s="19">
        <f t="shared" si="0"/>
        <v>43190</v>
      </c>
      <c r="U31" s="19">
        <f t="shared" si="0"/>
        <v>43220</v>
      </c>
      <c r="V31" s="19">
        <f t="shared" si="0"/>
        <v>43251</v>
      </c>
      <c r="W31" s="19">
        <f t="shared" si="0"/>
        <v>43281</v>
      </c>
      <c r="X31" s="19">
        <f t="shared" si="0"/>
        <v>43312</v>
      </c>
      <c r="Y31" s="19">
        <f t="shared" si="0"/>
        <v>43343</v>
      </c>
      <c r="Z31" s="19">
        <f t="shared" si="0"/>
        <v>43373</v>
      </c>
      <c r="AA31" s="19">
        <f t="shared" si="0"/>
        <v>43404</v>
      </c>
      <c r="AB31" s="19">
        <f t="shared" si="0"/>
        <v>43434</v>
      </c>
      <c r="AC31" s="19">
        <f t="shared" si="0"/>
        <v>43465</v>
      </c>
      <c r="AD31" s="19">
        <f t="shared" si="0"/>
        <v>43496</v>
      </c>
      <c r="AE31" s="19">
        <f t="shared" si="0"/>
        <v>43524</v>
      </c>
      <c r="AF31" s="19">
        <f t="shared" si="0"/>
        <v>43555</v>
      </c>
      <c r="AG31" s="19">
        <f t="shared" si="0"/>
        <v>43585</v>
      </c>
      <c r="AH31" s="19">
        <f t="shared" si="0"/>
        <v>43616</v>
      </c>
      <c r="AI31" s="19">
        <f t="shared" si="0"/>
        <v>43646</v>
      </c>
      <c r="AJ31" s="19">
        <f t="shared" si="0"/>
        <v>43677</v>
      </c>
      <c r="AK31" s="19">
        <f t="shared" si="0"/>
        <v>43708</v>
      </c>
      <c r="AL31" s="19">
        <f t="shared" si="0"/>
        <v>43738</v>
      </c>
      <c r="AM31" s="19">
        <f t="shared" si="0"/>
        <v>43769</v>
      </c>
      <c r="AN31" s="19">
        <f t="shared" si="0"/>
        <v>43799</v>
      </c>
      <c r="AO31" s="19">
        <f t="shared" si="0"/>
        <v>43830</v>
      </c>
    </row>
    <row r="32" spans="2:41" x14ac:dyDescent="0.3">
      <c r="B32" s="23"/>
      <c r="C32" s="61" t="str">
        <f>+C9</f>
        <v>Prodotto 1</v>
      </c>
      <c r="D32" s="89"/>
      <c r="E32" s="89"/>
      <c r="F32" s="72">
        <v>10000</v>
      </c>
      <c r="G32" s="74">
        <v>10000</v>
      </c>
      <c r="H32" s="74">
        <v>10000</v>
      </c>
      <c r="I32" s="74">
        <v>10000</v>
      </c>
      <c r="J32" s="74">
        <v>10000</v>
      </c>
      <c r="K32" s="74">
        <v>10000</v>
      </c>
      <c r="L32" s="74">
        <v>10000</v>
      </c>
      <c r="M32" s="74">
        <v>10000</v>
      </c>
      <c r="N32" s="74">
        <v>10000</v>
      </c>
      <c r="O32" s="74">
        <v>10000</v>
      </c>
      <c r="P32" s="74">
        <v>10000</v>
      </c>
      <c r="Q32" s="74">
        <v>10000</v>
      </c>
      <c r="R32" s="74">
        <v>10000</v>
      </c>
      <c r="S32" s="74">
        <v>10000</v>
      </c>
      <c r="T32" s="74">
        <v>10000</v>
      </c>
      <c r="U32" s="74">
        <v>10000</v>
      </c>
      <c r="V32" s="74">
        <v>10000</v>
      </c>
      <c r="W32" s="74">
        <v>10000</v>
      </c>
      <c r="X32" s="74">
        <v>10000</v>
      </c>
      <c r="Y32" s="74">
        <v>10000</v>
      </c>
      <c r="Z32" s="74">
        <v>10000</v>
      </c>
      <c r="AA32" s="74">
        <v>10000</v>
      </c>
      <c r="AB32" s="74">
        <v>10000</v>
      </c>
      <c r="AC32" s="74">
        <v>10000</v>
      </c>
      <c r="AD32" s="74">
        <v>10000</v>
      </c>
      <c r="AE32" s="74">
        <v>10000</v>
      </c>
      <c r="AF32" s="74">
        <v>10000</v>
      </c>
      <c r="AG32" s="74">
        <v>10000</v>
      </c>
      <c r="AH32" s="74">
        <v>10000</v>
      </c>
      <c r="AI32" s="74">
        <v>10000</v>
      </c>
      <c r="AJ32" s="74">
        <v>10000</v>
      </c>
      <c r="AK32" s="74">
        <v>10000</v>
      </c>
      <c r="AL32" s="74">
        <v>10000</v>
      </c>
      <c r="AM32" s="74">
        <v>10000</v>
      </c>
      <c r="AN32" s="74">
        <v>10000</v>
      </c>
      <c r="AO32" s="75">
        <v>10000</v>
      </c>
    </row>
    <row r="33" spans="2:41" x14ac:dyDescent="0.3">
      <c r="B33" s="23"/>
      <c r="C33" s="62" t="str">
        <f t="shared" ref="C33:C51" si="1">+C10</f>
        <v>Prodotto 2</v>
      </c>
      <c r="D33" s="90"/>
      <c r="E33" s="90"/>
      <c r="F33" s="73">
        <v>5000</v>
      </c>
      <c r="G33" s="76">
        <v>5000</v>
      </c>
      <c r="H33" s="76">
        <v>5000</v>
      </c>
      <c r="I33" s="76">
        <v>5000</v>
      </c>
      <c r="J33" s="76">
        <v>5000</v>
      </c>
      <c r="K33" s="76">
        <v>5000</v>
      </c>
      <c r="L33" s="76">
        <v>5000</v>
      </c>
      <c r="M33" s="76">
        <v>5000</v>
      </c>
      <c r="N33" s="76">
        <v>5000</v>
      </c>
      <c r="O33" s="76">
        <v>5000</v>
      </c>
      <c r="P33" s="76">
        <v>5000</v>
      </c>
      <c r="Q33" s="76">
        <v>5000</v>
      </c>
      <c r="R33" s="76">
        <v>5000</v>
      </c>
      <c r="S33" s="76">
        <v>5000</v>
      </c>
      <c r="T33" s="76">
        <v>5000</v>
      </c>
      <c r="U33" s="76">
        <v>5000</v>
      </c>
      <c r="V33" s="76">
        <v>5000</v>
      </c>
      <c r="W33" s="76">
        <v>5000</v>
      </c>
      <c r="X33" s="76">
        <v>5000</v>
      </c>
      <c r="Y33" s="76">
        <v>5000</v>
      </c>
      <c r="Z33" s="76">
        <v>5000</v>
      </c>
      <c r="AA33" s="76">
        <v>5000</v>
      </c>
      <c r="AB33" s="76">
        <v>5000</v>
      </c>
      <c r="AC33" s="76">
        <v>5000</v>
      </c>
      <c r="AD33" s="76">
        <v>5000</v>
      </c>
      <c r="AE33" s="76">
        <v>5000</v>
      </c>
      <c r="AF33" s="76">
        <v>5000</v>
      </c>
      <c r="AG33" s="76">
        <v>5000</v>
      </c>
      <c r="AH33" s="76">
        <v>5000</v>
      </c>
      <c r="AI33" s="76">
        <v>5000</v>
      </c>
      <c r="AJ33" s="76">
        <v>5000</v>
      </c>
      <c r="AK33" s="76">
        <v>5000</v>
      </c>
      <c r="AL33" s="76">
        <v>5000</v>
      </c>
      <c r="AM33" s="76">
        <v>5000</v>
      </c>
      <c r="AN33" s="76">
        <v>5000</v>
      </c>
      <c r="AO33" s="77">
        <v>5000</v>
      </c>
    </row>
    <row r="34" spans="2:41" x14ac:dyDescent="0.3">
      <c r="B34" s="23"/>
      <c r="C34" s="62" t="str">
        <f t="shared" si="1"/>
        <v>Prodotto 3</v>
      </c>
      <c r="D34" s="90"/>
      <c r="E34" s="90"/>
      <c r="F34" s="73">
        <v>7000</v>
      </c>
      <c r="G34" s="76">
        <v>7000</v>
      </c>
      <c r="H34" s="76">
        <v>7000</v>
      </c>
      <c r="I34" s="76">
        <v>7000</v>
      </c>
      <c r="J34" s="76">
        <v>7000</v>
      </c>
      <c r="K34" s="76">
        <v>7000</v>
      </c>
      <c r="L34" s="76">
        <v>7000</v>
      </c>
      <c r="M34" s="76">
        <v>7000</v>
      </c>
      <c r="N34" s="76">
        <v>7000</v>
      </c>
      <c r="O34" s="76">
        <v>7000</v>
      </c>
      <c r="P34" s="76">
        <v>7000</v>
      </c>
      <c r="Q34" s="76">
        <v>7000</v>
      </c>
      <c r="R34" s="76">
        <v>7000</v>
      </c>
      <c r="S34" s="76">
        <v>7000</v>
      </c>
      <c r="T34" s="76">
        <v>7000</v>
      </c>
      <c r="U34" s="76">
        <v>7000</v>
      </c>
      <c r="V34" s="76">
        <v>7000</v>
      </c>
      <c r="W34" s="76">
        <v>7000</v>
      </c>
      <c r="X34" s="76">
        <v>7000</v>
      </c>
      <c r="Y34" s="76">
        <v>7000</v>
      </c>
      <c r="Z34" s="76">
        <v>7000</v>
      </c>
      <c r="AA34" s="76">
        <v>7000</v>
      </c>
      <c r="AB34" s="76">
        <v>7000</v>
      </c>
      <c r="AC34" s="76">
        <v>7000</v>
      </c>
      <c r="AD34" s="76">
        <v>7000</v>
      </c>
      <c r="AE34" s="76">
        <v>7000</v>
      </c>
      <c r="AF34" s="76">
        <v>7000</v>
      </c>
      <c r="AG34" s="76">
        <v>7000</v>
      </c>
      <c r="AH34" s="76">
        <v>7000</v>
      </c>
      <c r="AI34" s="76">
        <v>7000</v>
      </c>
      <c r="AJ34" s="76">
        <v>7000</v>
      </c>
      <c r="AK34" s="76">
        <v>7000</v>
      </c>
      <c r="AL34" s="76">
        <v>7000</v>
      </c>
      <c r="AM34" s="76">
        <v>7000</v>
      </c>
      <c r="AN34" s="76">
        <v>7000</v>
      </c>
      <c r="AO34" s="77">
        <v>7000</v>
      </c>
    </row>
    <row r="35" spans="2:41" x14ac:dyDescent="0.3">
      <c r="B35" s="23"/>
      <c r="C35" s="62" t="str">
        <f t="shared" si="1"/>
        <v>Prodotto 4</v>
      </c>
      <c r="D35" s="90"/>
      <c r="E35" s="90"/>
      <c r="F35" s="73">
        <v>3000</v>
      </c>
      <c r="G35" s="76">
        <v>3000</v>
      </c>
      <c r="H35" s="76">
        <v>3000</v>
      </c>
      <c r="I35" s="76">
        <v>3000</v>
      </c>
      <c r="J35" s="76">
        <v>3000</v>
      </c>
      <c r="K35" s="76">
        <v>3000</v>
      </c>
      <c r="L35" s="76">
        <v>3000</v>
      </c>
      <c r="M35" s="76">
        <v>3000</v>
      </c>
      <c r="N35" s="76">
        <v>3000</v>
      </c>
      <c r="O35" s="76">
        <v>3000</v>
      </c>
      <c r="P35" s="76">
        <v>3000</v>
      </c>
      <c r="Q35" s="76">
        <v>3000</v>
      </c>
      <c r="R35" s="76">
        <v>3000</v>
      </c>
      <c r="S35" s="76">
        <v>3000</v>
      </c>
      <c r="T35" s="76">
        <v>3000</v>
      </c>
      <c r="U35" s="76">
        <v>3000</v>
      </c>
      <c r="V35" s="76">
        <v>3000</v>
      </c>
      <c r="W35" s="76">
        <v>3000</v>
      </c>
      <c r="X35" s="76">
        <v>3000</v>
      </c>
      <c r="Y35" s="76">
        <v>3000</v>
      </c>
      <c r="Z35" s="76">
        <v>3000</v>
      </c>
      <c r="AA35" s="76">
        <v>3000</v>
      </c>
      <c r="AB35" s="76">
        <v>3000</v>
      </c>
      <c r="AC35" s="76">
        <v>3000</v>
      </c>
      <c r="AD35" s="76">
        <v>3000</v>
      </c>
      <c r="AE35" s="76">
        <v>3000</v>
      </c>
      <c r="AF35" s="76">
        <v>3000</v>
      </c>
      <c r="AG35" s="76">
        <v>3000</v>
      </c>
      <c r="AH35" s="76">
        <v>3000</v>
      </c>
      <c r="AI35" s="76">
        <v>3000</v>
      </c>
      <c r="AJ35" s="76">
        <v>3000</v>
      </c>
      <c r="AK35" s="76">
        <v>3000</v>
      </c>
      <c r="AL35" s="76">
        <v>3000</v>
      </c>
      <c r="AM35" s="76">
        <v>3000</v>
      </c>
      <c r="AN35" s="76">
        <v>3000</v>
      </c>
      <c r="AO35" s="77">
        <v>3000</v>
      </c>
    </row>
    <row r="36" spans="2:41" x14ac:dyDescent="0.3">
      <c r="B36" s="23"/>
      <c r="C36" s="62" t="str">
        <f t="shared" si="1"/>
        <v>Prodotto 5</v>
      </c>
      <c r="D36" s="90"/>
      <c r="E36" s="90"/>
      <c r="F36" s="73">
        <v>8000</v>
      </c>
      <c r="G36" s="76">
        <v>8000</v>
      </c>
      <c r="H36" s="76">
        <v>8000</v>
      </c>
      <c r="I36" s="76">
        <v>8000</v>
      </c>
      <c r="J36" s="76">
        <v>8000</v>
      </c>
      <c r="K36" s="76">
        <v>8000</v>
      </c>
      <c r="L36" s="76">
        <v>8000</v>
      </c>
      <c r="M36" s="76">
        <v>8000</v>
      </c>
      <c r="N36" s="76">
        <v>8000</v>
      </c>
      <c r="O36" s="76">
        <v>8000</v>
      </c>
      <c r="P36" s="76">
        <v>8000</v>
      </c>
      <c r="Q36" s="76">
        <v>8000</v>
      </c>
      <c r="R36" s="76">
        <v>8000</v>
      </c>
      <c r="S36" s="76">
        <v>8000</v>
      </c>
      <c r="T36" s="76">
        <v>8000</v>
      </c>
      <c r="U36" s="76">
        <v>8000</v>
      </c>
      <c r="V36" s="76">
        <v>8000</v>
      </c>
      <c r="W36" s="76">
        <v>8000</v>
      </c>
      <c r="X36" s="76">
        <v>8000</v>
      </c>
      <c r="Y36" s="76">
        <v>8000</v>
      </c>
      <c r="Z36" s="76">
        <v>8000</v>
      </c>
      <c r="AA36" s="76">
        <v>8000</v>
      </c>
      <c r="AB36" s="76">
        <v>8000</v>
      </c>
      <c r="AC36" s="76">
        <v>8000</v>
      </c>
      <c r="AD36" s="76">
        <v>8000</v>
      </c>
      <c r="AE36" s="76">
        <v>8000</v>
      </c>
      <c r="AF36" s="76">
        <v>8000</v>
      </c>
      <c r="AG36" s="76">
        <v>8000</v>
      </c>
      <c r="AH36" s="76">
        <v>8000</v>
      </c>
      <c r="AI36" s="76">
        <v>8000</v>
      </c>
      <c r="AJ36" s="76">
        <v>8000</v>
      </c>
      <c r="AK36" s="76">
        <v>8000</v>
      </c>
      <c r="AL36" s="76">
        <v>8000</v>
      </c>
      <c r="AM36" s="76">
        <v>8000</v>
      </c>
      <c r="AN36" s="76">
        <v>8000</v>
      </c>
      <c r="AO36" s="77">
        <v>8000</v>
      </c>
    </row>
    <row r="37" spans="2:41" x14ac:dyDescent="0.3">
      <c r="B37" s="23"/>
      <c r="C37" s="62" t="str">
        <f t="shared" si="1"/>
        <v>Prodotto 6</v>
      </c>
      <c r="D37" s="90"/>
      <c r="E37" s="90"/>
      <c r="F37" s="64"/>
      <c r="G37" s="65"/>
      <c r="H37" s="65"/>
      <c r="I37" s="65"/>
      <c r="J37" s="65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7"/>
    </row>
    <row r="38" spans="2:41" x14ac:dyDescent="0.3">
      <c r="B38" s="23"/>
      <c r="C38" s="62" t="str">
        <f t="shared" si="1"/>
        <v>Prodotto 7</v>
      </c>
      <c r="D38" s="90"/>
      <c r="E38" s="90"/>
      <c r="F38" s="64"/>
      <c r="G38" s="65"/>
      <c r="H38" s="65"/>
      <c r="I38" s="65"/>
      <c r="J38" s="65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7"/>
    </row>
    <row r="39" spans="2:41" x14ac:dyDescent="0.3">
      <c r="B39" s="23"/>
      <c r="C39" s="62" t="str">
        <f t="shared" si="1"/>
        <v>Prodotto 8</v>
      </c>
      <c r="D39" s="90"/>
      <c r="E39" s="90"/>
      <c r="F39" s="64"/>
      <c r="G39" s="65"/>
      <c r="H39" s="65"/>
      <c r="I39" s="65"/>
      <c r="J39" s="65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7"/>
    </row>
    <row r="40" spans="2:41" x14ac:dyDescent="0.3">
      <c r="B40" s="23"/>
      <c r="C40" s="62" t="str">
        <f t="shared" si="1"/>
        <v>Prodotto 9</v>
      </c>
      <c r="D40" s="90"/>
      <c r="E40" s="90"/>
      <c r="F40" s="68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7"/>
    </row>
    <row r="41" spans="2:41" x14ac:dyDescent="0.3">
      <c r="B41" s="23"/>
      <c r="C41" s="62" t="str">
        <f t="shared" si="1"/>
        <v>Prodotto 10</v>
      </c>
      <c r="D41" s="90"/>
      <c r="E41" s="90"/>
      <c r="F41" s="68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7"/>
    </row>
    <row r="42" spans="2:41" x14ac:dyDescent="0.3">
      <c r="B42" s="23"/>
      <c r="C42" s="62" t="str">
        <f t="shared" si="1"/>
        <v>Prodotto 11</v>
      </c>
      <c r="D42" s="90"/>
      <c r="E42" s="90"/>
      <c r="F42" s="68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7"/>
    </row>
    <row r="43" spans="2:41" x14ac:dyDescent="0.3">
      <c r="B43" s="23"/>
      <c r="C43" s="62" t="str">
        <f t="shared" si="1"/>
        <v>Prodotto 12</v>
      </c>
      <c r="D43" s="90"/>
      <c r="E43" s="90"/>
      <c r="F43" s="68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7"/>
    </row>
    <row r="44" spans="2:41" x14ac:dyDescent="0.3">
      <c r="B44" s="23"/>
      <c r="C44" s="62" t="str">
        <f t="shared" si="1"/>
        <v>Prodotto 13</v>
      </c>
      <c r="D44" s="90"/>
      <c r="E44" s="90"/>
      <c r="F44" s="68"/>
      <c r="G44" s="66"/>
      <c r="H44" s="66"/>
      <c r="I44" s="66"/>
      <c r="J44" s="66"/>
      <c r="K44" s="65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7"/>
    </row>
    <row r="45" spans="2:41" x14ac:dyDescent="0.3">
      <c r="B45" s="23"/>
      <c r="C45" s="62" t="str">
        <f t="shared" si="1"/>
        <v>Prodotto 14</v>
      </c>
      <c r="D45" s="90"/>
      <c r="E45" s="90"/>
      <c r="F45" s="68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7"/>
    </row>
    <row r="46" spans="2:41" x14ac:dyDescent="0.3">
      <c r="B46" s="23"/>
      <c r="C46" s="62" t="str">
        <f t="shared" si="1"/>
        <v>Prodotto 15</v>
      </c>
      <c r="D46" s="90"/>
      <c r="E46" s="90"/>
      <c r="F46" s="68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7"/>
    </row>
    <row r="47" spans="2:41" x14ac:dyDescent="0.3">
      <c r="B47" s="23"/>
      <c r="C47" s="62" t="str">
        <f t="shared" si="1"/>
        <v>Prodotto 16</v>
      </c>
      <c r="D47" s="90"/>
      <c r="E47" s="90"/>
      <c r="F47" s="68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7"/>
    </row>
    <row r="48" spans="2:41" x14ac:dyDescent="0.3">
      <c r="B48" s="23"/>
      <c r="C48" s="62" t="str">
        <f t="shared" si="1"/>
        <v>Prodotto 17</v>
      </c>
      <c r="D48" s="90"/>
      <c r="E48" s="90"/>
      <c r="F48" s="68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7"/>
    </row>
    <row r="49" spans="1:41" x14ac:dyDescent="0.3">
      <c r="B49" s="23"/>
      <c r="C49" s="62" t="str">
        <f t="shared" si="1"/>
        <v>Prodotto 18</v>
      </c>
      <c r="D49" s="90"/>
      <c r="E49" s="90"/>
      <c r="F49" s="68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7"/>
    </row>
    <row r="50" spans="1:41" x14ac:dyDescent="0.3">
      <c r="B50" s="23"/>
      <c r="C50" s="62" t="str">
        <f t="shared" si="1"/>
        <v>Prodotto 19</v>
      </c>
      <c r="D50" s="90"/>
      <c r="E50" s="90"/>
      <c r="F50" s="68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7"/>
    </row>
    <row r="51" spans="1:41" ht="15" thickBot="1" x14ac:dyDescent="0.35">
      <c r="B51" s="23"/>
      <c r="C51" s="63" t="str">
        <f t="shared" si="1"/>
        <v>Prodotto 20</v>
      </c>
      <c r="D51" s="91"/>
      <c r="E51" s="91"/>
      <c r="F51" s="69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1"/>
    </row>
    <row r="52" spans="1:41" x14ac:dyDescent="0.3">
      <c r="B52" s="23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</row>
    <row r="53" spans="1:41" x14ac:dyDescent="0.3">
      <c r="B53" s="23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</row>
    <row r="54" spans="1:41" ht="15" thickBot="1" x14ac:dyDescent="0.35">
      <c r="B54" s="23"/>
      <c r="F54" s="25" t="s">
        <v>150</v>
      </c>
      <c r="H54" s="25" t="s">
        <v>151</v>
      </c>
      <c r="I54" s="25" t="s">
        <v>156</v>
      </c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</row>
    <row r="55" spans="1:41" x14ac:dyDescent="0.3">
      <c r="B55" s="23"/>
      <c r="C55" t="s">
        <v>152</v>
      </c>
      <c r="F55" s="46">
        <v>0.3</v>
      </c>
      <c r="H55" s="47">
        <v>0</v>
      </c>
      <c r="I55" s="46">
        <v>0.22</v>
      </c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</row>
    <row r="56" spans="1:41" ht="15" thickBot="1" x14ac:dyDescent="0.35">
      <c r="B56" s="23"/>
      <c r="C56" t="s">
        <v>153</v>
      </c>
      <c r="F56" s="48">
        <v>0.7</v>
      </c>
      <c r="H56" s="49">
        <v>0</v>
      </c>
      <c r="I56" s="48">
        <v>0.22</v>
      </c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</row>
    <row r="57" spans="1:41" x14ac:dyDescent="0.3">
      <c r="A57" s="50">
        <v>0</v>
      </c>
      <c r="B57" s="23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</row>
    <row r="58" spans="1:41" x14ac:dyDescent="0.3">
      <c r="A58" s="50">
        <v>30</v>
      </c>
      <c r="B58" s="23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</row>
    <row r="59" spans="1:41" ht="15" thickBot="1" x14ac:dyDescent="0.35">
      <c r="A59" s="50">
        <v>60</v>
      </c>
      <c r="B59" s="23"/>
      <c r="F59" s="25" t="s">
        <v>195</v>
      </c>
      <c r="H59" s="25" t="s">
        <v>151</v>
      </c>
      <c r="I59" s="25" t="s">
        <v>156</v>
      </c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</row>
    <row r="60" spans="1:41" x14ac:dyDescent="0.3">
      <c r="A60" s="50">
        <v>90</v>
      </c>
      <c r="B60" s="23"/>
      <c r="C60" t="s">
        <v>193</v>
      </c>
      <c r="F60" s="46">
        <v>0.3</v>
      </c>
      <c r="H60" s="47">
        <v>90</v>
      </c>
      <c r="I60" s="46">
        <v>0.22</v>
      </c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</row>
    <row r="61" spans="1:41" ht="15" thickBot="1" x14ac:dyDescent="0.35">
      <c r="A61" s="50">
        <v>120</v>
      </c>
      <c r="B61" s="23"/>
      <c r="C61" t="s">
        <v>194</v>
      </c>
      <c r="F61" s="48">
        <v>0.7</v>
      </c>
      <c r="H61" s="49">
        <v>60</v>
      </c>
      <c r="I61" s="48">
        <v>0.22</v>
      </c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</row>
    <row r="62" spans="1:41" x14ac:dyDescent="0.3">
      <c r="B62" s="23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</row>
    <row r="63" spans="1:41" x14ac:dyDescent="0.3">
      <c r="B63" s="23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</row>
    <row r="64" spans="1:41" x14ac:dyDescent="0.3">
      <c r="B64" s="23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</row>
    <row r="65" spans="2:40" x14ac:dyDescent="0.3">
      <c r="B65" s="23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</row>
    <row r="66" spans="2:40" x14ac:dyDescent="0.3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</row>
    <row r="67" spans="2:40" x14ac:dyDescent="0.3">
      <c r="B67" s="23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</row>
    <row r="68" spans="2:40" x14ac:dyDescent="0.3">
      <c r="B68" s="23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</row>
    <row r="69" spans="2:40" x14ac:dyDescent="0.3">
      <c r="B69" s="23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</row>
    <row r="70" spans="2:40" x14ac:dyDescent="0.3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</row>
    <row r="71" spans="2:40" x14ac:dyDescent="0.3">
      <c r="B71" s="23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</row>
    <row r="72" spans="2:40" x14ac:dyDescent="0.3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</row>
    <row r="73" spans="2:40" x14ac:dyDescent="0.3">
      <c r="B73" s="23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</row>
    <row r="74" spans="2:40" x14ac:dyDescent="0.3">
      <c r="B74" s="23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</row>
    <row r="75" spans="2:40" x14ac:dyDescent="0.3">
      <c r="B75" s="23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</row>
    <row r="76" spans="2:40" x14ac:dyDescent="0.3">
      <c r="B76" s="23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</row>
    <row r="77" spans="2:40" x14ac:dyDescent="0.3">
      <c r="B77" s="20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</row>
    <row r="78" spans="2:40" x14ac:dyDescent="0.3">
      <c r="B78" s="17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</row>
    <row r="79" spans="2:40" x14ac:dyDescent="0.3">
      <c r="B79" s="10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</row>
    <row r="80" spans="2:40" x14ac:dyDescent="0.3">
      <c r="B80" s="17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</row>
    <row r="81" spans="2:40" x14ac:dyDescent="0.3">
      <c r="B81" s="10"/>
      <c r="C81" s="7"/>
      <c r="D81" s="7"/>
      <c r="E81" s="7"/>
    </row>
    <row r="82" spans="2:40" x14ac:dyDescent="0.3">
      <c r="B82" s="6"/>
      <c r="C82" s="8"/>
      <c r="D82" s="8"/>
      <c r="E82" s="8"/>
    </row>
    <row r="83" spans="2:40" x14ac:dyDescent="0.3">
      <c r="B83" s="20"/>
      <c r="C83" s="14"/>
      <c r="D83" s="14"/>
      <c r="E83" s="14"/>
    </row>
    <row r="84" spans="2:40" x14ac:dyDescent="0.3">
      <c r="B84" s="20"/>
      <c r="C84" s="8"/>
      <c r="D84" s="8"/>
      <c r="E84" s="8"/>
    </row>
    <row r="85" spans="2:40" x14ac:dyDescent="0.3">
      <c r="B85" s="17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</row>
    <row r="86" spans="2:40" x14ac:dyDescent="0.3"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</row>
    <row r="87" spans="2:40" x14ac:dyDescent="0.3">
      <c r="B87" s="20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</row>
    <row r="88" spans="2:40" x14ac:dyDescent="0.3">
      <c r="B88" s="20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</row>
    <row r="89" spans="2:40" x14ac:dyDescent="0.3">
      <c r="B89" s="20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</row>
    <row r="90" spans="2:40" x14ac:dyDescent="0.3">
      <c r="B90" s="17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</row>
    <row r="91" spans="2:40" x14ac:dyDescent="0.3">
      <c r="B91" s="10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</row>
    <row r="92" spans="2:40" x14ac:dyDescent="0.3">
      <c r="B92" s="17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</row>
    <row r="93" spans="2:40" x14ac:dyDescent="0.3">
      <c r="B93" s="6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</row>
    <row r="94" spans="2:40" x14ac:dyDescent="0.3">
      <c r="B94" s="20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</row>
    <row r="95" spans="2:40" x14ac:dyDescent="0.3">
      <c r="B95" s="20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</row>
    <row r="96" spans="2:40" x14ac:dyDescent="0.3">
      <c r="B96" s="21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</row>
    <row r="97" spans="2:5" x14ac:dyDescent="0.3">
      <c r="B97" s="10"/>
      <c r="C97" s="8"/>
      <c r="D97" s="8"/>
      <c r="E97" s="8"/>
    </row>
    <row r="98" spans="2:5" x14ac:dyDescent="0.3">
      <c r="B98" s="10"/>
      <c r="C98" s="7"/>
      <c r="D98" s="7"/>
      <c r="E98" s="7"/>
    </row>
    <row r="99" spans="2:5" x14ac:dyDescent="0.3">
      <c r="B99" s="10"/>
      <c r="C99" s="7"/>
      <c r="D99" s="7"/>
      <c r="E99" s="7"/>
    </row>
    <row r="100" spans="2:5" x14ac:dyDescent="0.3">
      <c r="B100" s="10"/>
      <c r="C100" s="7"/>
      <c r="D100" s="7"/>
      <c r="E100" s="7"/>
    </row>
    <row r="101" spans="2:5" x14ac:dyDescent="0.3">
      <c r="B101" s="10"/>
      <c r="C101" s="7"/>
      <c r="D101" s="7"/>
      <c r="E101" s="7"/>
    </row>
    <row r="102" spans="2:5" x14ac:dyDescent="0.3">
      <c r="B102" s="10"/>
      <c r="C102" s="7"/>
      <c r="D102" s="7"/>
      <c r="E102" s="7"/>
    </row>
    <row r="103" spans="2:5" x14ac:dyDescent="0.3">
      <c r="B103" s="10"/>
      <c r="C103" s="8"/>
      <c r="D103" s="8"/>
      <c r="E103" s="8"/>
    </row>
    <row r="104" spans="2:5" x14ac:dyDescent="0.3">
      <c r="B104" s="10"/>
      <c r="C104" s="7"/>
      <c r="D104" s="7"/>
      <c r="E104" s="7"/>
    </row>
    <row r="105" spans="2:5" x14ac:dyDescent="0.3">
      <c r="B105" s="10"/>
      <c r="C105" s="7"/>
      <c r="D105" s="7"/>
      <c r="E105" s="7"/>
    </row>
    <row r="106" spans="2:5" x14ac:dyDescent="0.3">
      <c r="B106" s="10"/>
      <c r="C106" s="7"/>
      <c r="D106" s="7"/>
      <c r="E106" s="7"/>
    </row>
    <row r="107" spans="2:5" x14ac:dyDescent="0.3">
      <c r="B107" s="10"/>
      <c r="C107" s="7"/>
      <c r="D107" s="7"/>
      <c r="E107" s="7"/>
    </row>
    <row r="108" spans="2:5" x14ac:dyDescent="0.3">
      <c r="B108" s="10"/>
      <c r="C108" s="7"/>
      <c r="D108" s="7"/>
      <c r="E108" s="7"/>
    </row>
    <row r="109" spans="2:5" x14ac:dyDescent="0.3">
      <c r="B109" s="10"/>
      <c r="C109" s="7"/>
      <c r="D109" s="7"/>
      <c r="E109" s="7"/>
    </row>
    <row r="110" spans="2:5" x14ac:dyDescent="0.3">
      <c r="B110" s="10"/>
      <c r="C110" s="7"/>
      <c r="D110" s="7"/>
      <c r="E110" s="7"/>
    </row>
    <row r="111" spans="2:5" x14ac:dyDescent="0.3">
      <c r="B111" s="10"/>
      <c r="C111" s="8"/>
      <c r="D111" s="8"/>
      <c r="E111" s="8"/>
    </row>
    <row r="112" spans="2:5" x14ac:dyDescent="0.3">
      <c r="B112" s="10"/>
      <c r="C112" s="7"/>
      <c r="D112" s="7"/>
      <c r="E112" s="7"/>
    </row>
    <row r="113" spans="2:5" x14ac:dyDescent="0.3">
      <c r="B113" s="10"/>
      <c r="C113" s="7"/>
      <c r="D113" s="7"/>
      <c r="E113" s="7"/>
    </row>
    <row r="114" spans="2:5" x14ac:dyDescent="0.3">
      <c r="B114" s="10"/>
      <c r="C114" s="7"/>
      <c r="D114" s="7"/>
      <c r="E114" s="7"/>
    </row>
    <row r="115" spans="2:5" x14ac:dyDescent="0.3">
      <c r="B115" s="10"/>
      <c r="C115" s="7"/>
      <c r="D115" s="7"/>
      <c r="E115" s="7"/>
    </row>
    <row r="116" spans="2:5" x14ac:dyDescent="0.3">
      <c r="B116" s="10"/>
      <c r="C116" s="7"/>
      <c r="D116" s="7"/>
      <c r="E116" s="7"/>
    </row>
    <row r="117" spans="2:5" x14ac:dyDescent="0.3">
      <c r="B117" s="10"/>
      <c r="C117" s="7"/>
      <c r="D117" s="7"/>
      <c r="E117" s="7"/>
    </row>
    <row r="118" spans="2:5" x14ac:dyDescent="0.3">
      <c r="B118" s="10"/>
      <c r="C118" s="7"/>
      <c r="D118" s="7"/>
      <c r="E118" s="7"/>
    </row>
    <row r="119" spans="2:5" x14ac:dyDescent="0.3">
      <c r="B119" s="6"/>
      <c r="C119" s="8"/>
      <c r="D119" s="8"/>
      <c r="E119" s="8"/>
    </row>
    <row r="120" spans="2:5" x14ac:dyDescent="0.3">
      <c r="B120" s="10"/>
      <c r="C120" s="14"/>
      <c r="D120" s="14"/>
      <c r="E120" s="14"/>
    </row>
    <row r="121" spans="2:5" x14ac:dyDescent="0.3">
      <c r="B121" s="6"/>
      <c r="C121" s="8"/>
      <c r="D121" s="8"/>
      <c r="E121" s="8"/>
    </row>
    <row r="122" spans="2:5" x14ac:dyDescent="0.3">
      <c r="B122" s="10"/>
      <c r="C122" s="7"/>
      <c r="D122" s="7"/>
      <c r="E122" s="7"/>
    </row>
    <row r="123" spans="2:5" x14ac:dyDescent="0.3">
      <c r="B123" s="15"/>
      <c r="C123" s="7"/>
      <c r="D123" s="7"/>
      <c r="E123" s="7"/>
    </row>
    <row r="124" spans="2:5" x14ac:dyDescent="0.3">
      <c r="B124" s="10"/>
      <c r="C124" s="14"/>
      <c r="D124" s="14"/>
      <c r="E124" s="14"/>
    </row>
    <row r="125" spans="2:5" x14ac:dyDescent="0.3">
      <c r="B125" s="6"/>
      <c r="C125" s="8"/>
      <c r="D125" s="8"/>
      <c r="E125" s="8"/>
    </row>
    <row r="126" spans="2:5" x14ac:dyDescent="0.3">
      <c r="B126" s="10"/>
      <c r="C126" s="7"/>
      <c r="D126" s="7"/>
      <c r="E126" s="7"/>
    </row>
    <row r="127" spans="2:5" x14ac:dyDescent="0.3">
      <c r="B127" s="10"/>
      <c r="C127" s="7"/>
      <c r="D127" s="7"/>
      <c r="E127" s="7"/>
    </row>
    <row r="128" spans="2:5" x14ac:dyDescent="0.3">
      <c r="B128" s="10"/>
      <c r="C128" s="7"/>
      <c r="D128" s="7"/>
      <c r="E128" s="7"/>
    </row>
    <row r="129" spans="2:5" x14ac:dyDescent="0.3">
      <c r="B129" s="10"/>
      <c r="C129" s="14"/>
      <c r="D129" s="14"/>
      <c r="E129" s="14"/>
    </row>
    <row r="130" spans="2:5" x14ac:dyDescent="0.3">
      <c r="B130" s="6"/>
      <c r="C130" s="8"/>
      <c r="D130" s="8"/>
      <c r="E130" s="8"/>
    </row>
    <row r="131" spans="2:5" x14ac:dyDescent="0.3">
      <c r="B131" s="6"/>
      <c r="C131" s="13"/>
      <c r="D131" s="13"/>
      <c r="E131" s="13"/>
    </row>
    <row r="132" spans="2:5" x14ac:dyDescent="0.3">
      <c r="B132" s="10"/>
      <c r="C132" s="7"/>
      <c r="D132" s="7"/>
      <c r="E132" s="7"/>
    </row>
    <row r="133" spans="2:5" x14ac:dyDescent="0.3">
      <c r="B133" s="10"/>
      <c r="C133" s="7"/>
      <c r="D133" s="7"/>
      <c r="E133" s="7"/>
    </row>
    <row r="134" spans="2:5" x14ac:dyDescent="0.3">
      <c r="B134" s="6"/>
      <c r="C134" s="8"/>
      <c r="D134" s="8"/>
      <c r="E134" s="8"/>
    </row>
  </sheetData>
  <dataValidations count="1">
    <dataValidation type="list" allowBlank="1" showInputMessage="1" showErrorMessage="1" sqref="H55:H56 E9:E28 H60:H61">
      <formula1>$A$57:$A$61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17"/>
  <sheetViews>
    <sheetView showGridLines="0" topLeftCell="A29" workbookViewId="0">
      <selection activeCell="E46" sqref="E46"/>
    </sheetView>
  </sheetViews>
  <sheetFormatPr defaultColWidth="9.33203125" defaultRowHeight="12" x14ac:dyDescent="0.25"/>
  <cols>
    <col min="1" max="1" width="10.6640625" style="16" customWidth="1"/>
    <col min="2" max="2" width="12.109375" style="1" customWidth="1"/>
    <col min="3" max="3" width="29" style="1" bestFit="1" customWidth="1"/>
    <col min="4" max="4" width="11.109375" style="1" bestFit="1" customWidth="1"/>
    <col min="5" max="5" width="11" style="1" bestFit="1" customWidth="1"/>
    <col min="6" max="39" width="10.6640625" style="1" bestFit="1" customWidth="1"/>
    <col min="40" max="16384" width="9.33203125" style="1"/>
  </cols>
  <sheetData>
    <row r="1" spans="2:39" s="16" customFormat="1" ht="11.7" customHeight="1" x14ac:dyDescent="0.25"/>
    <row r="2" spans="2:39" s="16" customFormat="1" ht="11.7" customHeight="1" x14ac:dyDescent="0.25"/>
    <row r="3" spans="2:39" s="16" customFormat="1" ht="11.7" customHeight="1" x14ac:dyDescent="0.25"/>
    <row r="4" spans="2:39" s="16" customFormat="1" x14ac:dyDescent="0.25"/>
    <row r="5" spans="2:39" s="16" customFormat="1" x14ac:dyDescent="0.25"/>
    <row r="6" spans="2:39" x14ac:dyDescent="0.25">
      <c r="B6" s="17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2:39" x14ac:dyDescent="0.25">
      <c r="B7" s="17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2:39" ht="15" thickBot="1" x14ac:dyDescent="0.35">
      <c r="B8" s="2"/>
      <c r="C8" t="s">
        <v>191</v>
      </c>
      <c r="D8" s="19">
        <f>+SPm!D6</f>
        <v>42766</v>
      </c>
      <c r="E8" s="19">
        <f>+SPm!E6</f>
        <v>42794</v>
      </c>
      <c r="F8" s="19">
        <f>+SPm!F6</f>
        <v>42825</v>
      </c>
      <c r="G8" s="19">
        <f>+SPm!G6</f>
        <v>42855</v>
      </c>
      <c r="H8" s="19">
        <f>+SPm!H6</f>
        <v>42886</v>
      </c>
      <c r="I8" s="19">
        <f>+SPm!I6</f>
        <v>42916</v>
      </c>
      <c r="J8" s="19">
        <f>+SPm!J6</f>
        <v>42947</v>
      </c>
      <c r="K8" s="19">
        <f>+SPm!K6</f>
        <v>42978</v>
      </c>
      <c r="L8" s="19">
        <f>+SPm!L6</f>
        <v>43008</v>
      </c>
      <c r="M8" s="19">
        <f>+SPm!M6</f>
        <v>43039</v>
      </c>
      <c r="N8" s="19">
        <f>+SPm!N6</f>
        <v>43069</v>
      </c>
      <c r="O8" s="19">
        <f>+SPm!O6</f>
        <v>43100</v>
      </c>
      <c r="P8" s="19">
        <f>+SPm!P6</f>
        <v>43131</v>
      </c>
      <c r="Q8" s="19">
        <f>+SPm!Q6</f>
        <v>43159</v>
      </c>
      <c r="R8" s="19">
        <f>+SPm!R6</f>
        <v>43190</v>
      </c>
      <c r="S8" s="19">
        <f>+SPm!S6</f>
        <v>43220</v>
      </c>
      <c r="T8" s="19">
        <f>+SPm!T6</f>
        <v>43251</v>
      </c>
      <c r="U8" s="19">
        <f>+SPm!U6</f>
        <v>43281</v>
      </c>
      <c r="V8" s="19">
        <f>+SPm!V6</f>
        <v>43312</v>
      </c>
      <c r="W8" s="19">
        <f>+SPm!W6</f>
        <v>43343</v>
      </c>
      <c r="X8" s="19">
        <f>+SPm!X6</f>
        <v>43373</v>
      </c>
      <c r="Y8" s="19">
        <f>+SPm!Y6</f>
        <v>43404</v>
      </c>
      <c r="Z8" s="19">
        <f>+SPm!Z6</f>
        <v>43434</v>
      </c>
      <c r="AA8" s="19">
        <f>+SPm!AA6</f>
        <v>43465</v>
      </c>
      <c r="AB8" s="19">
        <f>+SPm!AB6</f>
        <v>43496</v>
      </c>
      <c r="AC8" s="19">
        <f>+SPm!AC6</f>
        <v>43524</v>
      </c>
      <c r="AD8" s="19">
        <f>+SPm!AD6</f>
        <v>43555</v>
      </c>
      <c r="AE8" s="19">
        <f>+SPm!AE6</f>
        <v>43585</v>
      </c>
      <c r="AF8" s="19">
        <f>+SPm!AF6</f>
        <v>43616</v>
      </c>
      <c r="AG8" s="19">
        <f>+SPm!AG6</f>
        <v>43646</v>
      </c>
      <c r="AH8" s="19">
        <f>+SPm!AH6</f>
        <v>43677</v>
      </c>
      <c r="AI8" s="19">
        <f>+SPm!AI6</f>
        <v>43708</v>
      </c>
      <c r="AJ8" s="19">
        <f>+SPm!AJ6</f>
        <v>43738</v>
      </c>
      <c r="AK8" s="19">
        <f>+SPm!AK6</f>
        <v>43769</v>
      </c>
      <c r="AL8" s="19">
        <f>+SPm!AL6</f>
        <v>43799</v>
      </c>
      <c r="AM8" s="19">
        <f>+SPm!AM6</f>
        <v>43830</v>
      </c>
    </row>
    <row r="9" spans="2:39" ht="14.4" x14ac:dyDescent="0.3">
      <c r="B9" s="17"/>
      <c r="C9" s="51" t="str">
        <f>+I_Vendite_Acquisti!C9</f>
        <v>Prodotto 1</v>
      </c>
      <c r="D9" s="78">
        <f>+(I_Vendite_Acquisti!F9*I_Vendite_Acquisti!$D9)*(I_Vendite_Acquisti!F32+M_Vendite!D75)</f>
        <v>5000</v>
      </c>
      <c r="E9" s="79">
        <f>+(I_Vendite_Acquisti!G9*I_Vendite_Acquisti!$D9)*(I_Vendite_Acquisti!G32+M_Vendite!E75)</f>
        <v>5000</v>
      </c>
      <c r="F9" s="79">
        <f>+(I_Vendite_Acquisti!H9*I_Vendite_Acquisti!$D9)*(I_Vendite_Acquisti!H32+M_Vendite!F75)</f>
        <v>5000</v>
      </c>
      <c r="G9" s="79">
        <f>+(I_Vendite_Acquisti!I9*I_Vendite_Acquisti!$D9)*(I_Vendite_Acquisti!I32+M_Vendite!G75)</f>
        <v>5000</v>
      </c>
      <c r="H9" s="79">
        <f>+(I_Vendite_Acquisti!J9*I_Vendite_Acquisti!$D9)*(I_Vendite_Acquisti!J32+M_Vendite!H75)</f>
        <v>5000</v>
      </c>
      <c r="I9" s="79">
        <f>+(I_Vendite_Acquisti!K9*I_Vendite_Acquisti!$D9)*(I_Vendite_Acquisti!K32+M_Vendite!I75)</f>
        <v>5000</v>
      </c>
      <c r="J9" s="79">
        <f>+(I_Vendite_Acquisti!L9*I_Vendite_Acquisti!$D9)*(I_Vendite_Acquisti!L32+M_Vendite!J75)</f>
        <v>5000</v>
      </c>
      <c r="K9" s="79">
        <f>+(I_Vendite_Acquisti!M9*I_Vendite_Acquisti!$D9)*(I_Vendite_Acquisti!M32+M_Vendite!K75)</f>
        <v>5000</v>
      </c>
      <c r="L9" s="79">
        <f>+(I_Vendite_Acquisti!N9*I_Vendite_Acquisti!$D9)*(I_Vendite_Acquisti!N32+M_Vendite!L75)</f>
        <v>5000</v>
      </c>
      <c r="M9" s="79">
        <f>+(I_Vendite_Acquisti!O9*I_Vendite_Acquisti!$D9)*(I_Vendite_Acquisti!O32+M_Vendite!M75)</f>
        <v>5000</v>
      </c>
      <c r="N9" s="79">
        <f>+(I_Vendite_Acquisti!P9*I_Vendite_Acquisti!$D9)*(I_Vendite_Acquisti!P32+M_Vendite!N75)</f>
        <v>5000</v>
      </c>
      <c r="O9" s="79">
        <f>+(I_Vendite_Acquisti!Q9*I_Vendite_Acquisti!$D9)*(I_Vendite_Acquisti!Q32+M_Vendite!O75)</f>
        <v>5000</v>
      </c>
      <c r="P9" s="79">
        <f>+(I_Vendite_Acquisti!R9*I_Vendite_Acquisti!$D9)*(I_Vendite_Acquisti!R32+M_Vendite!P75)</f>
        <v>5000</v>
      </c>
      <c r="Q9" s="79">
        <f>+(I_Vendite_Acquisti!S9*I_Vendite_Acquisti!$D9)*(I_Vendite_Acquisti!S32+M_Vendite!Q75)</f>
        <v>5000</v>
      </c>
      <c r="R9" s="79">
        <f>+(I_Vendite_Acquisti!T9*I_Vendite_Acquisti!$D9)*(I_Vendite_Acquisti!T32+M_Vendite!R75)</f>
        <v>5000</v>
      </c>
      <c r="S9" s="79">
        <f>+(I_Vendite_Acquisti!U9*I_Vendite_Acquisti!$D9)*(I_Vendite_Acquisti!U32+M_Vendite!S75)</f>
        <v>5000</v>
      </c>
      <c r="T9" s="79">
        <f>+(I_Vendite_Acquisti!V9*I_Vendite_Acquisti!$D9)*(I_Vendite_Acquisti!V32+M_Vendite!T75)</f>
        <v>5000</v>
      </c>
      <c r="U9" s="79">
        <f>+(I_Vendite_Acquisti!W9*I_Vendite_Acquisti!$D9)*(I_Vendite_Acquisti!W32+M_Vendite!U75)</f>
        <v>5000</v>
      </c>
      <c r="V9" s="79">
        <f>+(I_Vendite_Acquisti!X9*I_Vendite_Acquisti!$D9)*(I_Vendite_Acquisti!X32+M_Vendite!V75)</f>
        <v>5000</v>
      </c>
      <c r="W9" s="79">
        <f>+(I_Vendite_Acquisti!Y9*I_Vendite_Acquisti!$D9)*(I_Vendite_Acquisti!Y32+M_Vendite!W75)</f>
        <v>5000</v>
      </c>
      <c r="X9" s="79">
        <f>+(I_Vendite_Acquisti!Z9*I_Vendite_Acquisti!$D9)*(I_Vendite_Acquisti!Z32+M_Vendite!X75)</f>
        <v>5000</v>
      </c>
      <c r="Y9" s="79">
        <f>+(I_Vendite_Acquisti!AA9*I_Vendite_Acquisti!$D9)*(I_Vendite_Acquisti!AA32+M_Vendite!Y75)</f>
        <v>5000</v>
      </c>
      <c r="Z9" s="79">
        <f>+(I_Vendite_Acquisti!AB9*I_Vendite_Acquisti!$D9)*(I_Vendite_Acquisti!AB32+M_Vendite!Z75)</f>
        <v>5000</v>
      </c>
      <c r="AA9" s="79">
        <f>+(I_Vendite_Acquisti!AC9*I_Vendite_Acquisti!$D9)*(I_Vendite_Acquisti!AC32+M_Vendite!AA75)</f>
        <v>5000</v>
      </c>
      <c r="AB9" s="79">
        <f>+(I_Vendite_Acquisti!AD9*I_Vendite_Acquisti!$D9)*(I_Vendite_Acquisti!AD32+M_Vendite!AB75)</f>
        <v>5000</v>
      </c>
      <c r="AC9" s="79">
        <f>+(I_Vendite_Acquisti!AE9*I_Vendite_Acquisti!$D9)*(I_Vendite_Acquisti!AE32+M_Vendite!AC75)</f>
        <v>5000</v>
      </c>
      <c r="AD9" s="79">
        <f>+(I_Vendite_Acquisti!AF9*I_Vendite_Acquisti!$D9)*(I_Vendite_Acquisti!AF32+M_Vendite!AD75)</f>
        <v>5000</v>
      </c>
      <c r="AE9" s="79">
        <f>+(I_Vendite_Acquisti!AG9*I_Vendite_Acquisti!$D9)*(I_Vendite_Acquisti!AG32+M_Vendite!AE75)</f>
        <v>5000</v>
      </c>
      <c r="AF9" s="79">
        <f>+(I_Vendite_Acquisti!AH9*I_Vendite_Acquisti!$D9)*(I_Vendite_Acquisti!AH32+M_Vendite!AF75)</f>
        <v>5000</v>
      </c>
      <c r="AG9" s="79">
        <f>+(I_Vendite_Acquisti!AI9*I_Vendite_Acquisti!$D9)*(I_Vendite_Acquisti!AI32+M_Vendite!AG75)</f>
        <v>5000</v>
      </c>
      <c r="AH9" s="79">
        <f>+(I_Vendite_Acquisti!AJ9*I_Vendite_Acquisti!$D9)*(I_Vendite_Acquisti!AJ32+M_Vendite!AH75)</f>
        <v>5000</v>
      </c>
      <c r="AI9" s="79">
        <f>+(I_Vendite_Acquisti!AK9*I_Vendite_Acquisti!$D9)*(I_Vendite_Acquisti!AK32+M_Vendite!AI75)</f>
        <v>5000</v>
      </c>
      <c r="AJ9" s="79">
        <f>+(I_Vendite_Acquisti!AL9*I_Vendite_Acquisti!$D9)*(I_Vendite_Acquisti!AL32+M_Vendite!AJ75)</f>
        <v>5000</v>
      </c>
      <c r="AK9" s="79">
        <f>+(I_Vendite_Acquisti!AM9*I_Vendite_Acquisti!$D9)*(I_Vendite_Acquisti!AM32+M_Vendite!AK75)</f>
        <v>5000</v>
      </c>
      <c r="AL9" s="79">
        <f>+(I_Vendite_Acquisti!AN9*I_Vendite_Acquisti!$D9)*(I_Vendite_Acquisti!AN32+M_Vendite!AL75)</f>
        <v>5000</v>
      </c>
      <c r="AM9" s="80">
        <f>+(I_Vendite_Acquisti!AO9*I_Vendite_Acquisti!$D9)*(I_Vendite_Acquisti!AO32+M_Vendite!AM75)</f>
        <v>5000</v>
      </c>
    </row>
    <row r="10" spans="2:39" ht="14.4" x14ac:dyDescent="0.3">
      <c r="B10" s="2"/>
      <c r="C10" s="52" t="str">
        <f>+I_Vendite_Acquisti!C10</f>
        <v>Prodotto 2</v>
      </c>
      <c r="D10" s="55">
        <f>+(I_Vendite_Acquisti!F10*I_Vendite_Acquisti!$D10)*(I_Vendite_Acquisti!F33+M_Vendite!D76)</f>
        <v>21000</v>
      </c>
      <c r="E10" s="81">
        <f>+(I_Vendite_Acquisti!G10*I_Vendite_Acquisti!$D10)*(I_Vendite_Acquisti!G33+M_Vendite!E76)</f>
        <v>10500</v>
      </c>
      <c r="F10" s="81">
        <f>+(I_Vendite_Acquisti!H10*I_Vendite_Acquisti!$D10)*(I_Vendite_Acquisti!H33+M_Vendite!F76)</f>
        <v>10500</v>
      </c>
      <c r="G10" s="81">
        <f>+(I_Vendite_Acquisti!I10*I_Vendite_Acquisti!$D10)*(I_Vendite_Acquisti!I33+M_Vendite!G76)</f>
        <v>10500</v>
      </c>
      <c r="H10" s="81">
        <f>+(I_Vendite_Acquisti!J10*I_Vendite_Acquisti!$D10)*(I_Vendite_Acquisti!J33+M_Vendite!H76)</f>
        <v>10500</v>
      </c>
      <c r="I10" s="81">
        <f>+(I_Vendite_Acquisti!K10*I_Vendite_Acquisti!$D10)*(I_Vendite_Acquisti!K33+M_Vendite!I76)</f>
        <v>10500</v>
      </c>
      <c r="J10" s="81">
        <f>+(I_Vendite_Acquisti!L10*I_Vendite_Acquisti!$D10)*(I_Vendite_Acquisti!L33+M_Vendite!J76)</f>
        <v>10500</v>
      </c>
      <c r="K10" s="81">
        <f>+(I_Vendite_Acquisti!M10*I_Vendite_Acquisti!$D10)*(I_Vendite_Acquisti!M33+M_Vendite!K76)</f>
        <v>10500</v>
      </c>
      <c r="L10" s="81">
        <f>+(I_Vendite_Acquisti!N10*I_Vendite_Acquisti!$D10)*(I_Vendite_Acquisti!N33+M_Vendite!L76)</f>
        <v>10500</v>
      </c>
      <c r="M10" s="81">
        <f>+(I_Vendite_Acquisti!O10*I_Vendite_Acquisti!$D10)*(I_Vendite_Acquisti!O33+M_Vendite!M76)</f>
        <v>10500</v>
      </c>
      <c r="N10" s="81">
        <f>+(I_Vendite_Acquisti!P10*I_Vendite_Acquisti!$D10)*(I_Vendite_Acquisti!P33+M_Vendite!N76)</f>
        <v>10500</v>
      </c>
      <c r="O10" s="81">
        <f>+(I_Vendite_Acquisti!Q10*I_Vendite_Acquisti!$D10)*(I_Vendite_Acquisti!Q33+M_Vendite!O76)</f>
        <v>10500</v>
      </c>
      <c r="P10" s="81">
        <f>+(I_Vendite_Acquisti!R10*I_Vendite_Acquisti!$D10)*(I_Vendite_Acquisti!R33+M_Vendite!P76)</f>
        <v>10500</v>
      </c>
      <c r="Q10" s="81">
        <f>+(I_Vendite_Acquisti!S10*I_Vendite_Acquisti!$D10)*(I_Vendite_Acquisti!S33+M_Vendite!Q76)</f>
        <v>10500</v>
      </c>
      <c r="R10" s="81">
        <f>+(I_Vendite_Acquisti!T10*I_Vendite_Acquisti!$D10)*(I_Vendite_Acquisti!T33+M_Vendite!R76)</f>
        <v>10500</v>
      </c>
      <c r="S10" s="81">
        <f>+(I_Vendite_Acquisti!U10*I_Vendite_Acquisti!$D10)*(I_Vendite_Acquisti!U33+M_Vendite!S76)</f>
        <v>10500</v>
      </c>
      <c r="T10" s="81">
        <f>+(I_Vendite_Acquisti!V10*I_Vendite_Acquisti!$D10)*(I_Vendite_Acquisti!V33+M_Vendite!T76)</f>
        <v>10500</v>
      </c>
      <c r="U10" s="81">
        <f>+(I_Vendite_Acquisti!W10*I_Vendite_Acquisti!$D10)*(I_Vendite_Acquisti!W33+M_Vendite!U76)</f>
        <v>10500</v>
      </c>
      <c r="V10" s="81">
        <f>+(I_Vendite_Acquisti!X10*I_Vendite_Acquisti!$D10)*(I_Vendite_Acquisti!X33+M_Vendite!V76)</f>
        <v>10500</v>
      </c>
      <c r="W10" s="81">
        <f>+(I_Vendite_Acquisti!Y10*I_Vendite_Acquisti!$D10)*(I_Vendite_Acquisti!Y33+M_Vendite!W76)</f>
        <v>10500</v>
      </c>
      <c r="X10" s="81">
        <f>+(I_Vendite_Acquisti!Z10*I_Vendite_Acquisti!$D10)*(I_Vendite_Acquisti!Z33+M_Vendite!X76)</f>
        <v>10500</v>
      </c>
      <c r="Y10" s="81">
        <f>+(I_Vendite_Acquisti!AA10*I_Vendite_Acquisti!$D10)*(I_Vendite_Acquisti!AA33+M_Vendite!Y76)</f>
        <v>10500</v>
      </c>
      <c r="Z10" s="81">
        <f>+(I_Vendite_Acquisti!AB10*I_Vendite_Acquisti!$D10)*(I_Vendite_Acquisti!AB33+M_Vendite!Z76)</f>
        <v>10500</v>
      </c>
      <c r="AA10" s="81">
        <f>+(I_Vendite_Acquisti!AC10*I_Vendite_Acquisti!$D10)*(I_Vendite_Acquisti!AC33+M_Vendite!AA76)</f>
        <v>10500</v>
      </c>
      <c r="AB10" s="81">
        <f>+(I_Vendite_Acquisti!AD10*I_Vendite_Acquisti!$D10)*(I_Vendite_Acquisti!AD33+M_Vendite!AB76)</f>
        <v>10500</v>
      </c>
      <c r="AC10" s="81">
        <f>+(I_Vendite_Acquisti!AE10*I_Vendite_Acquisti!$D10)*(I_Vendite_Acquisti!AE33+M_Vendite!AC76)</f>
        <v>10500</v>
      </c>
      <c r="AD10" s="81">
        <f>+(I_Vendite_Acquisti!AF10*I_Vendite_Acquisti!$D10)*(I_Vendite_Acquisti!AF33+M_Vendite!AD76)</f>
        <v>10500</v>
      </c>
      <c r="AE10" s="81">
        <f>+(I_Vendite_Acquisti!AG10*I_Vendite_Acquisti!$D10)*(I_Vendite_Acquisti!AG33+M_Vendite!AE76)</f>
        <v>10500</v>
      </c>
      <c r="AF10" s="81">
        <f>+(I_Vendite_Acquisti!AH10*I_Vendite_Acquisti!$D10)*(I_Vendite_Acquisti!AH33+M_Vendite!AF76)</f>
        <v>10500</v>
      </c>
      <c r="AG10" s="81">
        <f>+(I_Vendite_Acquisti!AI10*I_Vendite_Acquisti!$D10)*(I_Vendite_Acquisti!AI33+M_Vendite!AG76)</f>
        <v>10500</v>
      </c>
      <c r="AH10" s="81">
        <f>+(I_Vendite_Acquisti!AJ10*I_Vendite_Acquisti!$D10)*(I_Vendite_Acquisti!AJ33+M_Vendite!AH76)</f>
        <v>10500</v>
      </c>
      <c r="AI10" s="81">
        <f>+(I_Vendite_Acquisti!AK10*I_Vendite_Acquisti!$D10)*(I_Vendite_Acquisti!AK33+M_Vendite!AI76)</f>
        <v>10500</v>
      </c>
      <c r="AJ10" s="81">
        <f>+(I_Vendite_Acquisti!AL10*I_Vendite_Acquisti!$D10)*(I_Vendite_Acquisti!AL33+M_Vendite!AJ76)</f>
        <v>10500</v>
      </c>
      <c r="AK10" s="81">
        <f>+(I_Vendite_Acquisti!AM10*I_Vendite_Acquisti!$D10)*(I_Vendite_Acquisti!AM33+M_Vendite!AK76)</f>
        <v>10500</v>
      </c>
      <c r="AL10" s="81">
        <f>+(I_Vendite_Acquisti!AN10*I_Vendite_Acquisti!$D10)*(I_Vendite_Acquisti!AN33+M_Vendite!AL76)</f>
        <v>10500</v>
      </c>
      <c r="AM10" s="82">
        <f>+(I_Vendite_Acquisti!AO10*I_Vendite_Acquisti!$D10)*(I_Vendite_Acquisti!AO33+M_Vendite!AM76)</f>
        <v>10500</v>
      </c>
    </row>
    <row r="11" spans="2:39" ht="14.4" x14ac:dyDescent="0.3">
      <c r="C11" s="52" t="str">
        <f>+I_Vendite_Acquisti!C11</f>
        <v>Prodotto 3</v>
      </c>
      <c r="D11" s="55">
        <f>+(I_Vendite_Acquisti!F11*I_Vendite_Acquisti!$D11)*(I_Vendite_Acquisti!F34+M_Vendite!D77)</f>
        <v>15750</v>
      </c>
      <c r="E11" s="81">
        <f>+(I_Vendite_Acquisti!G11*I_Vendite_Acquisti!$D11)*(I_Vendite_Acquisti!G34+M_Vendite!E77)</f>
        <v>5250</v>
      </c>
      <c r="F11" s="81">
        <f>+(I_Vendite_Acquisti!H11*I_Vendite_Acquisti!$D11)*(I_Vendite_Acquisti!H34+M_Vendite!F77)</f>
        <v>5250</v>
      </c>
      <c r="G11" s="81">
        <f>+(I_Vendite_Acquisti!I11*I_Vendite_Acquisti!$D11)*(I_Vendite_Acquisti!I34+M_Vendite!G77)</f>
        <v>5250</v>
      </c>
      <c r="H11" s="81">
        <f>+(I_Vendite_Acquisti!J11*I_Vendite_Acquisti!$D11)*(I_Vendite_Acquisti!J34+M_Vendite!H77)</f>
        <v>5250</v>
      </c>
      <c r="I11" s="81">
        <f>+(I_Vendite_Acquisti!K11*I_Vendite_Acquisti!$D11)*(I_Vendite_Acquisti!K34+M_Vendite!I77)</f>
        <v>5250</v>
      </c>
      <c r="J11" s="81">
        <f>+(I_Vendite_Acquisti!L11*I_Vendite_Acquisti!$D11)*(I_Vendite_Acquisti!L34+M_Vendite!J77)</f>
        <v>5250</v>
      </c>
      <c r="K11" s="81">
        <f>+(I_Vendite_Acquisti!M11*I_Vendite_Acquisti!$D11)*(I_Vendite_Acquisti!M34+M_Vendite!K77)</f>
        <v>5250</v>
      </c>
      <c r="L11" s="81">
        <f>+(I_Vendite_Acquisti!N11*I_Vendite_Acquisti!$D11)*(I_Vendite_Acquisti!N34+M_Vendite!L77)</f>
        <v>5250</v>
      </c>
      <c r="M11" s="81">
        <f>+(I_Vendite_Acquisti!O11*I_Vendite_Acquisti!$D11)*(I_Vendite_Acquisti!O34+M_Vendite!M77)</f>
        <v>5250</v>
      </c>
      <c r="N11" s="81">
        <f>+(I_Vendite_Acquisti!P11*I_Vendite_Acquisti!$D11)*(I_Vendite_Acquisti!P34+M_Vendite!N77)</f>
        <v>5250</v>
      </c>
      <c r="O11" s="81">
        <f>+(I_Vendite_Acquisti!Q11*I_Vendite_Acquisti!$D11)*(I_Vendite_Acquisti!Q34+M_Vendite!O77)</f>
        <v>5250</v>
      </c>
      <c r="P11" s="81">
        <f>+(I_Vendite_Acquisti!R11*I_Vendite_Acquisti!$D11)*(I_Vendite_Acquisti!R34+M_Vendite!P77)</f>
        <v>5250</v>
      </c>
      <c r="Q11" s="81">
        <f>+(I_Vendite_Acquisti!S11*I_Vendite_Acquisti!$D11)*(I_Vendite_Acquisti!S34+M_Vendite!Q77)</f>
        <v>5250</v>
      </c>
      <c r="R11" s="81">
        <f>+(I_Vendite_Acquisti!T11*I_Vendite_Acquisti!$D11)*(I_Vendite_Acquisti!T34+M_Vendite!R77)</f>
        <v>5250</v>
      </c>
      <c r="S11" s="81">
        <f>+(I_Vendite_Acquisti!U11*I_Vendite_Acquisti!$D11)*(I_Vendite_Acquisti!U34+M_Vendite!S77)</f>
        <v>5250</v>
      </c>
      <c r="T11" s="81">
        <f>+(I_Vendite_Acquisti!V11*I_Vendite_Acquisti!$D11)*(I_Vendite_Acquisti!V34+M_Vendite!T77)</f>
        <v>5250</v>
      </c>
      <c r="U11" s="81">
        <f>+(I_Vendite_Acquisti!W11*I_Vendite_Acquisti!$D11)*(I_Vendite_Acquisti!W34+M_Vendite!U77)</f>
        <v>5250</v>
      </c>
      <c r="V11" s="81">
        <f>+(I_Vendite_Acquisti!X11*I_Vendite_Acquisti!$D11)*(I_Vendite_Acquisti!X34+M_Vendite!V77)</f>
        <v>5250</v>
      </c>
      <c r="W11" s="81">
        <f>+(I_Vendite_Acquisti!Y11*I_Vendite_Acquisti!$D11)*(I_Vendite_Acquisti!Y34+M_Vendite!W77)</f>
        <v>5250</v>
      </c>
      <c r="X11" s="81">
        <f>+(I_Vendite_Acquisti!Z11*I_Vendite_Acquisti!$D11)*(I_Vendite_Acquisti!Z34+M_Vendite!X77)</f>
        <v>5250</v>
      </c>
      <c r="Y11" s="81">
        <f>+(I_Vendite_Acquisti!AA11*I_Vendite_Acquisti!$D11)*(I_Vendite_Acquisti!AA34+M_Vendite!Y77)</f>
        <v>5250</v>
      </c>
      <c r="Z11" s="81">
        <f>+(I_Vendite_Acquisti!AB11*I_Vendite_Acquisti!$D11)*(I_Vendite_Acquisti!AB34+M_Vendite!Z77)</f>
        <v>5250</v>
      </c>
      <c r="AA11" s="81">
        <f>+(I_Vendite_Acquisti!AC11*I_Vendite_Acquisti!$D11)*(I_Vendite_Acquisti!AC34+M_Vendite!AA77)</f>
        <v>5250</v>
      </c>
      <c r="AB11" s="81">
        <f>+(I_Vendite_Acquisti!AD11*I_Vendite_Acquisti!$D11)*(I_Vendite_Acquisti!AD34+M_Vendite!AB77)</f>
        <v>5250</v>
      </c>
      <c r="AC11" s="81">
        <f>+(I_Vendite_Acquisti!AE11*I_Vendite_Acquisti!$D11)*(I_Vendite_Acquisti!AE34+M_Vendite!AC77)</f>
        <v>5250</v>
      </c>
      <c r="AD11" s="81">
        <f>+(I_Vendite_Acquisti!AF11*I_Vendite_Acquisti!$D11)*(I_Vendite_Acquisti!AF34+M_Vendite!AD77)</f>
        <v>5250</v>
      </c>
      <c r="AE11" s="81">
        <f>+(I_Vendite_Acquisti!AG11*I_Vendite_Acquisti!$D11)*(I_Vendite_Acquisti!AG34+M_Vendite!AE77)</f>
        <v>5250</v>
      </c>
      <c r="AF11" s="81">
        <f>+(I_Vendite_Acquisti!AH11*I_Vendite_Acquisti!$D11)*(I_Vendite_Acquisti!AH34+M_Vendite!AF77)</f>
        <v>5250</v>
      </c>
      <c r="AG11" s="81">
        <f>+(I_Vendite_Acquisti!AI11*I_Vendite_Acquisti!$D11)*(I_Vendite_Acquisti!AI34+M_Vendite!AG77)</f>
        <v>5250</v>
      </c>
      <c r="AH11" s="81">
        <f>+(I_Vendite_Acquisti!AJ11*I_Vendite_Acquisti!$D11)*(I_Vendite_Acquisti!AJ34+M_Vendite!AH77)</f>
        <v>5250</v>
      </c>
      <c r="AI11" s="81">
        <f>+(I_Vendite_Acquisti!AK11*I_Vendite_Acquisti!$D11)*(I_Vendite_Acquisti!AK34+M_Vendite!AI77)</f>
        <v>5250</v>
      </c>
      <c r="AJ11" s="81">
        <f>+(I_Vendite_Acquisti!AL11*I_Vendite_Acquisti!$D11)*(I_Vendite_Acquisti!AL34+M_Vendite!AJ77)</f>
        <v>5250</v>
      </c>
      <c r="AK11" s="81">
        <f>+(I_Vendite_Acquisti!AM11*I_Vendite_Acquisti!$D11)*(I_Vendite_Acquisti!AM34+M_Vendite!AK77)</f>
        <v>5250</v>
      </c>
      <c r="AL11" s="81">
        <f>+(I_Vendite_Acquisti!AN11*I_Vendite_Acquisti!$D11)*(I_Vendite_Acquisti!AN34+M_Vendite!AL77)</f>
        <v>5250</v>
      </c>
      <c r="AM11" s="82">
        <f>+(I_Vendite_Acquisti!AO11*I_Vendite_Acquisti!$D11)*(I_Vendite_Acquisti!AO34+M_Vendite!AM77)</f>
        <v>5250</v>
      </c>
    </row>
    <row r="12" spans="2:39" ht="14.4" x14ac:dyDescent="0.3">
      <c r="B12" s="17"/>
      <c r="C12" s="52" t="str">
        <f>+I_Vendite_Acquisti!C12</f>
        <v>Prodotto 4</v>
      </c>
      <c r="D12" s="55">
        <f>+(I_Vendite_Acquisti!F12*I_Vendite_Acquisti!$D12)*(I_Vendite_Acquisti!F35+M_Vendite!D78)</f>
        <v>28800.000000000004</v>
      </c>
      <c r="E12" s="81">
        <f>+(I_Vendite_Acquisti!G12*I_Vendite_Acquisti!$D12)*(I_Vendite_Acquisti!G35+M_Vendite!E78)</f>
        <v>7200.0000000000009</v>
      </c>
      <c r="F12" s="81">
        <f>+(I_Vendite_Acquisti!H12*I_Vendite_Acquisti!$D12)*(I_Vendite_Acquisti!H35+M_Vendite!F78)</f>
        <v>7200.0000000000009</v>
      </c>
      <c r="G12" s="81">
        <f>+(I_Vendite_Acquisti!I12*I_Vendite_Acquisti!$D12)*(I_Vendite_Acquisti!I35+M_Vendite!G78)</f>
        <v>7200.0000000000009</v>
      </c>
      <c r="H12" s="81">
        <f>+(I_Vendite_Acquisti!J12*I_Vendite_Acquisti!$D12)*(I_Vendite_Acquisti!J35+M_Vendite!H78)</f>
        <v>7200.0000000000009</v>
      </c>
      <c r="I12" s="81">
        <f>+(I_Vendite_Acquisti!K12*I_Vendite_Acquisti!$D12)*(I_Vendite_Acquisti!K35+M_Vendite!I78)</f>
        <v>7200.0000000000009</v>
      </c>
      <c r="J12" s="81">
        <f>+(I_Vendite_Acquisti!L12*I_Vendite_Acquisti!$D12)*(I_Vendite_Acquisti!L35+M_Vendite!J78)</f>
        <v>7200.0000000000009</v>
      </c>
      <c r="K12" s="81">
        <f>+(I_Vendite_Acquisti!M12*I_Vendite_Acquisti!$D12)*(I_Vendite_Acquisti!M35+M_Vendite!K78)</f>
        <v>7200.0000000000009</v>
      </c>
      <c r="L12" s="81">
        <f>+(I_Vendite_Acquisti!N12*I_Vendite_Acquisti!$D12)*(I_Vendite_Acquisti!N35+M_Vendite!L78)</f>
        <v>7200.0000000000009</v>
      </c>
      <c r="M12" s="81">
        <f>+(I_Vendite_Acquisti!O12*I_Vendite_Acquisti!$D12)*(I_Vendite_Acquisti!O35+M_Vendite!M78)</f>
        <v>7200.0000000000009</v>
      </c>
      <c r="N12" s="81">
        <f>+(I_Vendite_Acquisti!P12*I_Vendite_Acquisti!$D12)*(I_Vendite_Acquisti!P35+M_Vendite!N78)</f>
        <v>7200.0000000000009</v>
      </c>
      <c r="O12" s="81">
        <f>+(I_Vendite_Acquisti!Q12*I_Vendite_Acquisti!$D12)*(I_Vendite_Acquisti!Q35+M_Vendite!O78)</f>
        <v>7200.0000000000009</v>
      </c>
      <c r="P12" s="81">
        <f>+(I_Vendite_Acquisti!R12*I_Vendite_Acquisti!$D12)*(I_Vendite_Acquisti!R35+M_Vendite!P78)</f>
        <v>7200.0000000000009</v>
      </c>
      <c r="Q12" s="81">
        <f>+(I_Vendite_Acquisti!S12*I_Vendite_Acquisti!$D12)*(I_Vendite_Acquisti!S35+M_Vendite!Q78)</f>
        <v>7200.0000000000009</v>
      </c>
      <c r="R12" s="81">
        <f>+(I_Vendite_Acquisti!T12*I_Vendite_Acquisti!$D12)*(I_Vendite_Acquisti!T35+M_Vendite!R78)</f>
        <v>7200.0000000000009</v>
      </c>
      <c r="S12" s="81">
        <f>+(I_Vendite_Acquisti!U12*I_Vendite_Acquisti!$D12)*(I_Vendite_Acquisti!U35+M_Vendite!S78)</f>
        <v>7200.0000000000009</v>
      </c>
      <c r="T12" s="81">
        <f>+(I_Vendite_Acquisti!V12*I_Vendite_Acquisti!$D12)*(I_Vendite_Acquisti!V35+M_Vendite!T78)</f>
        <v>7200.0000000000009</v>
      </c>
      <c r="U12" s="81">
        <f>+(I_Vendite_Acquisti!W12*I_Vendite_Acquisti!$D12)*(I_Vendite_Acquisti!W35+M_Vendite!U78)</f>
        <v>7200.0000000000009</v>
      </c>
      <c r="V12" s="81">
        <f>+(I_Vendite_Acquisti!X12*I_Vendite_Acquisti!$D12)*(I_Vendite_Acquisti!X35+M_Vendite!V78)</f>
        <v>7200.0000000000009</v>
      </c>
      <c r="W12" s="81">
        <f>+(I_Vendite_Acquisti!Y12*I_Vendite_Acquisti!$D12)*(I_Vendite_Acquisti!Y35+M_Vendite!W78)</f>
        <v>7200.0000000000009</v>
      </c>
      <c r="X12" s="81">
        <f>+(I_Vendite_Acquisti!Z12*I_Vendite_Acquisti!$D12)*(I_Vendite_Acquisti!Z35+M_Vendite!X78)</f>
        <v>7200.0000000000009</v>
      </c>
      <c r="Y12" s="81">
        <f>+(I_Vendite_Acquisti!AA12*I_Vendite_Acquisti!$D12)*(I_Vendite_Acquisti!AA35+M_Vendite!Y78)</f>
        <v>7200.0000000000009</v>
      </c>
      <c r="Z12" s="81">
        <f>+(I_Vendite_Acquisti!AB12*I_Vendite_Acquisti!$D12)*(I_Vendite_Acquisti!AB35+M_Vendite!Z78)</f>
        <v>7200.0000000000009</v>
      </c>
      <c r="AA12" s="81">
        <f>+(I_Vendite_Acquisti!AC12*I_Vendite_Acquisti!$D12)*(I_Vendite_Acquisti!AC35+M_Vendite!AA78)</f>
        <v>7200.0000000000009</v>
      </c>
      <c r="AB12" s="81">
        <f>+(I_Vendite_Acquisti!AD12*I_Vendite_Acquisti!$D12)*(I_Vendite_Acquisti!AD35+M_Vendite!AB78)</f>
        <v>7200.0000000000009</v>
      </c>
      <c r="AC12" s="81">
        <f>+(I_Vendite_Acquisti!AE12*I_Vendite_Acquisti!$D12)*(I_Vendite_Acquisti!AE35+M_Vendite!AC78)</f>
        <v>7200.0000000000009</v>
      </c>
      <c r="AD12" s="81">
        <f>+(I_Vendite_Acquisti!AF12*I_Vendite_Acquisti!$D12)*(I_Vendite_Acquisti!AF35+M_Vendite!AD78)</f>
        <v>7200.0000000000009</v>
      </c>
      <c r="AE12" s="81">
        <f>+(I_Vendite_Acquisti!AG12*I_Vendite_Acquisti!$D12)*(I_Vendite_Acquisti!AG35+M_Vendite!AE78)</f>
        <v>7200.0000000000009</v>
      </c>
      <c r="AF12" s="81">
        <f>+(I_Vendite_Acquisti!AH12*I_Vendite_Acquisti!$D12)*(I_Vendite_Acquisti!AH35+M_Vendite!AF78)</f>
        <v>7200.0000000000009</v>
      </c>
      <c r="AG12" s="81">
        <f>+(I_Vendite_Acquisti!AI12*I_Vendite_Acquisti!$D12)*(I_Vendite_Acquisti!AI35+M_Vendite!AG78)</f>
        <v>7200.0000000000009</v>
      </c>
      <c r="AH12" s="81">
        <f>+(I_Vendite_Acquisti!AJ12*I_Vendite_Acquisti!$D12)*(I_Vendite_Acquisti!AJ35+M_Vendite!AH78)</f>
        <v>7200.0000000000009</v>
      </c>
      <c r="AI12" s="81">
        <f>+(I_Vendite_Acquisti!AK12*I_Vendite_Acquisti!$D12)*(I_Vendite_Acquisti!AK35+M_Vendite!AI78)</f>
        <v>7200.0000000000009</v>
      </c>
      <c r="AJ12" s="81">
        <f>+(I_Vendite_Acquisti!AL12*I_Vendite_Acquisti!$D12)*(I_Vendite_Acquisti!AL35+M_Vendite!AJ78)</f>
        <v>7200.0000000000009</v>
      </c>
      <c r="AK12" s="81">
        <f>+(I_Vendite_Acquisti!AM12*I_Vendite_Acquisti!$D12)*(I_Vendite_Acquisti!AM35+M_Vendite!AK78)</f>
        <v>7200.0000000000009</v>
      </c>
      <c r="AL12" s="81">
        <f>+(I_Vendite_Acquisti!AN12*I_Vendite_Acquisti!$D12)*(I_Vendite_Acquisti!AN35+M_Vendite!AL78)</f>
        <v>7200.0000000000009</v>
      </c>
      <c r="AM12" s="82">
        <f>+(I_Vendite_Acquisti!AO12*I_Vendite_Acquisti!$D12)*(I_Vendite_Acquisti!AO35+M_Vendite!AM78)</f>
        <v>7200.0000000000009</v>
      </c>
    </row>
    <row r="13" spans="2:39" ht="14.4" x14ac:dyDescent="0.3">
      <c r="B13" s="20"/>
      <c r="C13" s="52" t="str">
        <f>+I_Vendite_Acquisti!C13</f>
        <v>Prodotto 5</v>
      </c>
      <c r="D13" s="55">
        <f>+(I_Vendite_Acquisti!F13*I_Vendite_Acquisti!$D13)*(I_Vendite_Acquisti!F36+M_Vendite!D79)</f>
        <v>120000</v>
      </c>
      <c r="E13" s="81">
        <f>+(I_Vendite_Acquisti!G13*I_Vendite_Acquisti!$D13)*(I_Vendite_Acquisti!G36+M_Vendite!E79)</f>
        <v>24000</v>
      </c>
      <c r="F13" s="81">
        <f>+(I_Vendite_Acquisti!H13*I_Vendite_Acquisti!$D13)*(I_Vendite_Acquisti!H36+M_Vendite!F79)</f>
        <v>24000</v>
      </c>
      <c r="G13" s="81">
        <f>+(I_Vendite_Acquisti!I13*I_Vendite_Acquisti!$D13)*(I_Vendite_Acquisti!I36+M_Vendite!G79)</f>
        <v>24000</v>
      </c>
      <c r="H13" s="81">
        <f>+(I_Vendite_Acquisti!J13*I_Vendite_Acquisti!$D13)*(I_Vendite_Acquisti!J36+M_Vendite!H79)</f>
        <v>24000</v>
      </c>
      <c r="I13" s="81">
        <f>+(I_Vendite_Acquisti!K13*I_Vendite_Acquisti!$D13)*(I_Vendite_Acquisti!K36+M_Vendite!I79)</f>
        <v>24000</v>
      </c>
      <c r="J13" s="81">
        <f>+(I_Vendite_Acquisti!L13*I_Vendite_Acquisti!$D13)*(I_Vendite_Acquisti!L36+M_Vendite!J79)</f>
        <v>24000</v>
      </c>
      <c r="K13" s="81">
        <f>+(I_Vendite_Acquisti!M13*I_Vendite_Acquisti!$D13)*(I_Vendite_Acquisti!M36+M_Vendite!K79)</f>
        <v>24000</v>
      </c>
      <c r="L13" s="81">
        <f>+(I_Vendite_Acquisti!N13*I_Vendite_Acquisti!$D13)*(I_Vendite_Acquisti!N36+M_Vendite!L79)</f>
        <v>24000</v>
      </c>
      <c r="M13" s="81">
        <f>+(I_Vendite_Acquisti!O13*I_Vendite_Acquisti!$D13)*(I_Vendite_Acquisti!O36+M_Vendite!M79)</f>
        <v>24000</v>
      </c>
      <c r="N13" s="81">
        <f>+(I_Vendite_Acquisti!P13*I_Vendite_Acquisti!$D13)*(I_Vendite_Acquisti!P36+M_Vendite!N79)</f>
        <v>24000</v>
      </c>
      <c r="O13" s="81">
        <f>+(I_Vendite_Acquisti!Q13*I_Vendite_Acquisti!$D13)*(I_Vendite_Acquisti!Q36+M_Vendite!O79)</f>
        <v>24000</v>
      </c>
      <c r="P13" s="81">
        <f>+(I_Vendite_Acquisti!R13*I_Vendite_Acquisti!$D13)*(I_Vendite_Acquisti!R36+M_Vendite!P79)</f>
        <v>24000</v>
      </c>
      <c r="Q13" s="81">
        <f>+(I_Vendite_Acquisti!S13*I_Vendite_Acquisti!$D13)*(I_Vendite_Acquisti!S36+M_Vendite!Q79)</f>
        <v>24000</v>
      </c>
      <c r="R13" s="81">
        <f>+(I_Vendite_Acquisti!T13*I_Vendite_Acquisti!$D13)*(I_Vendite_Acquisti!T36+M_Vendite!R79)</f>
        <v>24000</v>
      </c>
      <c r="S13" s="81">
        <f>+(I_Vendite_Acquisti!U13*I_Vendite_Acquisti!$D13)*(I_Vendite_Acquisti!U36+M_Vendite!S79)</f>
        <v>24000</v>
      </c>
      <c r="T13" s="81">
        <f>+(I_Vendite_Acquisti!V13*I_Vendite_Acquisti!$D13)*(I_Vendite_Acquisti!V36+M_Vendite!T79)</f>
        <v>24000</v>
      </c>
      <c r="U13" s="81">
        <f>+(I_Vendite_Acquisti!W13*I_Vendite_Acquisti!$D13)*(I_Vendite_Acquisti!W36+M_Vendite!U79)</f>
        <v>24000</v>
      </c>
      <c r="V13" s="81">
        <f>+(I_Vendite_Acquisti!X13*I_Vendite_Acquisti!$D13)*(I_Vendite_Acquisti!X36+M_Vendite!V79)</f>
        <v>24000</v>
      </c>
      <c r="W13" s="81">
        <f>+(I_Vendite_Acquisti!Y13*I_Vendite_Acquisti!$D13)*(I_Vendite_Acquisti!Y36+M_Vendite!W79)</f>
        <v>24000</v>
      </c>
      <c r="X13" s="81">
        <f>+(I_Vendite_Acquisti!Z13*I_Vendite_Acquisti!$D13)*(I_Vendite_Acquisti!Z36+M_Vendite!X79)</f>
        <v>24000</v>
      </c>
      <c r="Y13" s="81">
        <f>+(I_Vendite_Acquisti!AA13*I_Vendite_Acquisti!$D13)*(I_Vendite_Acquisti!AA36+M_Vendite!Y79)</f>
        <v>24000</v>
      </c>
      <c r="Z13" s="81">
        <f>+(I_Vendite_Acquisti!AB13*I_Vendite_Acquisti!$D13)*(I_Vendite_Acquisti!AB36+M_Vendite!Z79)</f>
        <v>24000</v>
      </c>
      <c r="AA13" s="81">
        <f>+(I_Vendite_Acquisti!AC13*I_Vendite_Acquisti!$D13)*(I_Vendite_Acquisti!AC36+M_Vendite!AA79)</f>
        <v>24000</v>
      </c>
      <c r="AB13" s="81">
        <f>+(I_Vendite_Acquisti!AD13*I_Vendite_Acquisti!$D13)*(I_Vendite_Acquisti!AD36+M_Vendite!AB79)</f>
        <v>24000</v>
      </c>
      <c r="AC13" s="81">
        <f>+(I_Vendite_Acquisti!AE13*I_Vendite_Acquisti!$D13)*(I_Vendite_Acquisti!AE36+M_Vendite!AC79)</f>
        <v>24000</v>
      </c>
      <c r="AD13" s="81">
        <f>+(I_Vendite_Acquisti!AF13*I_Vendite_Acquisti!$D13)*(I_Vendite_Acquisti!AF36+M_Vendite!AD79)</f>
        <v>24000</v>
      </c>
      <c r="AE13" s="81">
        <f>+(I_Vendite_Acquisti!AG13*I_Vendite_Acquisti!$D13)*(I_Vendite_Acquisti!AG36+M_Vendite!AE79)</f>
        <v>24000</v>
      </c>
      <c r="AF13" s="81">
        <f>+(I_Vendite_Acquisti!AH13*I_Vendite_Acquisti!$D13)*(I_Vendite_Acquisti!AH36+M_Vendite!AF79)</f>
        <v>24000</v>
      </c>
      <c r="AG13" s="81">
        <f>+(I_Vendite_Acquisti!AI13*I_Vendite_Acquisti!$D13)*(I_Vendite_Acquisti!AI36+M_Vendite!AG79)</f>
        <v>24000</v>
      </c>
      <c r="AH13" s="81">
        <f>+(I_Vendite_Acquisti!AJ13*I_Vendite_Acquisti!$D13)*(I_Vendite_Acquisti!AJ36+M_Vendite!AH79)</f>
        <v>24000</v>
      </c>
      <c r="AI13" s="81">
        <f>+(I_Vendite_Acquisti!AK13*I_Vendite_Acquisti!$D13)*(I_Vendite_Acquisti!AK36+M_Vendite!AI79)</f>
        <v>24000</v>
      </c>
      <c r="AJ13" s="81">
        <f>+(I_Vendite_Acquisti!AL13*I_Vendite_Acquisti!$D13)*(I_Vendite_Acquisti!AL36+M_Vendite!AJ79)</f>
        <v>24000</v>
      </c>
      <c r="AK13" s="81">
        <f>+(I_Vendite_Acquisti!AM13*I_Vendite_Acquisti!$D13)*(I_Vendite_Acquisti!AM36+M_Vendite!AK79)</f>
        <v>24000</v>
      </c>
      <c r="AL13" s="81">
        <f>+(I_Vendite_Acquisti!AN13*I_Vendite_Acquisti!$D13)*(I_Vendite_Acquisti!AN36+M_Vendite!AL79)</f>
        <v>24000</v>
      </c>
      <c r="AM13" s="82">
        <f>+(I_Vendite_Acquisti!AO13*I_Vendite_Acquisti!$D13)*(I_Vendite_Acquisti!AO36+M_Vendite!AM79)</f>
        <v>24000</v>
      </c>
    </row>
    <row r="14" spans="2:39" ht="14.4" x14ac:dyDescent="0.3">
      <c r="B14" s="20"/>
      <c r="C14" s="52" t="str">
        <f>+I_Vendite_Acquisti!C14</f>
        <v>Prodotto 6</v>
      </c>
      <c r="D14" s="55">
        <f>+(I_Vendite_Acquisti!F14*I_Vendite_Acquisti!$D14)*(I_Vendite_Acquisti!F37+M_Vendite!D80)</f>
        <v>0</v>
      </c>
      <c r="E14" s="81">
        <f>+(I_Vendite_Acquisti!G14*I_Vendite_Acquisti!$D14)*(I_Vendite_Acquisti!G37+M_Vendite!E80)</f>
        <v>0</v>
      </c>
      <c r="F14" s="81">
        <f>+(I_Vendite_Acquisti!H14*I_Vendite_Acquisti!$D14)*(I_Vendite_Acquisti!H37+M_Vendite!F80)</f>
        <v>0</v>
      </c>
      <c r="G14" s="81">
        <f>+(I_Vendite_Acquisti!I14*I_Vendite_Acquisti!$D14)*(I_Vendite_Acquisti!I37+M_Vendite!G80)</f>
        <v>0</v>
      </c>
      <c r="H14" s="81">
        <f>+(I_Vendite_Acquisti!J14*I_Vendite_Acquisti!$D14)*(I_Vendite_Acquisti!J37+M_Vendite!H80)</f>
        <v>0</v>
      </c>
      <c r="I14" s="81">
        <f>+(I_Vendite_Acquisti!K14*I_Vendite_Acquisti!$D14)*(I_Vendite_Acquisti!K37+M_Vendite!I80)</f>
        <v>0</v>
      </c>
      <c r="J14" s="81">
        <f>+(I_Vendite_Acquisti!L14*I_Vendite_Acquisti!$D14)*(I_Vendite_Acquisti!L37+M_Vendite!J80)</f>
        <v>0</v>
      </c>
      <c r="K14" s="81">
        <f>+(I_Vendite_Acquisti!M14*I_Vendite_Acquisti!$D14)*(I_Vendite_Acquisti!M37+M_Vendite!K80)</f>
        <v>0</v>
      </c>
      <c r="L14" s="81">
        <f>+(I_Vendite_Acquisti!N14*I_Vendite_Acquisti!$D14)*(I_Vendite_Acquisti!N37+M_Vendite!L80)</f>
        <v>0</v>
      </c>
      <c r="M14" s="81">
        <f>+(I_Vendite_Acquisti!O14*I_Vendite_Acquisti!$D14)*(I_Vendite_Acquisti!O37+M_Vendite!M80)</f>
        <v>0</v>
      </c>
      <c r="N14" s="81">
        <f>+(I_Vendite_Acquisti!P14*I_Vendite_Acquisti!$D14)*(I_Vendite_Acquisti!P37+M_Vendite!N80)</f>
        <v>0</v>
      </c>
      <c r="O14" s="81">
        <f>+(I_Vendite_Acquisti!Q14*I_Vendite_Acquisti!$D14)*(I_Vendite_Acquisti!Q37+M_Vendite!O80)</f>
        <v>0</v>
      </c>
      <c r="P14" s="81">
        <f>+(I_Vendite_Acquisti!R14*I_Vendite_Acquisti!$D14)*(I_Vendite_Acquisti!R37+M_Vendite!P80)</f>
        <v>0</v>
      </c>
      <c r="Q14" s="81">
        <f>+(I_Vendite_Acquisti!S14*I_Vendite_Acquisti!$D14)*(I_Vendite_Acquisti!S37+M_Vendite!Q80)</f>
        <v>0</v>
      </c>
      <c r="R14" s="81">
        <f>+(I_Vendite_Acquisti!T14*I_Vendite_Acquisti!$D14)*(I_Vendite_Acquisti!T37+M_Vendite!R80)</f>
        <v>0</v>
      </c>
      <c r="S14" s="81">
        <f>+(I_Vendite_Acquisti!U14*I_Vendite_Acquisti!$D14)*(I_Vendite_Acquisti!U37+M_Vendite!S80)</f>
        <v>0</v>
      </c>
      <c r="T14" s="81">
        <f>+(I_Vendite_Acquisti!V14*I_Vendite_Acquisti!$D14)*(I_Vendite_Acquisti!V37+M_Vendite!T80)</f>
        <v>0</v>
      </c>
      <c r="U14" s="81">
        <f>+(I_Vendite_Acquisti!W14*I_Vendite_Acquisti!$D14)*(I_Vendite_Acquisti!W37+M_Vendite!U80)</f>
        <v>0</v>
      </c>
      <c r="V14" s="81">
        <f>+(I_Vendite_Acquisti!X14*I_Vendite_Acquisti!$D14)*(I_Vendite_Acquisti!X37+M_Vendite!V80)</f>
        <v>0</v>
      </c>
      <c r="W14" s="81">
        <f>+(I_Vendite_Acquisti!Y14*I_Vendite_Acquisti!$D14)*(I_Vendite_Acquisti!Y37+M_Vendite!W80)</f>
        <v>0</v>
      </c>
      <c r="X14" s="81">
        <f>+(I_Vendite_Acquisti!Z14*I_Vendite_Acquisti!$D14)*(I_Vendite_Acquisti!Z37+M_Vendite!X80)</f>
        <v>0</v>
      </c>
      <c r="Y14" s="81">
        <f>+(I_Vendite_Acquisti!AA14*I_Vendite_Acquisti!$D14)*(I_Vendite_Acquisti!AA37+M_Vendite!Y80)</f>
        <v>0</v>
      </c>
      <c r="Z14" s="81">
        <f>+(I_Vendite_Acquisti!AB14*I_Vendite_Acquisti!$D14)*(I_Vendite_Acquisti!AB37+M_Vendite!Z80)</f>
        <v>0</v>
      </c>
      <c r="AA14" s="81">
        <f>+(I_Vendite_Acquisti!AC14*I_Vendite_Acquisti!$D14)*(I_Vendite_Acquisti!AC37+M_Vendite!AA80)</f>
        <v>0</v>
      </c>
      <c r="AB14" s="81">
        <f>+(I_Vendite_Acquisti!AD14*I_Vendite_Acquisti!$D14)*(I_Vendite_Acquisti!AD37+M_Vendite!AB80)</f>
        <v>0</v>
      </c>
      <c r="AC14" s="81">
        <f>+(I_Vendite_Acquisti!AE14*I_Vendite_Acquisti!$D14)*(I_Vendite_Acquisti!AE37+M_Vendite!AC80)</f>
        <v>0</v>
      </c>
      <c r="AD14" s="81">
        <f>+(I_Vendite_Acquisti!AF14*I_Vendite_Acquisti!$D14)*(I_Vendite_Acquisti!AF37+M_Vendite!AD80)</f>
        <v>0</v>
      </c>
      <c r="AE14" s="81">
        <f>+(I_Vendite_Acquisti!AG14*I_Vendite_Acquisti!$D14)*(I_Vendite_Acquisti!AG37+M_Vendite!AE80)</f>
        <v>0</v>
      </c>
      <c r="AF14" s="81">
        <f>+(I_Vendite_Acquisti!AH14*I_Vendite_Acquisti!$D14)*(I_Vendite_Acquisti!AH37+M_Vendite!AF80)</f>
        <v>0</v>
      </c>
      <c r="AG14" s="81">
        <f>+(I_Vendite_Acquisti!AI14*I_Vendite_Acquisti!$D14)*(I_Vendite_Acquisti!AI37+M_Vendite!AG80)</f>
        <v>0</v>
      </c>
      <c r="AH14" s="81">
        <f>+(I_Vendite_Acquisti!AJ14*I_Vendite_Acquisti!$D14)*(I_Vendite_Acquisti!AJ37+M_Vendite!AH80)</f>
        <v>0</v>
      </c>
      <c r="AI14" s="81">
        <f>+(I_Vendite_Acquisti!AK14*I_Vendite_Acquisti!$D14)*(I_Vendite_Acquisti!AK37+M_Vendite!AI80)</f>
        <v>0</v>
      </c>
      <c r="AJ14" s="81">
        <f>+(I_Vendite_Acquisti!AL14*I_Vendite_Acquisti!$D14)*(I_Vendite_Acquisti!AL37+M_Vendite!AJ80)</f>
        <v>0</v>
      </c>
      <c r="AK14" s="81">
        <f>+(I_Vendite_Acquisti!AM14*I_Vendite_Acquisti!$D14)*(I_Vendite_Acquisti!AM37+M_Vendite!AK80)</f>
        <v>0</v>
      </c>
      <c r="AL14" s="81">
        <f>+(I_Vendite_Acquisti!AN14*I_Vendite_Acquisti!$D14)*(I_Vendite_Acquisti!AN37+M_Vendite!AL80)</f>
        <v>0</v>
      </c>
      <c r="AM14" s="82">
        <f>+(I_Vendite_Acquisti!AO14*I_Vendite_Acquisti!$D14)*(I_Vendite_Acquisti!AO37+M_Vendite!AM80)</f>
        <v>0</v>
      </c>
    </row>
    <row r="15" spans="2:39" ht="14.4" x14ac:dyDescent="0.3">
      <c r="B15" s="20"/>
      <c r="C15" s="52" t="str">
        <f>+I_Vendite_Acquisti!C15</f>
        <v>Prodotto 7</v>
      </c>
      <c r="D15" s="55">
        <f>+(I_Vendite_Acquisti!F15*I_Vendite_Acquisti!$D15)*(I_Vendite_Acquisti!F38+M_Vendite!D81)</f>
        <v>0</v>
      </c>
      <c r="E15" s="81">
        <f>+(I_Vendite_Acquisti!G15*I_Vendite_Acquisti!$D15)*(I_Vendite_Acquisti!G38+M_Vendite!E81)</f>
        <v>0</v>
      </c>
      <c r="F15" s="81">
        <f>+(I_Vendite_Acquisti!H15*I_Vendite_Acquisti!$D15)*(I_Vendite_Acquisti!H38+M_Vendite!F81)</f>
        <v>0</v>
      </c>
      <c r="G15" s="81">
        <f>+(I_Vendite_Acquisti!I15*I_Vendite_Acquisti!$D15)*(I_Vendite_Acquisti!I38+M_Vendite!G81)</f>
        <v>0</v>
      </c>
      <c r="H15" s="81">
        <f>+(I_Vendite_Acquisti!J15*I_Vendite_Acquisti!$D15)*(I_Vendite_Acquisti!J38+M_Vendite!H81)</f>
        <v>0</v>
      </c>
      <c r="I15" s="81">
        <f>+(I_Vendite_Acquisti!K15*I_Vendite_Acquisti!$D15)*(I_Vendite_Acquisti!K38+M_Vendite!I81)</f>
        <v>0</v>
      </c>
      <c r="J15" s="81">
        <f>+(I_Vendite_Acquisti!L15*I_Vendite_Acquisti!$D15)*(I_Vendite_Acquisti!L38+M_Vendite!J81)</f>
        <v>0</v>
      </c>
      <c r="K15" s="81">
        <f>+(I_Vendite_Acquisti!M15*I_Vendite_Acquisti!$D15)*(I_Vendite_Acquisti!M38+M_Vendite!K81)</f>
        <v>0</v>
      </c>
      <c r="L15" s="81">
        <f>+(I_Vendite_Acquisti!N15*I_Vendite_Acquisti!$D15)*(I_Vendite_Acquisti!N38+M_Vendite!L81)</f>
        <v>0</v>
      </c>
      <c r="M15" s="81">
        <f>+(I_Vendite_Acquisti!O15*I_Vendite_Acquisti!$D15)*(I_Vendite_Acquisti!O38+M_Vendite!M81)</f>
        <v>0</v>
      </c>
      <c r="N15" s="81">
        <f>+(I_Vendite_Acquisti!P15*I_Vendite_Acquisti!$D15)*(I_Vendite_Acquisti!P38+M_Vendite!N81)</f>
        <v>0</v>
      </c>
      <c r="O15" s="81">
        <f>+(I_Vendite_Acquisti!Q15*I_Vendite_Acquisti!$D15)*(I_Vendite_Acquisti!Q38+M_Vendite!O81)</f>
        <v>0</v>
      </c>
      <c r="P15" s="81">
        <f>+(I_Vendite_Acquisti!R15*I_Vendite_Acquisti!$D15)*(I_Vendite_Acquisti!R38+M_Vendite!P81)</f>
        <v>0</v>
      </c>
      <c r="Q15" s="81">
        <f>+(I_Vendite_Acquisti!S15*I_Vendite_Acquisti!$D15)*(I_Vendite_Acquisti!S38+M_Vendite!Q81)</f>
        <v>0</v>
      </c>
      <c r="R15" s="81">
        <f>+(I_Vendite_Acquisti!T15*I_Vendite_Acquisti!$D15)*(I_Vendite_Acquisti!T38+M_Vendite!R81)</f>
        <v>0</v>
      </c>
      <c r="S15" s="81">
        <f>+(I_Vendite_Acquisti!U15*I_Vendite_Acquisti!$D15)*(I_Vendite_Acquisti!U38+M_Vendite!S81)</f>
        <v>0</v>
      </c>
      <c r="T15" s="81">
        <f>+(I_Vendite_Acquisti!V15*I_Vendite_Acquisti!$D15)*(I_Vendite_Acquisti!V38+M_Vendite!T81)</f>
        <v>0</v>
      </c>
      <c r="U15" s="81">
        <f>+(I_Vendite_Acquisti!W15*I_Vendite_Acquisti!$D15)*(I_Vendite_Acquisti!W38+M_Vendite!U81)</f>
        <v>0</v>
      </c>
      <c r="V15" s="81">
        <f>+(I_Vendite_Acquisti!X15*I_Vendite_Acquisti!$D15)*(I_Vendite_Acquisti!X38+M_Vendite!V81)</f>
        <v>0</v>
      </c>
      <c r="W15" s="81">
        <f>+(I_Vendite_Acquisti!Y15*I_Vendite_Acquisti!$D15)*(I_Vendite_Acquisti!Y38+M_Vendite!W81)</f>
        <v>0</v>
      </c>
      <c r="X15" s="81">
        <f>+(I_Vendite_Acquisti!Z15*I_Vendite_Acquisti!$D15)*(I_Vendite_Acquisti!Z38+M_Vendite!X81)</f>
        <v>0</v>
      </c>
      <c r="Y15" s="81">
        <f>+(I_Vendite_Acquisti!AA15*I_Vendite_Acquisti!$D15)*(I_Vendite_Acquisti!AA38+M_Vendite!Y81)</f>
        <v>0</v>
      </c>
      <c r="Z15" s="81">
        <f>+(I_Vendite_Acquisti!AB15*I_Vendite_Acquisti!$D15)*(I_Vendite_Acquisti!AB38+M_Vendite!Z81)</f>
        <v>0</v>
      </c>
      <c r="AA15" s="81">
        <f>+(I_Vendite_Acquisti!AC15*I_Vendite_Acquisti!$D15)*(I_Vendite_Acquisti!AC38+M_Vendite!AA81)</f>
        <v>0</v>
      </c>
      <c r="AB15" s="81">
        <f>+(I_Vendite_Acquisti!AD15*I_Vendite_Acquisti!$D15)*(I_Vendite_Acquisti!AD38+M_Vendite!AB81)</f>
        <v>0</v>
      </c>
      <c r="AC15" s="81">
        <f>+(I_Vendite_Acquisti!AE15*I_Vendite_Acquisti!$D15)*(I_Vendite_Acquisti!AE38+M_Vendite!AC81)</f>
        <v>0</v>
      </c>
      <c r="AD15" s="81">
        <f>+(I_Vendite_Acquisti!AF15*I_Vendite_Acquisti!$D15)*(I_Vendite_Acquisti!AF38+M_Vendite!AD81)</f>
        <v>0</v>
      </c>
      <c r="AE15" s="81">
        <f>+(I_Vendite_Acquisti!AG15*I_Vendite_Acquisti!$D15)*(I_Vendite_Acquisti!AG38+M_Vendite!AE81)</f>
        <v>0</v>
      </c>
      <c r="AF15" s="81">
        <f>+(I_Vendite_Acquisti!AH15*I_Vendite_Acquisti!$D15)*(I_Vendite_Acquisti!AH38+M_Vendite!AF81)</f>
        <v>0</v>
      </c>
      <c r="AG15" s="81">
        <f>+(I_Vendite_Acquisti!AI15*I_Vendite_Acquisti!$D15)*(I_Vendite_Acquisti!AI38+M_Vendite!AG81)</f>
        <v>0</v>
      </c>
      <c r="AH15" s="81">
        <f>+(I_Vendite_Acquisti!AJ15*I_Vendite_Acquisti!$D15)*(I_Vendite_Acquisti!AJ38+M_Vendite!AH81)</f>
        <v>0</v>
      </c>
      <c r="AI15" s="81">
        <f>+(I_Vendite_Acquisti!AK15*I_Vendite_Acquisti!$D15)*(I_Vendite_Acquisti!AK38+M_Vendite!AI81)</f>
        <v>0</v>
      </c>
      <c r="AJ15" s="81">
        <f>+(I_Vendite_Acquisti!AL15*I_Vendite_Acquisti!$D15)*(I_Vendite_Acquisti!AL38+M_Vendite!AJ81)</f>
        <v>0</v>
      </c>
      <c r="AK15" s="81">
        <f>+(I_Vendite_Acquisti!AM15*I_Vendite_Acquisti!$D15)*(I_Vendite_Acquisti!AM38+M_Vendite!AK81)</f>
        <v>0</v>
      </c>
      <c r="AL15" s="81">
        <f>+(I_Vendite_Acquisti!AN15*I_Vendite_Acquisti!$D15)*(I_Vendite_Acquisti!AN38+M_Vendite!AL81)</f>
        <v>0</v>
      </c>
      <c r="AM15" s="82">
        <f>+(I_Vendite_Acquisti!AO15*I_Vendite_Acquisti!$D15)*(I_Vendite_Acquisti!AO38+M_Vendite!AM81)</f>
        <v>0</v>
      </c>
    </row>
    <row r="16" spans="2:39" ht="16.5" customHeight="1" x14ac:dyDescent="0.3">
      <c r="B16" s="20"/>
      <c r="C16" s="52" t="str">
        <f>+I_Vendite_Acquisti!C16</f>
        <v>Prodotto 8</v>
      </c>
      <c r="D16" s="55">
        <f>+(I_Vendite_Acquisti!F16*I_Vendite_Acquisti!$D16)*(I_Vendite_Acquisti!F39+M_Vendite!D82)</f>
        <v>0</v>
      </c>
      <c r="E16" s="81">
        <f>+(I_Vendite_Acquisti!G16*I_Vendite_Acquisti!$D16)*(I_Vendite_Acquisti!G39+M_Vendite!E82)</f>
        <v>0</v>
      </c>
      <c r="F16" s="81">
        <f>+(I_Vendite_Acquisti!H16*I_Vendite_Acquisti!$D16)*(I_Vendite_Acquisti!H39+M_Vendite!F82)</f>
        <v>0</v>
      </c>
      <c r="G16" s="81">
        <f>+(I_Vendite_Acquisti!I16*I_Vendite_Acquisti!$D16)*(I_Vendite_Acquisti!I39+M_Vendite!G82)</f>
        <v>0</v>
      </c>
      <c r="H16" s="81">
        <f>+(I_Vendite_Acquisti!J16*I_Vendite_Acquisti!$D16)*(I_Vendite_Acquisti!J39+M_Vendite!H82)</f>
        <v>0</v>
      </c>
      <c r="I16" s="81">
        <f>+(I_Vendite_Acquisti!K16*I_Vendite_Acquisti!$D16)*(I_Vendite_Acquisti!K39+M_Vendite!I82)</f>
        <v>0</v>
      </c>
      <c r="J16" s="81">
        <f>+(I_Vendite_Acquisti!L16*I_Vendite_Acquisti!$D16)*(I_Vendite_Acquisti!L39+M_Vendite!J82)</f>
        <v>0</v>
      </c>
      <c r="K16" s="81">
        <f>+(I_Vendite_Acquisti!M16*I_Vendite_Acquisti!$D16)*(I_Vendite_Acquisti!M39+M_Vendite!K82)</f>
        <v>0</v>
      </c>
      <c r="L16" s="81">
        <f>+(I_Vendite_Acquisti!N16*I_Vendite_Acquisti!$D16)*(I_Vendite_Acquisti!N39+M_Vendite!L82)</f>
        <v>0</v>
      </c>
      <c r="M16" s="81">
        <f>+(I_Vendite_Acquisti!O16*I_Vendite_Acquisti!$D16)*(I_Vendite_Acquisti!O39+M_Vendite!M82)</f>
        <v>0</v>
      </c>
      <c r="N16" s="81">
        <f>+(I_Vendite_Acquisti!P16*I_Vendite_Acquisti!$D16)*(I_Vendite_Acquisti!P39+M_Vendite!N82)</f>
        <v>0</v>
      </c>
      <c r="O16" s="81">
        <f>+(I_Vendite_Acquisti!Q16*I_Vendite_Acquisti!$D16)*(I_Vendite_Acquisti!Q39+M_Vendite!O82)</f>
        <v>0</v>
      </c>
      <c r="P16" s="81">
        <f>+(I_Vendite_Acquisti!R16*I_Vendite_Acquisti!$D16)*(I_Vendite_Acquisti!R39+M_Vendite!P82)</f>
        <v>0</v>
      </c>
      <c r="Q16" s="81">
        <f>+(I_Vendite_Acquisti!S16*I_Vendite_Acquisti!$D16)*(I_Vendite_Acquisti!S39+M_Vendite!Q82)</f>
        <v>0</v>
      </c>
      <c r="R16" s="81">
        <f>+(I_Vendite_Acquisti!T16*I_Vendite_Acquisti!$D16)*(I_Vendite_Acquisti!T39+M_Vendite!R82)</f>
        <v>0</v>
      </c>
      <c r="S16" s="81">
        <f>+(I_Vendite_Acquisti!U16*I_Vendite_Acquisti!$D16)*(I_Vendite_Acquisti!U39+M_Vendite!S82)</f>
        <v>0</v>
      </c>
      <c r="T16" s="81">
        <f>+(I_Vendite_Acquisti!V16*I_Vendite_Acquisti!$D16)*(I_Vendite_Acquisti!V39+M_Vendite!T82)</f>
        <v>0</v>
      </c>
      <c r="U16" s="81">
        <f>+(I_Vendite_Acquisti!W16*I_Vendite_Acquisti!$D16)*(I_Vendite_Acquisti!W39+M_Vendite!U82)</f>
        <v>0</v>
      </c>
      <c r="V16" s="81">
        <f>+(I_Vendite_Acquisti!X16*I_Vendite_Acquisti!$D16)*(I_Vendite_Acquisti!X39+M_Vendite!V82)</f>
        <v>0</v>
      </c>
      <c r="W16" s="81">
        <f>+(I_Vendite_Acquisti!Y16*I_Vendite_Acquisti!$D16)*(I_Vendite_Acquisti!Y39+M_Vendite!W82)</f>
        <v>0</v>
      </c>
      <c r="X16" s="81">
        <f>+(I_Vendite_Acquisti!Z16*I_Vendite_Acquisti!$D16)*(I_Vendite_Acquisti!Z39+M_Vendite!X82)</f>
        <v>0</v>
      </c>
      <c r="Y16" s="81">
        <f>+(I_Vendite_Acquisti!AA16*I_Vendite_Acquisti!$D16)*(I_Vendite_Acquisti!AA39+M_Vendite!Y82)</f>
        <v>0</v>
      </c>
      <c r="Z16" s="81">
        <f>+(I_Vendite_Acquisti!AB16*I_Vendite_Acquisti!$D16)*(I_Vendite_Acquisti!AB39+M_Vendite!Z82)</f>
        <v>0</v>
      </c>
      <c r="AA16" s="81">
        <f>+(I_Vendite_Acquisti!AC16*I_Vendite_Acquisti!$D16)*(I_Vendite_Acquisti!AC39+M_Vendite!AA82)</f>
        <v>0</v>
      </c>
      <c r="AB16" s="81">
        <f>+(I_Vendite_Acquisti!AD16*I_Vendite_Acquisti!$D16)*(I_Vendite_Acquisti!AD39+M_Vendite!AB82)</f>
        <v>0</v>
      </c>
      <c r="AC16" s="81">
        <f>+(I_Vendite_Acquisti!AE16*I_Vendite_Acquisti!$D16)*(I_Vendite_Acquisti!AE39+M_Vendite!AC82)</f>
        <v>0</v>
      </c>
      <c r="AD16" s="81">
        <f>+(I_Vendite_Acquisti!AF16*I_Vendite_Acquisti!$D16)*(I_Vendite_Acquisti!AF39+M_Vendite!AD82)</f>
        <v>0</v>
      </c>
      <c r="AE16" s="81">
        <f>+(I_Vendite_Acquisti!AG16*I_Vendite_Acquisti!$D16)*(I_Vendite_Acquisti!AG39+M_Vendite!AE82)</f>
        <v>0</v>
      </c>
      <c r="AF16" s="81">
        <f>+(I_Vendite_Acquisti!AH16*I_Vendite_Acquisti!$D16)*(I_Vendite_Acquisti!AH39+M_Vendite!AF82)</f>
        <v>0</v>
      </c>
      <c r="AG16" s="81">
        <f>+(I_Vendite_Acquisti!AI16*I_Vendite_Acquisti!$D16)*(I_Vendite_Acquisti!AI39+M_Vendite!AG82)</f>
        <v>0</v>
      </c>
      <c r="AH16" s="81">
        <f>+(I_Vendite_Acquisti!AJ16*I_Vendite_Acquisti!$D16)*(I_Vendite_Acquisti!AJ39+M_Vendite!AH82)</f>
        <v>0</v>
      </c>
      <c r="AI16" s="81">
        <f>+(I_Vendite_Acquisti!AK16*I_Vendite_Acquisti!$D16)*(I_Vendite_Acquisti!AK39+M_Vendite!AI82)</f>
        <v>0</v>
      </c>
      <c r="AJ16" s="81">
        <f>+(I_Vendite_Acquisti!AL16*I_Vendite_Acquisti!$D16)*(I_Vendite_Acquisti!AL39+M_Vendite!AJ82)</f>
        <v>0</v>
      </c>
      <c r="AK16" s="81">
        <f>+(I_Vendite_Acquisti!AM16*I_Vendite_Acquisti!$D16)*(I_Vendite_Acquisti!AM39+M_Vendite!AK82)</f>
        <v>0</v>
      </c>
      <c r="AL16" s="81">
        <f>+(I_Vendite_Acquisti!AN16*I_Vendite_Acquisti!$D16)*(I_Vendite_Acquisti!AN39+M_Vendite!AL82)</f>
        <v>0</v>
      </c>
      <c r="AM16" s="82">
        <f>+(I_Vendite_Acquisti!AO16*I_Vendite_Acquisti!$D16)*(I_Vendite_Acquisti!AO39+M_Vendite!AM82)</f>
        <v>0</v>
      </c>
    </row>
    <row r="17" spans="1:39" ht="14.4" x14ac:dyDescent="0.3">
      <c r="B17" s="20"/>
      <c r="C17" s="52" t="str">
        <f>+I_Vendite_Acquisti!C17</f>
        <v>Prodotto 9</v>
      </c>
      <c r="D17" s="55">
        <f>+(I_Vendite_Acquisti!F17*I_Vendite_Acquisti!$D17)*(I_Vendite_Acquisti!F40+M_Vendite!D83)</f>
        <v>0</v>
      </c>
      <c r="E17" s="81">
        <f>+(I_Vendite_Acquisti!G17*I_Vendite_Acquisti!$D17)*(I_Vendite_Acquisti!G40+M_Vendite!E83)</f>
        <v>0</v>
      </c>
      <c r="F17" s="81">
        <f>+(I_Vendite_Acquisti!H17*I_Vendite_Acquisti!$D17)*(I_Vendite_Acquisti!H40+M_Vendite!F83)</f>
        <v>0</v>
      </c>
      <c r="G17" s="81">
        <f>+(I_Vendite_Acquisti!I17*I_Vendite_Acquisti!$D17)*(I_Vendite_Acquisti!I40+M_Vendite!G83)</f>
        <v>0</v>
      </c>
      <c r="H17" s="81">
        <f>+(I_Vendite_Acquisti!J17*I_Vendite_Acquisti!$D17)*(I_Vendite_Acquisti!J40+M_Vendite!H83)</f>
        <v>0</v>
      </c>
      <c r="I17" s="81">
        <f>+(I_Vendite_Acquisti!K17*I_Vendite_Acquisti!$D17)*(I_Vendite_Acquisti!K40+M_Vendite!I83)</f>
        <v>0</v>
      </c>
      <c r="J17" s="81">
        <f>+(I_Vendite_Acquisti!L17*I_Vendite_Acquisti!$D17)*(I_Vendite_Acquisti!L40+M_Vendite!J83)</f>
        <v>0</v>
      </c>
      <c r="K17" s="81">
        <f>+(I_Vendite_Acquisti!M17*I_Vendite_Acquisti!$D17)*(I_Vendite_Acquisti!M40+M_Vendite!K83)</f>
        <v>0</v>
      </c>
      <c r="L17" s="81">
        <f>+(I_Vendite_Acquisti!N17*I_Vendite_Acquisti!$D17)*(I_Vendite_Acquisti!N40+M_Vendite!L83)</f>
        <v>0</v>
      </c>
      <c r="M17" s="81">
        <f>+(I_Vendite_Acquisti!O17*I_Vendite_Acquisti!$D17)*(I_Vendite_Acquisti!O40+M_Vendite!M83)</f>
        <v>0</v>
      </c>
      <c r="N17" s="81">
        <f>+(I_Vendite_Acquisti!P17*I_Vendite_Acquisti!$D17)*(I_Vendite_Acquisti!P40+M_Vendite!N83)</f>
        <v>0</v>
      </c>
      <c r="O17" s="81">
        <f>+(I_Vendite_Acquisti!Q17*I_Vendite_Acquisti!$D17)*(I_Vendite_Acquisti!Q40+M_Vendite!O83)</f>
        <v>0</v>
      </c>
      <c r="P17" s="81">
        <f>+(I_Vendite_Acquisti!R17*I_Vendite_Acquisti!$D17)*(I_Vendite_Acquisti!R40+M_Vendite!P83)</f>
        <v>0</v>
      </c>
      <c r="Q17" s="81">
        <f>+(I_Vendite_Acquisti!S17*I_Vendite_Acquisti!$D17)*(I_Vendite_Acquisti!S40+M_Vendite!Q83)</f>
        <v>0</v>
      </c>
      <c r="R17" s="81">
        <f>+(I_Vendite_Acquisti!T17*I_Vendite_Acquisti!$D17)*(I_Vendite_Acquisti!T40+M_Vendite!R83)</f>
        <v>0</v>
      </c>
      <c r="S17" s="81">
        <f>+(I_Vendite_Acquisti!U17*I_Vendite_Acquisti!$D17)*(I_Vendite_Acquisti!U40+M_Vendite!S83)</f>
        <v>0</v>
      </c>
      <c r="T17" s="81">
        <f>+(I_Vendite_Acquisti!V17*I_Vendite_Acquisti!$D17)*(I_Vendite_Acquisti!V40+M_Vendite!T83)</f>
        <v>0</v>
      </c>
      <c r="U17" s="81">
        <f>+(I_Vendite_Acquisti!W17*I_Vendite_Acquisti!$D17)*(I_Vendite_Acquisti!W40+M_Vendite!U83)</f>
        <v>0</v>
      </c>
      <c r="V17" s="81">
        <f>+(I_Vendite_Acquisti!X17*I_Vendite_Acquisti!$D17)*(I_Vendite_Acquisti!X40+M_Vendite!V83)</f>
        <v>0</v>
      </c>
      <c r="W17" s="81">
        <f>+(I_Vendite_Acquisti!Y17*I_Vendite_Acquisti!$D17)*(I_Vendite_Acquisti!Y40+M_Vendite!W83)</f>
        <v>0</v>
      </c>
      <c r="X17" s="81">
        <f>+(I_Vendite_Acquisti!Z17*I_Vendite_Acquisti!$D17)*(I_Vendite_Acquisti!Z40+M_Vendite!X83)</f>
        <v>0</v>
      </c>
      <c r="Y17" s="81">
        <f>+(I_Vendite_Acquisti!AA17*I_Vendite_Acquisti!$D17)*(I_Vendite_Acquisti!AA40+M_Vendite!Y83)</f>
        <v>0</v>
      </c>
      <c r="Z17" s="81">
        <f>+(I_Vendite_Acquisti!AB17*I_Vendite_Acquisti!$D17)*(I_Vendite_Acquisti!AB40+M_Vendite!Z83)</f>
        <v>0</v>
      </c>
      <c r="AA17" s="81">
        <f>+(I_Vendite_Acquisti!AC17*I_Vendite_Acquisti!$D17)*(I_Vendite_Acquisti!AC40+M_Vendite!AA83)</f>
        <v>0</v>
      </c>
      <c r="AB17" s="81">
        <f>+(I_Vendite_Acquisti!AD17*I_Vendite_Acquisti!$D17)*(I_Vendite_Acquisti!AD40+M_Vendite!AB83)</f>
        <v>0</v>
      </c>
      <c r="AC17" s="81">
        <f>+(I_Vendite_Acquisti!AE17*I_Vendite_Acquisti!$D17)*(I_Vendite_Acquisti!AE40+M_Vendite!AC83)</f>
        <v>0</v>
      </c>
      <c r="AD17" s="81">
        <f>+(I_Vendite_Acquisti!AF17*I_Vendite_Acquisti!$D17)*(I_Vendite_Acquisti!AF40+M_Vendite!AD83)</f>
        <v>0</v>
      </c>
      <c r="AE17" s="81">
        <f>+(I_Vendite_Acquisti!AG17*I_Vendite_Acquisti!$D17)*(I_Vendite_Acquisti!AG40+M_Vendite!AE83)</f>
        <v>0</v>
      </c>
      <c r="AF17" s="81">
        <f>+(I_Vendite_Acquisti!AH17*I_Vendite_Acquisti!$D17)*(I_Vendite_Acquisti!AH40+M_Vendite!AF83)</f>
        <v>0</v>
      </c>
      <c r="AG17" s="81">
        <f>+(I_Vendite_Acquisti!AI17*I_Vendite_Acquisti!$D17)*(I_Vendite_Acquisti!AI40+M_Vendite!AG83)</f>
        <v>0</v>
      </c>
      <c r="AH17" s="81">
        <f>+(I_Vendite_Acquisti!AJ17*I_Vendite_Acquisti!$D17)*(I_Vendite_Acquisti!AJ40+M_Vendite!AH83)</f>
        <v>0</v>
      </c>
      <c r="AI17" s="81">
        <f>+(I_Vendite_Acquisti!AK17*I_Vendite_Acquisti!$D17)*(I_Vendite_Acquisti!AK40+M_Vendite!AI83)</f>
        <v>0</v>
      </c>
      <c r="AJ17" s="81">
        <f>+(I_Vendite_Acquisti!AL17*I_Vendite_Acquisti!$D17)*(I_Vendite_Acquisti!AL40+M_Vendite!AJ83)</f>
        <v>0</v>
      </c>
      <c r="AK17" s="81">
        <f>+(I_Vendite_Acquisti!AM17*I_Vendite_Acquisti!$D17)*(I_Vendite_Acquisti!AM40+M_Vendite!AK83)</f>
        <v>0</v>
      </c>
      <c r="AL17" s="81">
        <f>+(I_Vendite_Acquisti!AN17*I_Vendite_Acquisti!$D17)*(I_Vendite_Acquisti!AN40+M_Vendite!AL83)</f>
        <v>0</v>
      </c>
      <c r="AM17" s="82">
        <f>+(I_Vendite_Acquisti!AO17*I_Vendite_Acquisti!$D17)*(I_Vendite_Acquisti!AO40+M_Vendite!AM83)</f>
        <v>0</v>
      </c>
    </row>
    <row r="18" spans="1:39" ht="14.4" x14ac:dyDescent="0.3">
      <c r="C18" s="52" t="str">
        <f>+I_Vendite_Acquisti!C18</f>
        <v>Prodotto 10</v>
      </c>
      <c r="D18" s="55">
        <f>+(I_Vendite_Acquisti!F18*I_Vendite_Acquisti!$D18)*(I_Vendite_Acquisti!F41+M_Vendite!D84)</f>
        <v>0</v>
      </c>
      <c r="E18" s="81">
        <f>+(I_Vendite_Acquisti!G18*I_Vendite_Acquisti!$D18)*(I_Vendite_Acquisti!G41+M_Vendite!E84)</f>
        <v>0</v>
      </c>
      <c r="F18" s="81">
        <f>+(I_Vendite_Acquisti!H18*I_Vendite_Acquisti!$D18)*(I_Vendite_Acquisti!H41+M_Vendite!F84)</f>
        <v>0</v>
      </c>
      <c r="G18" s="81">
        <f>+(I_Vendite_Acquisti!I18*I_Vendite_Acquisti!$D18)*(I_Vendite_Acquisti!I41+M_Vendite!G84)</f>
        <v>0</v>
      </c>
      <c r="H18" s="81">
        <f>+(I_Vendite_Acquisti!J18*I_Vendite_Acquisti!$D18)*(I_Vendite_Acquisti!J41+M_Vendite!H84)</f>
        <v>0</v>
      </c>
      <c r="I18" s="81">
        <f>+(I_Vendite_Acquisti!K18*I_Vendite_Acquisti!$D18)*(I_Vendite_Acquisti!K41+M_Vendite!I84)</f>
        <v>0</v>
      </c>
      <c r="J18" s="81">
        <f>+(I_Vendite_Acquisti!L18*I_Vendite_Acquisti!$D18)*(I_Vendite_Acquisti!L41+M_Vendite!J84)</f>
        <v>0</v>
      </c>
      <c r="K18" s="81">
        <f>+(I_Vendite_Acquisti!M18*I_Vendite_Acquisti!$D18)*(I_Vendite_Acquisti!M41+M_Vendite!K84)</f>
        <v>0</v>
      </c>
      <c r="L18" s="81">
        <f>+(I_Vendite_Acquisti!N18*I_Vendite_Acquisti!$D18)*(I_Vendite_Acquisti!N41+M_Vendite!L84)</f>
        <v>0</v>
      </c>
      <c r="M18" s="81">
        <f>+(I_Vendite_Acquisti!O18*I_Vendite_Acquisti!$D18)*(I_Vendite_Acquisti!O41+M_Vendite!M84)</f>
        <v>0</v>
      </c>
      <c r="N18" s="81">
        <f>+(I_Vendite_Acquisti!P18*I_Vendite_Acquisti!$D18)*(I_Vendite_Acquisti!P41+M_Vendite!N84)</f>
        <v>0</v>
      </c>
      <c r="O18" s="81">
        <f>+(I_Vendite_Acquisti!Q18*I_Vendite_Acquisti!$D18)*(I_Vendite_Acquisti!Q41+M_Vendite!O84)</f>
        <v>0</v>
      </c>
      <c r="P18" s="81">
        <f>+(I_Vendite_Acquisti!R18*I_Vendite_Acquisti!$D18)*(I_Vendite_Acquisti!R41+M_Vendite!P84)</f>
        <v>0</v>
      </c>
      <c r="Q18" s="81">
        <f>+(I_Vendite_Acquisti!S18*I_Vendite_Acquisti!$D18)*(I_Vendite_Acquisti!S41+M_Vendite!Q84)</f>
        <v>0</v>
      </c>
      <c r="R18" s="81">
        <f>+(I_Vendite_Acquisti!T18*I_Vendite_Acquisti!$D18)*(I_Vendite_Acquisti!T41+M_Vendite!R84)</f>
        <v>0</v>
      </c>
      <c r="S18" s="81">
        <f>+(I_Vendite_Acquisti!U18*I_Vendite_Acquisti!$D18)*(I_Vendite_Acquisti!U41+M_Vendite!S84)</f>
        <v>0</v>
      </c>
      <c r="T18" s="81">
        <f>+(I_Vendite_Acquisti!V18*I_Vendite_Acquisti!$D18)*(I_Vendite_Acquisti!V41+M_Vendite!T84)</f>
        <v>0</v>
      </c>
      <c r="U18" s="81">
        <f>+(I_Vendite_Acquisti!W18*I_Vendite_Acquisti!$D18)*(I_Vendite_Acquisti!W41+M_Vendite!U84)</f>
        <v>0</v>
      </c>
      <c r="V18" s="81">
        <f>+(I_Vendite_Acquisti!X18*I_Vendite_Acquisti!$D18)*(I_Vendite_Acquisti!X41+M_Vendite!V84)</f>
        <v>0</v>
      </c>
      <c r="W18" s="81">
        <f>+(I_Vendite_Acquisti!Y18*I_Vendite_Acquisti!$D18)*(I_Vendite_Acquisti!Y41+M_Vendite!W84)</f>
        <v>0</v>
      </c>
      <c r="X18" s="81">
        <f>+(I_Vendite_Acquisti!Z18*I_Vendite_Acquisti!$D18)*(I_Vendite_Acquisti!Z41+M_Vendite!X84)</f>
        <v>0</v>
      </c>
      <c r="Y18" s="81">
        <f>+(I_Vendite_Acquisti!AA18*I_Vendite_Acquisti!$D18)*(I_Vendite_Acquisti!AA41+M_Vendite!Y84)</f>
        <v>0</v>
      </c>
      <c r="Z18" s="81">
        <f>+(I_Vendite_Acquisti!AB18*I_Vendite_Acquisti!$D18)*(I_Vendite_Acquisti!AB41+M_Vendite!Z84)</f>
        <v>0</v>
      </c>
      <c r="AA18" s="81">
        <f>+(I_Vendite_Acquisti!AC18*I_Vendite_Acquisti!$D18)*(I_Vendite_Acquisti!AC41+M_Vendite!AA84)</f>
        <v>0</v>
      </c>
      <c r="AB18" s="81">
        <f>+(I_Vendite_Acquisti!AD18*I_Vendite_Acquisti!$D18)*(I_Vendite_Acquisti!AD41+M_Vendite!AB84)</f>
        <v>0</v>
      </c>
      <c r="AC18" s="81">
        <f>+(I_Vendite_Acquisti!AE18*I_Vendite_Acquisti!$D18)*(I_Vendite_Acquisti!AE41+M_Vendite!AC84)</f>
        <v>0</v>
      </c>
      <c r="AD18" s="81">
        <f>+(I_Vendite_Acquisti!AF18*I_Vendite_Acquisti!$D18)*(I_Vendite_Acquisti!AF41+M_Vendite!AD84)</f>
        <v>0</v>
      </c>
      <c r="AE18" s="81">
        <f>+(I_Vendite_Acquisti!AG18*I_Vendite_Acquisti!$D18)*(I_Vendite_Acquisti!AG41+M_Vendite!AE84)</f>
        <v>0</v>
      </c>
      <c r="AF18" s="81">
        <f>+(I_Vendite_Acquisti!AH18*I_Vendite_Acquisti!$D18)*(I_Vendite_Acquisti!AH41+M_Vendite!AF84)</f>
        <v>0</v>
      </c>
      <c r="AG18" s="81">
        <f>+(I_Vendite_Acquisti!AI18*I_Vendite_Acquisti!$D18)*(I_Vendite_Acquisti!AI41+M_Vendite!AG84)</f>
        <v>0</v>
      </c>
      <c r="AH18" s="81">
        <f>+(I_Vendite_Acquisti!AJ18*I_Vendite_Acquisti!$D18)*(I_Vendite_Acquisti!AJ41+M_Vendite!AH84)</f>
        <v>0</v>
      </c>
      <c r="AI18" s="81">
        <f>+(I_Vendite_Acquisti!AK18*I_Vendite_Acquisti!$D18)*(I_Vendite_Acquisti!AK41+M_Vendite!AI84)</f>
        <v>0</v>
      </c>
      <c r="AJ18" s="81">
        <f>+(I_Vendite_Acquisti!AL18*I_Vendite_Acquisti!$D18)*(I_Vendite_Acquisti!AL41+M_Vendite!AJ84)</f>
        <v>0</v>
      </c>
      <c r="AK18" s="81">
        <f>+(I_Vendite_Acquisti!AM18*I_Vendite_Acquisti!$D18)*(I_Vendite_Acquisti!AM41+M_Vendite!AK84)</f>
        <v>0</v>
      </c>
      <c r="AL18" s="81">
        <f>+(I_Vendite_Acquisti!AN18*I_Vendite_Acquisti!$D18)*(I_Vendite_Acquisti!AN41+M_Vendite!AL84)</f>
        <v>0</v>
      </c>
      <c r="AM18" s="82">
        <f>+(I_Vendite_Acquisti!AO18*I_Vendite_Acquisti!$D18)*(I_Vendite_Acquisti!AO41+M_Vendite!AM84)</f>
        <v>0</v>
      </c>
    </row>
    <row r="19" spans="1:39" ht="14.4" x14ac:dyDescent="0.3">
      <c r="B19" s="17"/>
      <c r="C19" s="52" t="str">
        <f>+I_Vendite_Acquisti!C19</f>
        <v>Prodotto 11</v>
      </c>
      <c r="D19" s="55">
        <f>+(I_Vendite_Acquisti!F19*I_Vendite_Acquisti!$D19)*(I_Vendite_Acquisti!F42+M_Vendite!D85)</f>
        <v>0</v>
      </c>
      <c r="E19" s="81">
        <f>+(I_Vendite_Acquisti!G19*I_Vendite_Acquisti!$D19)*(I_Vendite_Acquisti!G42+M_Vendite!E85)</f>
        <v>0</v>
      </c>
      <c r="F19" s="81">
        <f>+(I_Vendite_Acquisti!H19*I_Vendite_Acquisti!$D19)*(I_Vendite_Acquisti!H42+M_Vendite!F85)</f>
        <v>0</v>
      </c>
      <c r="G19" s="81">
        <f>+(I_Vendite_Acquisti!I19*I_Vendite_Acquisti!$D19)*(I_Vendite_Acquisti!I42+M_Vendite!G85)</f>
        <v>0</v>
      </c>
      <c r="H19" s="81">
        <f>+(I_Vendite_Acquisti!J19*I_Vendite_Acquisti!$D19)*(I_Vendite_Acquisti!J42+M_Vendite!H85)</f>
        <v>0</v>
      </c>
      <c r="I19" s="81">
        <f>+(I_Vendite_Acquisti!K19*I_Vendite_Acquisti!$D19)*(I_Vendite_Acquisti!K42+M_Vendite!I85)</f>
        <v>0</v>
      </c>
      <c r="J19" s="81">
        <f>+(I_Vendite_Acquisti!L19*I_Vendite_Acquisti!$D19)*(I_Vendite_Acquisti!L42+M_Vendite!J85)</f>
        <v>0</v>
      </c>
      <c r="K19" s="81">
        <f>+(I_Vendite_Acquisti!M19*I_Vendite_Acquisti!$D19)*(I_Vendite_Acquisti!M42+M_Vendite!K85)</f>
        <v>0</v>
      </c>
      <c r="L19" s="81">
        <f>+(I_Vendite_Acquisti!N19*I_Vendite_Acquisti!$D19)*(I_Vendite_Acquisti!N42+M_Vendite!L85)</f>
        <v>0</v>
      </c>
      <c r="M19" s="81">
        <f>+(I_Vendite_Acquisti!O19*I_Vendite_Acquisti!$D19)*(I_Vendite_Acquisti!O42+M_Vendite!M85)</f>
        <v>0</v>
      </c>
      <c r="N19" s="81">
        <f>+(I_Vendite_Acquisti!P19*I_Vendite_Acquisti!$D19)*(I_Vendite_Acquisti!P42+M_Vendite!N85)</f>
        <v>0</v>
      </c>
      <c r="O19" s="81">
        <f>+(I_Vendite_Acquisti!Q19*I_Vendite_Acquisti!$D19)*(I_Vendite_Acquisti!Q42+M_Vendite!O85)</f>
        <v>0</v>
      </c>
      <c r="P19" s="81">
        <f>+(I_Vendite_Acquisti!R19*I_Vendite_Acquisti!$D19)*(I_Vendite_Acquisti!R42+M_Vendite!P85)</f>
        <v>0</v>
      </c>
      <c r="Q19" s="81">
        <f>+(I_Vendite_Acquisti!S19*I_Vendite_Acquisti!$D19)*(I_Vendite_Acquisti!S42+M_Vendite!Q85)</f>
        <v>0</v>
      </c>
      <c r="R19" s="81">
        <f>+(I_Vendite_Acquisti!T19*I_Vendite_Acquisti!$D19)*(I_Vendite_Acquisti!T42+M_Vendite!R85)</f>
        <v>0</v>
      </c>
      <c r="S19" s="81">
        <f>+(I_Vendite_Acquisti!U19*I_Vendite_Acquisti!$D19)*(I_Vendite_Acquisti!U42+M_Vendite!S85)</f>
        <v>0</v>
      </c>
      <c r="T19" s="81">
        <f>+(I_Vendite_Acquisti!V19*I_Vendite_Acquisti!$D19)*(I_Vendite_Acquisti!V42+M_Vendite!T85)</f>
        <v>0</v>
      </c>
      <c r="U19" s="81">
        <f>+(I_Vendite_Acquisti!W19*I_Vendite_Acquisti!$D19)*(I_Vendite_Acquisti!W42+M_Vendite!U85)</f>
        <v>0</v>
      </c>
      <c r="V19" s="81">
        <f>+(I_Vendite_Acquisti!X19*I_Vendite_Acquisti!$D19)*(I_Vendite_Acquisti!X42+M_Vendite!V85)</f>
        <v>0</v>
      </c>
      <c r="W19" s="81">
        <f>+(I_Vendite_Acquisti!Y19*I_Vendite_Acquisti!$D19)*(I_Vendite_Acquisti!Y42+M_Vendite!W85)</f>
        <v>0</v>
      </c>
      <c r="X19" s="81">
        <f>+(I_Vendite_Acquisti!Z19*I_Vendite_Acquisti!$D19)*(I_Vendite_Acquisti!Z42+M_Vendite!X85)</f>
        <v>0</v>
      </c>
      <c r="Y19" s="81">
        <f>+(I_Vendite_Acquisti!AA19*I_Vendite_Acquisti!$D19)*(I_Vendite_Acquisti!AA42+M_Vendite!Y85)</f>
        <v>0</v>
      </c>
      <c r="Z19" s="81">
        <f>+(I_Vendite_Acquisti!AB19*I_Vendite_Acquisti!$D19)*(I_Vendite_Acquisti!AB42+M_Vendite!Z85)</f>
        <v>0</v>
      </c>
      <c r="AA19" s="81">
        <f>+(I_Vendite_Acquisti!AC19*I_Vendite_Acquisti!$D19)*(I_Vendite_Acquisti!AC42+M_Vendite!AA85)</f>
        <v>0</v>
      </c>
      <c r="AB19" s="81">
        <f>+(I_Vendite_Acquisti!AD19*I_Vendite_Acquisti!$D19)*(I_Vendite_Acquisti!AD42+M_Vendite!AB85)</f>
        <v>0</v>
      </c>
      <c r="AC19" s="81">
        <f>+(I_Vendite_Acquisti!AE19*I_Vendite_Acquisti!$D19)*(I_Vendite_Acquisti!AE42+M_Vendite!AC85)</f>
        <v>0</v>
      </c>
      <c r="AD19" s="81">
        <f>+(I_Vendite_Acquisti!AF19*I_Vendite_Acquisti!$D19)*(I_Vendite_Acquisti!AF42+M_Vendite!AD85)</f>
        <v>0</v>
      </c>
      <c r="AE19" s="81">
        <f>+(I_Vendite_Acquisti!AG19*I_Vendite_Acquisti!$D19)*(I_Vendite_Acquisti!AG42+M_Vendite!AE85)</f>
        <v>0</v>
      </c>
      <c r="AF19" s="81">
        <f>+(I_Vendite_Acquisti!AH19*I_Vendite_Acquisti!$D19)*(I_Vendite_Acquisti!AH42+M_Vendite!AF85)</f>
        <v>0</v>
      </c>
      <c r="AG19" s="81">
        <f>+(I_Vendite_Acquisti!AI19*I_Vendite_Acquisti!$D19)*(I_Vendite_Acquisti!AI42+M_Vendite!AG85)</f>
        <v>0</v>
      </c>
      <c r="AH19" s="81">
        <f>+(I_Vendite_Acquisti!AJ19*I_Vendite_Acquisti!$D19)*(I_Vendite_Acquisti!AJ42+M_Vendite!AH85)</f>
        <v>0</v>
      </c>
      <c r="AI19" s="81">
        <f>+(I_Vendite_Acquisti!AK19*I_Vendite_Acquisti!$D19)*(I_Vendite_Acquisti!AK42+M_Vendite!AI85)</f>
        <v>0</v>
      </c>
      <c r="AJ19" s="81">
        <f>+(I_Vendite_Acquisti!AL19*I_Vendite_Acquisti!$D19)*(I_Vendite_Acquisti!AL42+M_Vendite!AJ85)</f>
        <v>0</v>
      </c>
      <c r="AK19" s="81">
        <f>+(I_Vendite_Acquisti!AM19*I_Vendite_Acquisti!$D19)*(I_Vendite_Acquisti!AM42+M_Vendite!AK85)</f>
        <v>0</v>
      </c>
      <c r="AL19" s="81">
        <f>+(I_Vendite_Acquisti!AN19*I_Vendite_Acquisti!$D19)*(I_Vendite_Acquisti!AN42+M_Vendite!AL85)</f>
        <v>0</v>
      </c>
      <c r="AM19" s="82">
        <f>+(I_Vendite_Acquisti!AO19*I_Vendite_Acquisti!$D19)*(I_Vendite_Acquisti!AO42+M_Vendite!AM85)</f>
        <v>0</v>
      </c>
    </row>
    <row r="20" spans="1:39" ht="14.4" x14ac:dyDescent="0.3">
      <c r="B20" s="20"/>
      <c r="C20" s="52" t="str">
        <f>+I_Vendite_Acquisti!C20</f>
        <v>Prodotto 12</v>
      </c>
      <c r="D20" s="55">
        <f>+(I_Vendite_Acquisti!F20*I_Vendite_Acquisti!$D20)*(I_Vendite_Acquisti!F43+M_Vendite!D86)</f>
        <v>0</v>
      </c>
      <c r="E20" s="81">
        <f>+(I_Vendite_Acquisti!G20*I_Vendite_Acquisti!$D20)*(I_Vendite_Acquisti!G43+M_Vendite!E86)</f>
        <v>0</v>
      </c>
      <c r="F20" s="81">
        <f>+(I_Vendite_Acquisti!H20*I_Vendite_Acquisti!$D20)*(I_Vendite_Acquisti!H43+M_Vendite!F86)</f>
        <v>0</v>
      </c>
      <c r="G20" s="81">
        <f>+(I_Vendite_Acquisti!I20*I_Vendite_Acquisti!$D20)*(I_Vendite_Acquisti!I43+M_Vendite!G86)</f>
        <v>0</v>
      </c>
      <c r="H20" s="81">
        <f>+(I_Vendite_Acquisti!J20*I_Vendite_Acquisti!$D20)*(I_Vendite_Acquisti!J43+M_Vendite!H86)</f>
        <v>0</v>
      </c>
      <c r="I20" s="81">
        <f>+(I_Vendite_Acquisti!K20*I_Vendite_Acquisti!$D20)*(I_Vendite_Acquisti!K43+M_Vendite!I86)</f>
        <v>0</v>
      </c>
      <c r="J20" s="81">
        <f>+(I_Vendite_Acquisti!L20*I_Vendite_Acquisti!$D20)*(I_Vendite_Acquisti!L43+M_Vendite!J86)</f>
        <v>0</v>
      </c>
      <c r="K20" s="81">
        <f>+(I_Vendite_Acquisti!M20*I_Vendite_Acquisti!$D20)*(I_Vendite_Acquisti!M43+M_Vendite!K86)</f>
        <v>0</v>
      </c>
      <c r="L20" s="81">
        <f>+(I_Vendite_Acquisti!N20*I_Vendite_Acquisti!$D20)*(I_Vendite_Acquisti!N43+M_Vendite!L86)</f>
        <v>0</v>
      </c>
      <c r="M20" s="81">
        <f>+(I_Vendite_Acquisti!O20*I_Vendite_Acquisti!$D20)*(I_Vendite_Acquisti!O43+M_Vendite!M86)</f>
        <v>0</v>
      </c>
      <c r="N20" s="81">
        <f>+(I_Vendite_Acquisti!P20*I_Vendite_Acquisti!$D20)*(I_Vendite_Acquisti!P43+M_Vendite!N86)</f>
        <v>0</v>
      </c>
      <c r="O20" s="81">
        <f>+(I_Vendite_Acquisti!Q20*I_Vendite_Acquisti!$D20)*(I_Vendite_Acquisti!Q43+M_Vendite!O86)</f>
        <v>0</v>
      </c>
      <c r="P20" s="81">
        <f>+(I_Vendite_Acquisti!R20*I_Vendite_Acquisti!$D20)*(I_Vendite_Acquisti!R43+M_Vendite!P86)</f>
        <v>0</v>
      </c>
      <c r="Q20" s="81">
        <f>+(I_Vendite_Acquisti!S20*I_Vendite_Acquisti!$D20)*(I_Vendite_Acquisti!S43+M_Vendite!Q86)</f>
        <v>0</v>
      </c>
      <c r="R20" s="81">
        <f>+(I_Vendite_Acquisti!T20*I_Vendite_Acquisti!$D20)*(I_Vendite_Acquisti!T43+M_Vendite!R86)</f>
        <v>0</v>
      </c>
      <c r="S20" s="81">
        <f>+(I_Vendite_Acquisti!U20*I_Vendite_Acquisti!$D20)*(I_Vendite_Acquisti!U43+M_Vendite!S86)</f>
        <v>0</v>
      </c>
      <c r="T20" s="81">
        <f>+(I_Vendite_Acquisti!V20*I_Vendite_Acquisti!$D20)*(I_Vendite_Acquisti!V43+M_Vendite!T86)</f>
        <v>0</v>
      </c>
      <c r="U20" s="81">
        <f>+(I_Vendite_Acquisti!W20*I_Vendite_Acquisti!$D20)*(I_Vendite_Acquisti!W43+M_Vendite!U86)</f>
        <v>0</v>
      </c>
      <c r="V20" s="81">
        <f>+(I_Vendite_Acquisti!X20*I_Vendite_Acquisti!$D20)*(I_Vendite_Acquisti!X43+M_Vendite!V86)</f>
        <v>0</v>
      </c>
      <c r="W20" s="81">
        <f>+(I_Vendite_Acquisti!Y20*I_Vendite_Acquisti!$D20)*(I_Vendite_Acquisti!Y43+M_Vendite!W86)</f>
        <v>0</v>
      </c>
      <c r="X20" s="81">
        <f>+(I_Vendite_Acquisti!Z20*I_Vendite_Acquisti!$D20)*(I_Vendite_Acquisti!Z43+M_Vendite!X86)</f>
        <v>0</v>
      </c>
      <c r="Y20" s="81">
        <f>+(I_Vendite_Acquisti!AA20*I_Vendite_Acquisti!$D20)*(I_Vendite_Acquisti!AA43+M_Vendite!Y86)</f>
        <v>0</v>
      </c>
      <c r="Z20" s="81">
        <f>+(I_Vendite_Acquisti!AB20*I_Vendite_Acquisti!$D20)*(I_Vendite_Acquisti!AB43+M_Vendite!Z86)</f>
        <v>0</v>
      </c>
      <c r="AA20" s="81">
        <f>+(I_Vendite_Acquisti!AC20*I_Vendite_Acquisti!$D20)*(I_Vendite_Acquisti!AC43+M_Vendite!AA86)</f>
        <v>0</v>
      </c>
      <c r="AB20" s="81">
        <f>+(I_Vendite_Acquisti!AD20*I_Vendite_Acquisti!$D20)*(I_Vendite_Acquisti!AD43+M_Vendite!AB86)</f>
        <v>0</v>
      </c>
      <c r="AC20" s="81">
        <f>+(I_Vendite_Acquisti!AE20*I_Vendite_Acquisti!$D20)*(I_Vendite_Acquisti!AE43+M_Vendite!AC86)</f>
        <v>0</v>
      </c>
      <c r="AD20" s="81">
        <f>+(I_Vendite_Acquisti!AF20*I_Vendite_Acquisti!$D20)*(I_Vendite_Acquisti!AF43+M_Vendite!AD86)</f>
        <v>0</v>
      </c>
      <c r="AE20" s="81">
        <f>+(I_Vendite_Acquisti!AG20*I_Vendite_Acquisti!$D20)*(I_Vendite_Acquisti!AG43+M_Vendite!AE86)</f>
        <v>0</v>
      </c>
      <c r="AF20" s="81">
        <f>+(I_Vendite_Acquisti!AH20*I_Vendite_Acquisti!$D20)*(I_Vendite_Acquisti!AH43+M_Vendite!AF86)</f>
        <v>0</v>
      </c>
      <c r="AG20" s="81">
        <f>+(I_Vendite_Acquisti!AI20*I_Vendite_Acquisti!$D20)*(I_Vendite_Acquisti!AI43+M_Vendite!AG86)</f>
        <v>0</v>
      </c>
      <c r="AH20" s="81">
        <f>+(I_Vendite_Acquisti!AJ20*I_Vendite_Acquisti!$D20)*(I_Vendite_Acquisti!AJ43+M_Vendite!AH86)</f>
        <v>0</v>
      </c>
      <c r="AI20" s="81">
        <f>+(I_Vendite_Acquisti!AK20*I_Vendite_Acquisti!$D20)*(I_Vendite_Acquisti!AK43+M_Vendite!AI86)</f>
        <v>0</v>
      </c>
      <c r="AJ20" s="81">
        <f>+(I_Vendite_Acquisti!AL20*I_Vendite_Acquisti!$D20)*(I_Vendite_Acquisti!AL43+M_Vendite!AJ86)</f>
        <v>0</v>
      </c>
      <c r="AK20" s="81">
        <f>+(I_Vendite_Acquisti!AM20*I_Vendite_Acquisti!$D20)*(I_Vendite_Acquisti!AM43+M_Vendite!AK86)</f>
        <v>0</v>
      </c>
      <c r="AL20" s="81">
        <f>+(I_Vendite_Acquisti!AN20*I_Vendite_Acquisti!$D20)*(I_Vendite_Acquisti!AN43+M_Vendite!AL86)</f>
        <v>0</v>
      </c>
      <c r="AM20" s="82">
        <f>+(I_Vendite_Acquisti!AO20*I_Vendite_Acquisti!$D20)*(I_Vendite_Acquisti!AO43+M_Vendite!AM86)</f>
        <v>0</v>
      </c>
    </row>
    <row r="21" spans="1:39" ht="14.4" x14ac:dyDescent="0.3">
      <c r="B21" s="20"/>
      <c r="C21" s="52" t="str">
        <f>+I_Vendite_Acquisti!C21</f>
        <v>Prodotto 13</v>
      </c>
      <c r="D21" s="55">
        <f>+(I_Vendite_Acquisti!F21*I_Vendite_Acquisti!$D21)*(I_Vendite_Acquisti!F44+M_Vendite!D87)</f>
        <v>0</v>
      </c>
      <c r="E21" s="81">
        <f>+(I_Vendite_Acquisti!G21*I_Vendite_Acquisti!$D21)*(I_Vendite_Acquisti!G44+M_Vendite!E87)</f>
        <v>0</v>
      </c>
      <c r="F21" s="81">
        <f>+(I_Vendite_Acquisti!H21*I_Vendite_Acquisti!$D21)*(I_Vendite_Acquisti!H44+M_Vendite!F87)</f>
        <v>0</v>
      </c>
      <c r="G21" s="81">
        <f>+(I_Vendite_Acquisti!I21*I_Vendite_Acquisti!$D21)*(I_Vendite_Acquisti!I44+M_Vendite!G87)</f>
        <v>0</v>
      </c>
      <c r="H21" s="81">
        <f>+(I_Vendite_Acquisti!J21*I_Vendite_Acquisti!$D21)*(I_Vendite_Acquisti!J44+M_Vendite!H87)</f>
        <v>0</v>
      </c>
      <c r="I21" s="81">
        <f>+(I_Vendite_Acquisti!K21*I_Vendite_Acquisti!$D21)*(I_Vendite_Acquisti!K44+M_Vendite!I87)</f>
        <v>0</v>
      </c>
      <c r="J21" s="81">
        <f>+(I_Vendite_Acquisti!L21*I_Vendite_Acquisti!$D21)*(I_Vendite_Acquisti!L44+M_Vendite!J87)</f>
        <v>0</v>
      </c>
      <c r="K21" s="81">
        <f>+(I_Vendite_Acquisti!M21*I_Vendite_Acquisti!$D21)*(I_Vendite_Acquisti!M44+M_Vendite!K87)</f>
        <v>0</v>
      </c>
      <c r="L21" s="81">
        <f>+(I_Vendite_Acquisti!N21*I_Vendite_Acquisti!$D21)*(I_Vendite_Acquisti!N44+M_Vendite!L87)</f>
        <v>0</v>
      </c>
      <c r="M21" s="81">
        <f>+(I_Vendite_Acquisti!O21*I_Vendite_Acquisti!$D21)*(I_Vendite_Acquisti!O44+M_Vendite!M87)</f>
        <v>0</v>
      </c>
      <c r="N21" s="81">
        <f>+(I_Vendite_Acquisti!P21*I_Vendite_Acquisti!$D21)*(I_Vendite_Acquisti!P44+M_Vendite!N87)</f>
        <v>0</v>
      </c>
      <c r="O21" s="81">
        <f>+(I_Vendite_Acquisti!Q21*I_Vendite_Acquisti!$D21)*(I_Vendite_Acquisti!Q44+M_Vendite!O87)</f>
        <v>0</v>
      </c>
      <c r="P21" s="81">
        <f>+(I_Vendite_Acquisti!R21*I_Vendite_Acquisti!$D21)*(I_Vendite_Acquisti!R44+M_Vendite!P87)</f>
        <v>0</v>
      </c>
      <c r="Q21" s="81">
        <f>+(I_Vendite_Acquisti!S21*I_Vendite_Acquisti!$D21)*(I_Vendite_Acquisti!S44+M_Vendite!Q87)</f>
        <v>0</v>
      </c>
      <c r="R21" s="81">
        <f>+(I_Vendite_Acquisti!T21*I_Vendite_Acquisti!$D21)*(I_Vendite_Acquisti!T44+M_Vendite!R87)</f>
        <v>0</v>
      </c>
      <c r="S21" s="81">
        <f>+(I_Vendite_Acquisti!U21*I_Vendite_Acquisti!$D21)*(I_Vendite_Acquisti!U44+M_Vendite!S87)</f>
        <v>0</v>
      </c>
      <c r="T21" s="81">
        <f>+(I_Vendite_Acquisti!V21*I_Vendite_Acquisti!$D21)*(I_Vendite_Acquisti!V44+M_Vendite!T87)</f>
        <v>0</v>
      </c>
      <c r="U21" s="81">
        <f>+(I_Vendite_Acquisti!W21*I_Vendite_Acquisti!$D21)*(I_Vendite_Acquisti!W44+M_Vendite!U87)</f>
        <v>0</v>
      </c>
      <c r="V21" s="81">
        <f>+(I_Vendite_Acquisti!X21*I_Vendite_Acquisti!$D21)*(I_Vendite_Acquisti!X44+M_Vendite!V87)</f>
        <v>0</v>
      </c>
      <c r="W21" s="81">
        <f>+(I_Vendite_Acquisti!Y21*I_Vendite_Acquisti!$D21)*(I_Vendite_Acquisti!Y44+M_Vendite!W87)</f>
        <v>0</v>
      </c>
      <c r="X21" s="81">
        <f>+(I_Vendite_Acquisti!Z21*I_Vendite_Acquisti!$D21)*(I_Vendite_Acquisti!Z44+M_Vendite!X87)</f>
        <v>0</v>
      </c>
      <c r="Y21" s="81">
        <f>+(I_Vendite_Acquisti!AA21*I_Vendite_Acquisti!$D21)*(I_Vendite_Acquisti!AA44+M_Vendite!Y87)</f>
        <v>0</v>
      </c>
      <c r="Z21" s="81">
        <f>+(I_Vendite_Acquisti!AB21*I_Vendite_Acquisti!$D21)*(I_Vendite_Acquisti!AB44+M_Vendite!Z87)</f>
        <v>0</v>
      </c>
      <c r="AA21" s="81">
        <f>+(I_Vendite_Acquisti!AC21*I_Vendite_Acquisti!$D21)*(I_Vendite_Acquisti!AC44+M_Vendite!AA87)</f>
        <v>0</v>
      </c>
      <c r="AB21" s="81">
        <f>+(I_Vendite_Acquisti!AD21*I_Vendite_Acquisti!$D21)*(I_Vendite_Acquisti!AD44+M_Vendite!AB87)</f>
        <v>0</v>
      </c>
      <c r="AC21" s="81">
        <f>+(I_Vendite_Acquisti!AE21*I_Vendite_Acquisti!$D21)*(I_Vendite_Acquisti!AE44+M_Vendite!AC87)</f>
        <v>0</v>
      </c>
      <c r="AD21" s="81">
        <f>+(I_Vendite_Acquisti!AF21*I_Vendite_Acquisti!$D21)*(I_Vendite_Acquisti!AF44+M_Vendite!AD87)</f>
        <v>0</v>
      </c>
      <c r="AE21" s="81">
        <f>+(I_Vendite_Acquisti!AG21*I_Vendite_Acquisti!$D21)*(I_Vendite_Acquisti!AG44+M_Vendite!AE87)</f>
        <v>0</v>
      </c>
      <c r="AF21" s="81">
        <f>+(I_Vendite_Acquisti!AH21*I_Vendite_Acquisti!$D21)*(I_Vendite_Acquisti!AH44+M_Vendite!AF87)</f>
        <v>0</v>
      </c>
      <c r="AG21" s="81">
        <f>+(I_Vendite_Acquisti!AI21*I_Vendite_Acquisti!$D21)*(I_Vendite_Acquisti!AI44+M_Vendite!AG87)</f>
        <v>0</v>
      </c>
      <c r="AH21" s="81">
        <f>+(I_Vendite_Acquisti!AJ21*I_Vendite_Acquisti!$D21)*(I_Vendite_Acquisti!AJ44+M_Vendite!AH87)</f>
        <v>0</v>
      </c>
      <c r="AI21" s="81">
        <f>+(I_Vendite_Acquisti!AK21*I_Vendite_Acquisti!$D21)*(I_Vendite_Acquisti!AK44+M_Vendite!AI87)</f>
        <v>0</v>
      </c>
      <c r="AJ21" s="81">
        <f>+(I_Vendite_Acquisti!AL21*I_Vendite_Acquisti!$D21)*(I_Vendite_Acquisti!AL44+M_Vendite!AJ87)</f>
        <v>0</v>
      </c>
      <c r="AK21" s="81">
        <f>+(I_Vendite_Acquisti!AM21*I_Vendite_Acquisti!$D21)*(I_Vendite_Acquisti!AM44+M_Vendite!AK87)</f>
        <v>0</v>
      </c>
      <c r="AL21" s="81">
        <f>+(I_Vendite_Acquisti!AN21*I_Vendite_Acquisti!$D21)*(I_Vendite_Acquisti!AN44+M_Vendite!AL87)</f>
        <v>0</v>
      </c>
      <c r="AM21" s="82">
        <f>+(I_Vendite_Acquisti!AO21*I_Vendite_Acquisti!$D21)*(I_Vendite_Acquisti!AO44+M_Vendite!AM87)</f>
        <v>0</v>
      </c>
    </row>
    <row r="22" spans="1:39" ht="14.4" x14ac:dyDescent="0.3">
      <c r="B22" s="3"/>
      <c r="C22" s="52" t="str">
        <f>+I_Vendite_Acquisti!C22</f>
        <v>Prodotto 14</v>
      </c>
      <c r="D22" s="55">
        <f>+(I_Vendite_Acquisti!F22*I_Vendite_Acquisti!$D22)*(I_Vendite_Acquisti!F45+M_Vendite!D88)</f>
        <v>0</v>
      </c>
      <c r="E22" s="81">
        <f>+(I_Vendite_Acquisti!G22*I_Vendite_Acquisti!$D22)*(I_Vendite_Acquisti!G45+M_Vendite!E88)</f>
        <v>0</v>
      </c>
      <c r="F22" s="81">
        <f>+(I_Vendite_Acquisti!H22*I_Vendite_Acquisti!$D22)*(I_Vendite_Acquisti!H45+M_Vendite!F88)</f>
        <v>0</v>
      </c>
      <c r="G22" s="81">
        <f>+(I_Vendite_Acquisti!I22*I_Vendite_Acquisti!$D22)*(I_Vendite_Acquisti!I45+M_Vendite!G88)</f>
        <v>0</v>
      </c>
      <c r="H22" s="81">
        <f>+(I_Vendite_Acquisti!J22*I_Vendite_Acquisti!$D22)*(I_Vendite_Acquisti!J45+M_Vendite!H88)</f>
        <v>0</v>
      </c>
      <c r="I22" s="81">
        <f>+(I_Vendite_Acquisti!K22*I_Vendite_Acquisti!$D22)*(I_Vendite_Acquisti!K45+M_Vendite!I88)</f>
        <v>0</v>
      </c>
      <c r="J22" s="81">
        <f>+(I_Vendite_Acquisti!L22*I_Vendite_Acquisti!$D22)*(I_Vendite_Acquisti!L45+M_Vendite!J88)</f>
        <v>0</v>
      </c>
      <c r="K22" s="81">
        <f>+(I_Vendite_Acquisti!M22*I_Vendite_Acquisti!$D22)*(I_Vendite_Acquisti!M45+M_Vendite!K88)</f>
        <v>0</v>
      </c>
      <c r="L22" s="81">
        <f>+(I_Vendite_Acquisti!N22*I_Vendite_Acquisti!$D22)*(I_Vendite_Acquisti!N45+M_Vendite!L88)</f>
        <v>0</v>
      </c>
      <c r="M22" s="81">
        <f>+(I_Vendite_Acquisti!O22*I_Vendite_Acquisti!$D22)*(I_Vendite_Acquisti!O45+M_Vendite!M88)</f>
        <v>0</v>
      </c>
      <c r="N22" s="81">
        <f>+(I_Vendite_Acquisti!P22*I_Vendite_Acquisti!$D22)*(I_Vendite_Acquisti!P45+M_Vendite!N88)</f>
        <v>0</v>
      </c>
      <c r="O22" s="81">
        <f>+(I_Vendite_Acquisti!Q22*I_Vendite_Acquisti!$D22)*(I_Vendite_Acquisti!Q45+M_Vendite!O88)</f>
        <v>0</v>
      </c>
      <c r="P22" s="81">
        <f>+(I_Vendite_Acquisti!R22*I_Vendite_Acquisti!$D22)*(I_Vendite_Acquisti!R45+M_Vendite!P88)</f>
        <v>0</v>
      </c>
      <c r="Q22" s="81">
        <f>+(I_Vendite_Acquisti!S22*I_Vendite_Acquisti!$D22)*(I_Vendite_Acquisti!S45+M_Vendite!Q88)</f>
        <v>0</v>
      </c>
      <c r="R22" s="81">
        <f>+(I_Vendite_Acquisti!T22*I_Vendite_Acquisti!$D22)*(I_Vendite_Acquisti!T45+M_Vendite!R88)</f>
        <v>0</v>
      </c>
      <c r="S22" s="81">
        <f>+(I_Vendite_Acquisti!U22*I_Vendite_Acquisti!$D22)*(I_Vendite_Acquisti!U45+M_Vendite!S88)</f>
        <v>0</v>
      </c>
      <c r="T22" s="81">
        <f>+(I_Vendite_Acquisti!V22*I_Vendite_Acquisti!$D22)*(I_Vendite_Acquisti!V45+M_Vendite!T88)</f>
        <v>0</v>
      </c>
      <c r="U22" s="81">
        <f>+(I_Vendite_Acquisti!W22*I_Vendite_Acquisti!$D22)*(I_Vendite_Acquisti!W45+M_Vendite!U88)</f>
        <v>0</v>
      </c>
      <c r="V22" s="81">
        <f>+(I_Vendite_Acquisti!X22*I_Vendite_Acquisti!$D22)*(I_Vendite_Acquisti!X45+M_Vendite!V88)</f>
        <v>0</v>
      </c>
      <c r="W22" s="81">
        <f>+(I_Vendite_Acquisti!Y22*I_Vendite_Acquisti!$D22)*(I_Vendite_Acquisti!Y45+M_Vendite!W88)</f>
        <v>0</v>
      </c>
      <c r="X22" s="81">
        <f>+(I_Vendite_Acquisti!Z22*I_Vendite_Acquisti!$D22)*(I_Vendite_Acquisti!Z45+M_Vendite!X88)</f>
        <v>0</v>
      </c>
      <c r="Y22" s="81">
        <f>+(I_Vendite_Acquisti!AA22*I_Vendite_Acquisti!$D22)*(I_Vendite_Acquisti!AA45+M_Vendite!Y88)</f>
        <v>0</v>
      </c>
      <c r="Z22" s="81">
        <f>+(I_Vendite_Acquisti!AB22*I_Vendite_Acquisti!$D22)*(I_Vendite_Acquisti!AB45+M_Vendite!Z88)</f>
        <v>0</v>
      </c>
      <c r="AA22" s="81">
        <f>+(I_Vendite_Acquisti!AC22*I_Vendite_Acquisti!$D22)*(I_Vendite_Acquisti!AC45+M_Vendite!AA88)</f>
        <v>0</v>
      </c>
      <c r="AB22" s="81">
        <f>+(I_Vendite_Acquisti!AD22*I_Vendite_Acquisti!$D22)*(I_Vendite_Acquisti!AD45+M_Vendite!AB88)</f>
        <v>0</v>
      </c>
      <c r="AC22" s="81">
        <f>+(I_Vendite_Acquisti!AE22*I_Vendite_Acquisti!$D22)*(I_Vendite_Acquisti!AE45+M_Vendite!AC88)</f>
        <v>0</v>
      </c>
      <c r="AD22" s="81">
        <f>+(I_Vendite_Acquisti!AF22*I_Vendite_Acquisti!$D22)*(I_Vendite_Acquisti!AF45+M_Vendite!AD88)</f>
        <v>0</v>
      </c>
      <c r="AE22" s="81">
        <f>+(I_Vendite_Acquisti!AG22*I_Vendite_Acquisti!$D22)*(I_Vendite_Acquisti!AG45+M_Vendite!AE88)</f>
        <v>0</v>
      </c>
      <c r="AF22" s="81">
        <f>+(I_Vendite_Acquisti!AH22*I_Vendite_Acquisti!$D22)*(I_Vendite_Acquisti!AH45+M_Vendite!AF88)</f>
        <v>0</v>
      </c>
      <c r="AG22" s="81">
        <f>+(I_Vendite_Acquisti!AI22*I_Vendite_Acquisti!$D22)*(I_Vendite_Acquisti!AI45+M_Vendite!AG88)</f>
        <v>0</v>
      </c>
      <c r="AH22" s="81">
        <f>+(I_Vendite_Acquisti!AJ22*I_Vendite_Acquisti!$D22)*(I_Vendite_Acquisti!AJ45+M_Vendite!AH88)</f>
        <v>0</v>
      </c>
      <c r="AI22" s="81">
        <f>+(I_Vendite_Acquisti!AK22*I_Vendite_Acquisti!$D22)*(I_Vendite_Acquisti!AK45+M_Vendite!AI88)</f>
        <v>0</v>
      </c>
      <c r="AJ22" s="81">
        <f>+(I_Vendite_Acquisti!AL22*I_Vendite_Acquisti!$D22)*(I_Vendite_Acquisti!AL45+M_Vendite!AJ88)</f>
        <v>0</v>
      </c>
      <c r="AK22" s="81">
        <f>+(I_Vendite_Acquisti!AM22*I_Vendite_Acquisti!$D22)*(I_Vendite_Acquisti!AM45+M_Vendite!AK88)</f>
        <v>0</v>
      </c>
      <c r="AL22" s="81">
        <f>+(I_Vendite_Acquisti!AN22*I_Vendite_Acquisti!$D22)*(I_Vendite_Acquisti!AN45+M_Vendite!AL88)</f>
        <v>0</v>
      </c>
      <c r="AM22" s="82">
        <f>+(I_Vendite_Acquisti!AO22*I_Vendite_Acquisti!$D22)*(I_Vendite_Acquisti!AO45+M_Vendite!AM88)</f>
        <v>0</v>
      </c>
    </row>
    <row r="23" spans="1:39" ht="14.4" x14ac:dyDescent="0.3">
      <c r="B23" s="3"/>
      <c r="C23" s="52" t="str">
        <f>+I_Vendite_Acquisti!C23</f>
        <v>Prodotto 15</v>
      </c>
      <c r="D23" s="55">
        <f>+(I_Vendite_Acquisti!F23*I_Vendite_Acquisti!$D23)*(I_Vendite_Acquisti!F46+M_Vendite!D89)</f>
        <v>0</v>
      </c>
      <c r="E23" s="81">
        <f>+(I_Vendite_Acquisti!G23*I_Vendite_Acquisti!$D23)*(I_Vendite_Acquisti!G46+M_Vendite!E89)</f>
        <v>0</v>
      </c>
      <c r="F23" s="81">
        <f>+(I_Vendite_Acquisti!H23*I_Vendite_Acquisti!$D23)*(I_Vendite_Acquisti!H46+M_Vendite!F89)</f>
        <v>0</v>
      </c>
      <c r="G23" s="81">
        <f>+(I_Vendite_Acquisti!I23*I_Vendite_Acquisti!$D23)*(I_Vendite_Acquisti!I46+M_Vendite!G89)</f>
        <v>0</v>
      </c>
      <c r="H23" s="81">
        <f>+(I_Vendite_Acquisti!J23*I_Vendite_Acquisti!$D23)*(I_Vendite_Acquisti!J46+M_Vendite!H89)</f>
        <v>0</v>
      </c>
      <c r="I23" s="81">
        <f>+(I_Vendite_Acquisti!K23*I_Vendite_Acquisti!$D23)*(I_Vendite_Acquisti!K46+M_Vendite!I89)</f>
        <v>0</v>
      </c>
      <c r="J23" s="81">
        <f>+(I_Vendite_Acquisti!L23*I_Vendite_Acquisti!$D23)*(I_Vendite_Acquisti!L46+M_Vendite!J89)</f>
        <v>0</v>
      </c>
      <c r="K23" s="81">
        <f>+(I_Vendite_Acquisti!M23*I_Vendite_Acquisti!$D23)*(I_Vendite_Acquisti!M46+M_Vendite!K89)</f>
        <v>0</v>
      </c>
      <c r="L23" s="81">
        <f>+(I_Vendite_Acquisti!N23*I_Vendite_Acquisti!$D23)*(I_Vendite_Acquisti!N46+M_Vendite!L89)</f>
        <v>0</v>
      </c>
      <c r="M23" s="81">
        <f>+(I_Vendite_Acquisti!O23*I_Vendite_Acquisti!$D23)*(I_Vendite_Acquisti!O46+M_Vendite!M89)</f>
        <v>0</v>
      </c>
      <c r="N23" s="81">
        <f>+(I_Vendite_Acquisti!P23*I_Vendite_Acquisti!$D23)*(I_Vendite_Acquisti!P46+M_Vendite!N89)</f>
        <v>0</v>
      </c>
      <c r="O23" s="81">
        <f>+(I_Vendite_Acquisti!Q23*I_Vendite_Acquisti!$D23)*(I_Vendite_Acquisti!Q46+M_Vendite!O89)</f>
        <v>0</v>
      </c>
      <c r="P23" s="81">
        <f>+(I_Vendite_Acquisti!R23*I_Vendite_Acquisti!$D23)*(I_Vendite_Acquisti!R46+M_Vendite!P89)</f>
        <v>0</v>
      </c>
      <c r="Q23" s="81">
        <f>+(I_Vendite_Acquisti!S23*I_Vendite_Acquisti!$D23)*(I_Vendite_Acquisti!S46+M_Vendite!Q89)</f>
        <v>0</v>
      </c>
      <c r="R23" s="81">
        <f>+(I_Vendite_Acquisti!T23*I_Vendite_Acquisti!$D23)*(I_Vendite_Acquisti!T46+M_Vendite!R89)</f>
        <v>0</v>
      </c>
      <c r="S23" s="81">
        <f>+(I_Vendite_Acquisti!U23*I_Vendite_Acquisti!$D23)*(I_Vendite_Acquisti!U46+M_Vendite!S89)</f>
        <v>0</v>
      </c>
      <c r="T23" s="81">
        <f>+(I_Vendite_Acquisti!V23*I_Vendite_Acquisti!$D23)*(I_Vendite_Acquisti!V46+M_Vendite!T89)</f>
        <v>0</v>
      </c>
      <c r="U23" s="81">
        <f>+(I_Vendite_Acquisti!W23*I_Vendite_Acquisti!$D23)*(I_Vendite_Acquisti!W46+M_Vendite!U89)</f>
        <v>0</v>
      </c>
      <c r="V23" s="81">
        <f>+(I_Vendite_Acquisti!X23*I_Vendite_Acquisti!$D23)*(I_Vendite_Acquisti!X46+M_Vendite!V89)</f>
        <v>0</v>
      </c>
      <c r="W23" s="81">
        <f>+(I_Vendite_Acquisti!Y23*I_Vendite_Acquisti!$D23)*(I_Vendite_Acquisti!Y46+M_Vendite!W89)</f>
        <v>0</v>
      </c>
      <c r="X23" s="81">
        <f>+(I_Vendite_Acquisti!Z23*I_Vendite_Acquisti!$D23)*(I_Vendite_Acquisti!Z46+M_Vendite!X89)</f>
        <v>0</v>
      </c>
      <c r="Y23" s="81">
        <f>+(I_Vendite_Acquisti!AA23*I_Vendite_Acquisti!$D23)*(I_Vendite_Acquisti!AA46+M_Vendite!Y89)</f>
        <v>0</v>
      </c>
      <c r="Z23" s="81">
        <f>+(I_Vendite_Acquisti!AB23*I_Vendite_Acquisti!$D23)*(I_Vendite_Acquisti!AB46+M_Vendite!Z89)</f>
        <v>0</v>
      </c>
      <c r="AA23" s="81">
        <f>+(I_Vendite_Acquisti!AC23*I_Vendite_Acquisti!$D23)*(I_Vendite_Acquisti!AC46+M_Vendite!AA89)</f>
        <v>0</v>
      </c>
      <c r="AB23" s="81">
        <f>+(I_Vendite_Acquisti!AD23*I_Vendite_Acquisti!$D23)*(I_Vendite_Acquisti!AD46+M_Vendite!AB89)</f>
        <v>0</v>
      </c>
      <c r="AC23" s="81">
        <f>+(I_Vendite_Acquisti!AE23*I_Vendite_Acquisti!$D23)*(I_Vendite_Acquisti!AE46+M_Vendite!AC89)</f>
        <v>0</v>
      </c>
      <c r="AD23" s="81">
        <f>+(I_Vendite_Acquisti!AF23*I_Vendite_Acquisti!$D23)*(I_Vendite_Acquisti!AF46+M_Vendite!AD89)</f>
        <v>0</v>
      </c>
      <c r="AE23" s="81">
        <f>+(I_Vendite_Acquisti!AG23*I_Vendite_Acquisti!$D23)*(I_Vendite_Acquisti!AG46+M_Vendite!AE89)</f>
        <v>0</v>
      </c>
      <c r="AF23" s="81">
        <f>+(I_Vendite_Acquisti!AH23*I_Vendite_Acquisti!$D23)*(I_Vendite_Acquisti!AH46+M_Vendite!AF89)</f>
        <v>0</v>
      </c>
      <c r="AG23" s="81">
        <f>+(I_Vendite_Acquisti!AI23*I_Vendite_Acquisti!$D23)*(I_Vendite_Acquisti!AI46+M_Vendite!AG89)</f>
        <v>0</v>
      </c>
      <c r="AH23" s="81">
        <f>+(I_Vendite_Acquisti!AJ23*I_Vendite_Acquisti!$D23)*(I_Vendite_Acquisti!AJ46+M_Vendite!AH89)</f>
        <v>0</v>
      </c>
      <c r="AI23" s="81">
        <f>+(I_Vendite_Acquisti!AK23*I_Vendite_Acquisti!$D23)*(I_Vendite_Acquisti!AK46+M_Vendite!AI89)</f>
        <v>0</v>
      </c>
      <c r="AJ23" s="81">
        <f>+(I_Vendite_Acquisti!AL23*I_Vendite_Acquisti!$D23)*(I_Vendite_Acquisti!AL46+M_Vendite!AJ89)</f>
        <v>0</v>
      </c>
      <c r="AK23" s="81">
        <f>+(I_Vendite_Acquisti!AM23*I_Vendite_Acquisti!$D23)*(I_Vendite_Acquisti!AM46+M_Vendite!AK89)</f>
        <v>0</v>
      </c>
      <c r="AL23" s="81">
        <f>+(I_Vendite_Acquisti!AN23*I_Vendite_Acquisti!$D23)*(I_Vendite_Acquisti!AN46+M_Vendite!AL89)</f>
        <v>0</v>
      </c>
      <c r="AM23" s="82">
        <f>+(I_Vendite_Acquisti!AO23*I_Vendite_Acquisti!$D23)*(I_Vendite_Acquisti!AO46+M_Vendite!AM89)</f>
        <v>0</v>
      </c>
    </row>
    <row r="24" spans="1:39" ht="14.4" x14ac:dyDescent="0.3">
      <c r="B24" s="17"/>
      <c r="C24" s="52" t="str">
        <f>+I_Vendite_Acquisti!C24</f>
        <v>Prodotto 16</v>
      </c>
      <c r="D24" s="55">
        <f>+(I_Vendite_Acquisti!F24*I_Vendite_Acquisti!$D24)*(I_Vendite_Acquisti!F47+M_Vendite!D90)</f>
        <v>0</v>
      </c>
      <c r="E24" s="81">
        <f>+(I_Vendite_Acquisti!G24*I_Vendite_Acquisti!$D24)*(I_Vendite_Acquisti!G47+M_Vendite!E90)</f>
        <v>0</v>
      </c>
      <c r="F24" s="81">
        <f>+(I_Vendite_Acquisti!H24*I_Vendite_Acquisti!$D24)*(I_Vendite_Acquisti!H47+M_Vendite!F90)</f>
        <v>0</v>
      </c>
      <c r="G24" s="81">
        <f>+(I_Vendite_Acquisti!I24*I_Vendite_Acquisti!$D24)*(I_Vendite_Acquisti!I47+M_Vendite!G90)</f>
        <v>0</v>
      </c>
      <c r="H24" s="81">
        <f>+(I_Vendite_Acquisti!J24*I_Vendite_Acquisti!$D24)*(I_Vendite_Acquisti!J47+M_Vendite!H90)</f>
        <v>0</v>
      </c>
      <c r="I24" s="81">
        <f>+(I_Vendite_Acquisti!K24*I_Vendite_Acquisti!$D24)*(I_Vendite_Acquisti!K47+M_Vendite!I90)</f>
        <v>0</v>
      </c>
      <c r="J24" s="81">
        <f>+(I_Vendite_Acquisti!L24*I_Vendite_Acquisti!$D24)*(I_Vendite_Acquisti!L47+M_Vendite!J90)</f>
        <v>0</v>
      </c>
      <c r="K24" s="81">
        <f>+(I_Vendite_Acquisti!M24*I_Vendite_Acquisti!$D24)*(I_Vendite_Acquisti!M47+M_Vendite!K90)</f>
        <v>0</v>
      </c>
      <c r="L24" s="81">
        <f>+(I_Vendite_Acquisti!N24*I_Vendite_Acquisti!$D24)*(I_Vendite_Acquisti!N47+M_Vendite!L90)</f>
        <v>0</v>
      </c>
      <c r="M24" s="81">
        <f>+(I_Vendite_Acquisti!O24*I_Vendite_Acquisti!$D24)*(I_Vendite_Acquisti!O47+M_Vendite!M90)</f>
        <v>0</v>
      </c>
      <c r="N24" s="81">
        <f>+(I_Vendite_Acquisti!P24*I_Vendite_Acquisti!$D24)*(I_Vendite_Acquisti!P47+M_Vendite!N90)</f>
        <v>0</v>
      </c>
      <c r="O24" s="81">
        <f>+(I_Vendite_Acquisti!Q24*I_Vendite_Acquisti!$D24)*(I_Vendite_Acquisti!Q47+M_Vendite!O90)</f>
        <v>0</v>
      </c>
      <c r="P24" s="81">
        <f>+(I_Vendite_Acquisti!R24*I_Vendite_Acquisti!$D24)*(I_Vendite_Acquisti!R47+M_Vendite!P90)</f>
        <v>0</v>
      </c>
      <c r="Q24" s="81">
        <f>+(I_Vendite_Acquisti!S24*I_Vendite_Acquisti!$D24)*(I_Vendite_Acquisti!S47+M_Vendite!Q90)</f>
        <v>0</v>
      </c>
      <c r="R24" s="81">
        <f>+(I_Vendite_Acquisti!T24*I_Vendite_Acquisti!$D24)*(I_Vendite_Acquisti!T47+M_Vendite!R90)</f>
        <v>0</v>
      </c>
      <c r="S24" s="81">
        <f>+(I_Vendite_Acquisti!U24*I_Vendite_Acquisti!$D24)*(I_Vendite_Acquisti!U47+M_Vendite!S90)</f>
        <v>0</v>
      </c>
      <c r="T24" s="81">
        <f>+(I_Vendite_Acquisti!V24*I_Vendite_Acquisti!$D24)*(I_Vendite_Acquisti!V47+M_Vendite!T90)</f>
        <v>0</v>
      </c>
      <c r="U24" s="81">
        <f>+(I_Vendite_Acquisti!W24*I_Vendite_Acquisti!$D24)*(I_Vendite_Acquisti!W47+M_Vendite!U90)</f>
        <v>0</v>
      </c>
      <c r="V24" s="81">
        <f>+(I_Vendite_Acquisti!X24*I_Vendite_Acquisti!$D24)*(I_Vendite_Acquisti!X47+M_Vendite!V90)</f>
        <v>0</v>
      </c>
      <c r="W24" s="81">
        <f>+(I_Vendite_Acquisti!Y24*I_Vendite_Acquisti!$D24)*(I_Vendite_Acquisti!Y47+M_Vendite!W90)</f>
        <v>0</v>
      </c>
      <c r="X24" s="81">
        <f>+(I_Vendite_Acquisti!Z24*I_Vendite_Acquisti!$D24)*(I_Vendite_Acquisti!Z47+M_Vendite!X90)</f>
        <v>0</v>
      </c>
      <c r="Y24" s="81">
        <f>+(I_Vendite_Acquisti!AA24*I_Vendite_Acquisti!$D24)*(I_Vendite_Acquisti!AA47+M_Vendite!Y90)</f>
        <v>0</v>
      </c>
      <c r="Z24" s="81">
        <f>+(I_Vendite_Acquisti!AB24*I_Vendite_Acquisti!$D24)*(I_Vendite_Acquisti!AB47+M_Vendite!Z90)</f>
        <v>0</v>
      </c>
      <c r="AA24" s="81">
        <f>+(I_Vendite_Acquisti!AC24*I_Vendite_Acquisti!$D24)*(I_Vendite_Acquisti!AC47+M_Vendite!AA90)</f>
        <v>0</v>
      </c>
      <c r="AB24" s="81">
        <f>+(I_Vendite_Acquisti!AD24*I_Vendite_Acquisti!$D24)*(I_Vendite_Acquisti!AD47+M_Vendite!AB90)</f>
        <v>0</v>
      </c>
      <c r="AC24" s="81">
        <f>+(I_Vendite_Acquisti!AE24*I_Vendite_Acquisti!$D24)*(I_Vendite_Acquisti!AE47+M_Vendite!AC90)</f>
        <v>0</v>
      </c>
      <c r="AD24" s="81">
        <f>+(I_Vendite_Acquisti!AF24*I_Vendite_Acquisti!$D24)*(I_Vendite_Acquisti!AF47+M_Vendite!AD90)</f>
        <v>0</v>
      </c>
      <c r="AE24" s="81">
        <f>+(I_Vendite_Acquisti!AG24*I_Vendite_Acquisti!$D24)*(I_Vendite_Acquisti!AG47+M_Vendite!AE90)</f>
        <v>0</v>
      </c>
      <c r="AF24" s="81">
        <f>+(I_Vendite_Acquisti!AH24*I_Vendite_Acquisti!$D24)*(I_Vendite_Acquisti!AH47+M_Vendite!AF90)</f>
        <v>0</v>
      </c>
      <c r="AG24" s="81">
        <f>+(I_Vendite_Acquisti!AI24*I_Vendite_Acquisti!$D24)*(I_Vendite_Acquisti!AI47+M_Vendite!AG90)</f>
        <v>0</v>
      </c>
      <c r="AH24" s="81">
        <f>+(I_Vendite_Acquisti!AJ24*I_Vendite_Acquisti!$D24)*(I_Vendite_Acquisti!AJ47+M_Vendite!AH90)</f>
        <v>0</v>
      </c>
      <c r="AI24" s="81">
        <f>+(I_Vendite_Acquisti!AK24*I_Vendite_Acquisti!$D24)*(I_Vendite_Acquisti!AK47+M_Vendite!AI90)</f>
        <v>0</v>
      </c>
      <c r="AJ24" s="81">
        <f>+(I_Vendite_Acquisti!AL24*I_Vendite_Acquisti!$D24)*(I_Vendite_Acquisti!AL47+M_Vendite!AJ90)</f>
        <v>0</v>
      </c>
      <c r="AK24" s="81">
        <f>+(I_Vendite_Acquisti!AM24*I_Vendite_Acquisti!$D24)*(I_Vendite_Acquisti!AM47+M_Vendite!AK90)</f>
        <v>0</v>
      </c>
      <c r="AL24" s="81">
        <f>+(I_Vendite_Acquisti!AN24*I_Vendite_Acquisti!$D24)*(I_Vendite_Acquisti!AN47+M_Vendite!AL90)</f>
        <v>0</v>
      </c>
      <c r="AM24" s="82">
        <f>+(I_Vendite_Acquisti!AO24*I_Vendite_Acquisti!$D24)*(I_Vendite_Acquisti!AO47+M_Vendite!AM90)</f>
        <v>0</v>
      </c>
    </row>
    <row r="25" spans="1:39" ht="14.4" x14ac:dyDescent="0.3">
      <c r="B25" s="17"/>
      <c r="C25" s="52" t="str">
        <f>+I_Vendite_Acquisti!C25</f>
        <v>Prodotto 17</v>
      </c>
      <c r="D25" s="55">
        <f>+(I_Vendite_Acquisti!F25*I_Vendite_Acquisti!$D25)*(I_Vendite_Acquisti!F48+M_Vendite!D91)</f>
        <v>0</v>
      </c>
      <c r="E25" s="81">
        <f>+(I_Vendite_Acquisti!G25*I_Vendite_Acquisti!$D25)*(I_Vendite_Acquisti!G48+M_Vendite!E91)</f>
        <v>0</v>
      </c>
      <c r="F25" s="81">
        <f>+(I_Vendite_Acquisti!H25*I_Vendite_Acquisti!$D25)*(I_Vendite_Acquisti!H48+M_Vendite!F91)</f>
        <v>0</v>
      </c>
      <c r="G25" s="81">
        <f>+(I_Vendite_Acquisti!I25*I_Vendite_Acquisti!$D25)*(I_Vendite_Acquisti!I48+M_Vendite!G91)</f>
        <v>0</v>
      </c>
      <c r="H25" s="81">
        <f>+(I_Vendite_Acquisti!J25*I_Vendite_Acquisti!$D25)*(I_Vendite_Acquisti!J48+M_Vendite!H91)</f>
        <v>0</v>
      </c>
      <c r="I25" s="81">
        <f>+(I_Vendite_Acquisti!K25*I_Vendite_Acquisti!$D25)*(I_Vendite_Acquisti!K48+M_Vendite!I91)</f>
        <v>0</v>
      </c>
      <c r="J25" s="81">
        <f>+(I_Vendite_Acquisti!L25*I_Vendite_Acquisti!$D25)*(I_Vendite_Acquisti!L48+M_Vendite!J91)</f>
        <v>0</v>
      </c>
      <c r="K25" s="81">
        <f>+(I_Vendite_Acquisti!M25*I_Vendite_Acquisti!$D25)*(I_Vendite_Acquisti!M48+M_Vendite!K91)</f>
        <v>0</v>
      </c>
      <c r="L25" s="81">
        <f>+(I_Vendite_Acquisti!N25*I_Vendite_Acquisti!$D25)*(I_Vendite_Acquisti!N48+M_Vendite!L91)</f>
        <v>0</v>
      </c>
      <c r="M25" s="81">
        <f>+(I_Vendite_Acquisti!O25*I_Vendite_Acquisti!$D25)*(I_Vendite_Acquisti!O48+M_Vendite!M91)</f>
        <v>0</v>
      </c>
      <c r="N25" s="81">
        <f>+(I_Vendite_Acquisti!P25*I_Vendite_Acquisti!$D25)*(I_Vendite_Acquisti!P48+M_Vendite!N91)</f>
        <v>0</v>
      </c>
      <c r="O25" s="81">
        <f>+(I_Vendite_Acquisti!Q25*I_Vendite_Acquisti!$D25)*(I_Vendite_Acquisti!Q48+M_Vendite!O91)</f>
        <v>0</v>
      </c>
      <c r="P25" s="81">
        <f>+(I_Vendite_Acquisti!R25*I_Vendite_Acquisti!$D25)*(I_Vendite_Acquisti!R48+M_Vendite!P91)</f>
        <v>0</v>
      </c>
      <c r="Q25" s="81">
        <f>+(I_Vendite_Acquisti!S25*I_Vendite_Acquisti!$D25)*(I_Vendite_Acquisti!S48+M_Vendite!Q91)</f>
        <v>0</v>
      </c>
      <c r="R25" s="81">
        <f>+(I_Vendite_Acquisti!T25*I_Vendite_Acquisti!$D25)*(I_Vendite_Acquisti!T48+M_Vendite!R91)</f>
        <v>0</v>
      </c>
      <c r="S25" s="81">
        <f>+(I_Vendite_Acquisti!U25*I_Vendite_Acquisti!$D25)*(I_Vendite_Acquisti!U48+M_Vendite!S91)</f>
        <v>0</v>
      </c>
      <c r="T25" s="81">
        <f>+(I_Vendite_Acquisti!V25*I_Vendite_Acquisti!$D25)*(I_Vendite_Acquisti!V48+M_Vendite!T91)</f>
        <v>0</v>
      </c>
      <c r="U25" s="81">
        <f>+(I_Vendite_Acquisti!W25*I_Vendite_Acquisti!$D25)*(I_Vendite_Acquisti!W48+M_Vendite!U91)</f>
        <v>0</v>
      </c>
      <c r="V25" s="81">
        <f>+(I_Vendite_Acquisti!X25*I_Vendite_Acquisti!$D25)*(I_Vendite_Acquisti!X48+M_Vendite!V91)</f>
        <v>0</v>
      </c>
      <c r="W25" s="81">
        <f>+(I_Vendite_Acquisti!Y25*I_Vendite_Acquisti!$D25)*(I_Vendite_Acquisti!Y48+M_Vendite!W91)</f>
        <v>0</v>
      </c>
      <c r="X25" s="81">
        <f>+(I_Vendite_Acquisti!Z25*I_Vendite_Acquisti!$D25)*(I_Vendite_Acquisti!Z48+M_Vendite!X91)</f>
        <v>0</v>
      </c>
      <c r="Y25" s="81">
        <f>+(I_Vendite_Acquisti!AA25*I_Vendite_Acquisti!$D25)*(I_Vendite_Acquisti!AA48+M_Vendite!Y91)</f>
        <v>0</v>
      </c>
      <c r="Z25" s="81">
        <f>+(I_Vendite_Acquisti!AB25*I_Vendite_Acquisti!$D25)*(I_Vendite_Acquisti!AB48+M_Vendite!Z91)</f>
        <v>0</v>
      </c>
      <c r="AA25" s="81">
        <f>+(I_Vendite_Acquisti!AC25*I_Vendite_Acquisti!$D25)*(I_Vendite_Acquisti!AC48+M_Vendite!AA91)</f>
        <v>0</v>
      </c>
      <c r="AB25" s="81">
        <f>+(I_Vendite_Acquisti!AD25*I_Vendite_Acquisti!$D25)*(I_Vendite_Acquisti!AD48+M_Vendite!AB91)</f>
        <v>0</v>
      </c>
      <c r="AC25" s="81">
        <f>+(I_Vendite_Acquisti!AE25*I_Vendite_Acquisti!$D25)*(I_Vendite_Acquisti!AE48+M_Vendite!AC91)</f>
        <v>0</v>
      </c>
      <c r="AD25" s="81">
        <f>+(I_Vendite_Acquisti!AF25*I_Vendite_Acquisti!$D25)*(I_Vendite_Acquisti!AF48+M_Vendite!AD91)</f>
        <v>0</v>
      </c>
      <c r="AE25" s="81">
        <f>+(I_Vendite_Acquisti!AG25*I_Vendite_Acquisti!$D25)*(I_Vendite_Acquisti!AG48+M_Vendite!AE91)</f>
        <v>0</v>
      </c>
      <c r="AF25" s="81">
        <f>+(I_Vendite_Acquisti!AH25*I_Vendite_Acquisti!$D25)*(I_Vendite_Acquisti!AH48+M_Vendite!AF91)</f>
        <v>0</v>
      </c>
      <c r="AG25" s="81">
        <f>+(I_Vendite_Acquisti!AI25*I_Vendite_Acquisti!$D25)*(I_Vendite_Acquisti!AI48+M_Vendite!AG91)</f>
        <v>0</v>
      </c>
      <c r="AH25" s="81">
        <f>+(I_Vendite_Acquisti!AJ25*I_Vendite_Acquisti!$D25)*(I_Vendite_Acquisti!AJ48+M_Vendite!AH91)</f>
        <v>0</v>
      </c>
      <c r="AI25" s="81">
        <f>+(I_Vendite_Acquisti!AK25*I_Vendite_Acquisti!$D25)*(I_Vendite_Acquisti!AK48+M_Vendite!AI91)</f>
        <v>0</v>
      </c>
      <c r="AJ25" s="81">
        <f>+(I_Vendite_Acquisti!AL25*I_Vendite_Acquisti!$D25)*(I_Vendite_Acquisti!AL48+M_Vendite!AJ91)</f>
        <v>0</v>
      </c>
      <c r="AK25" s="81">
        <f>+(I_Vendite_Acquisti!AM25*I_Vendite_Acquisti!$D25)*(I_Vendite_Acquisti!AM48+M_Vendite!AK91)</f>
        <v>0</v>
      </c>
      <c r="AL25" s="81">
        <f>+(I_Vendite_Acquisti!AN25*I_Vendite_Acquisti!$D25)*(I_Vendite_Acquisti!AN48+M_Vendite!AL91)</f>
        <v>0</v>
      </c>
      <c r="AM25" s="82">
        <f>+(I_Vendite_Acquisti!AO25*I_Vendite_Acquisti!$D25)*(I_Vendite_Acquisti!AO48+M_Vendite!AM91)</f>
        <v>0</v>
      </c>
    </row>
    <row r="26" spans="1:39" ht="14.4" x14ac:dyDescent="0.3">
      <c r="B26" s="20"/>
      <c r="C26" s="52" t="str">
        <f>+I_Vendite_Acquisti!C26</f>
        <v>Prodotto 18</v>
      </c>
      <c r="D26" s="55">
        <f>+(I_Vendite_Acquisti!F26*I_Vendite_Acquisti!$D26)*(I_Vendite_Acquisti!F49+M_Vendite!D92)</f>
        <v>0</v>
      </c>
      <c r="E26" s="81">
        <f>+(I_Vendite_Acquisti!G26*I_Vendite_Acquisti!$D26)*(I_Vendite_Acquisti!G49+M_Vendite!E92)</f>
        <v>0</v>
      </c>
      <c r="F26" s="81">
        <f>+(I_Vendite_Acquisti!H26*I_Vendite_Acquisti!$D26)*(I_Vendite_Acquisti!H49+M_Vendite!F92)</f>
        <v>0</v>
      </c>
      <c r="G26" s="81">
        <f>+(I_Vendite_Acquisti!I26*I_Vendite_Acquisti!$D26)*(I_Vendite_Acquisti!I49+M_Vendite!G92)</f>
        <v>0</v>
      </c>
      <c r="H26" s="81">
        <f>+(I_Vendite_Acquisti!J26*I_Vendite_Acquisti!$D26)*(I_Vendite_Acquisti!J49+M_Vendite!H92)</f>
        <v>0</v>
      </c>
      <c r="I26" s="81">
        <f>+(I_Vendite_Acquisti!K26*I_Vendite_Acquisti!$D26)*(I_Vendite_Acquisti!K49+M_Vendite!I92)</f>
        <v>0</v>
      </c>
      <c r="J26" s="81">
        <f>+(I_Vendite_Acquisti!L26*I_Vendite_Acquisti!$D26)*(I_Vendite_Acquisti!L49+M_Vendite!J92)</f>
        <v>0</v>
      </c>
      <c r="K26" s="81">
        <f>+(I_Vendite_Acquisti!M26*I_Vendite_Acquisti!$D26)*(I_Vendite_Acquisti!M49+M_Vendite!K92)</f>
        <v>0</v>
      </c>
      <c r="L26" s="81">
        <f>+(I_Vendite_Acquisti!N26*I_Vendite_Acquisti!$D26)*(I_Vendite_Acquisti!N49+M_Vendite!L92)</f>
        <v>0</v>
      </c>
      <c r="M26" s="81">
        <f>+(I_Vendite_Acquisti!O26*I_Vendite_Acquisti!$D26)*(I_Vendite_Acquisti!O49+M_Vendite!M92)</f>
        <v>0</v>
      </c>
      <c r="N26" s="81">
        <f>+(I_Vendite_Acquisti!P26*I_Vendite_Acquisti!$D26)*(I_Vendite_Acquisti!P49+M_Vendite!N92)</f>
        <v>0</v>
      </c>
      <c r="O26" s="81">
        <f>+(I_Vendite_Acquisti!Q26*I_Vendite_Acquisti!$D26)*(I_Vendite_Acquisti!Q49+M_Vendite!O92)</f>
        <v>0</v>
      </c>
      <c r="P26" s="81">
        <f>+(I_Vendite_Acquisti!R26*I_Vendite_Acquisti!$D26)*(I_Vendite_Acquisti!R49+M_Vendite!P92)</f>
        <v>0</v>
      </c>
      <c r="Q26" s="81">
        <f>+(I_Vendite_Acquisti!S26*I_Vendite_Acquisti!$D26)*(I_Vendite_Acquisti!S49+M_Vendite!Q92)</f>
        <v>0</v>
      </c>
      <c r="R26" s="81">
        <f>+(I_Vendite_Acquisti!T26*I_Vendite_Acquisti!$D26)*(I_Vendite_Acquisti!T49+M_Vendite!R92)</f>
        <v>0</v>
      </c>
      <c r="S26" s="81">
        <f>+(I_Vendite_Acquisti!U26*I_Vendite_Acquisti!$D26)*(I_Vendite_Acquisti!U49+M_Vendite!S92)</f>
        <v>0</v>
      </c>
      <c r="T26" s="81">
        <f>+(I_Vendite_Acquisti!V26*I_Vendite_Acquisti!$D26)*(I_Vendite_Acquisti!V49+M_Vendite!T92)</f>
        <v>0</v>
      </c>
      <c r="U26" s="81">
        <f>+(I_Vendite_Acquisti!W26*I_Vendite_Acquisti!$D26)*(I_Vendite_Acquisti!W49+M_Vendite!U92)</f>
        <v>0</v>
      </c>
      <c r="V26" s="81">
        <f>+(I_Vendite_Acquisti!X26*I_Vendite_Acquisti!$D26)*(I_Vendite_Acquisti!X49+M_Vendite!V92)</f>
        <v>0</v>
      </c>
      <c r="W26" s="81">
        <f>+(I_Vendite_Acquisti!Y26*I_Vendite_Acquisti!$D26)*(I_Vendite_Acquisti!Y49+M_Vendite!W92)</f>
        <v>0</v>
      </c>
      <c r="X26" s="81">
        <f>+(I_Vendite_Acquisti!Z26*I_Vendite_Acquisti!$D26)*(I_Vendite_Acquisti!Z49+M_Vendite!X92)</f>
        <v>0</v>
      </c>
      <c r="Y26" s="81">
        <f>+(I_Vendite_Acquisti!AA26*I_Vendite_Acquisti!$D26)*(I_Vendite_Acquisti!AA49+M_Vendite!Y92)</f>
        <v>0</v>
      </c>
      <c r="Z26" s="81">
        <f>+(I_Vendite_Acquisti!AB26*I_Vendite_Acquisti!$D26)*(I_Vendite_Acquisti!AB49+M_Vendite!Z92)</f>
        <v>0</v>
      </c>
      <c r="AA26" s="81">
        <f>+(I_Vendite_Acquisti!AC26*I_Vendite_Acquisti!$D26)*(I_Vendite_Acquisti!AC49+M_Vendite!AA92)</f>
        <v>0</v>
      </c>
      <c r="AB26" s="81">
        <f>+(I_Vendite_Acquisti!AD26*I_Vendite_Acquisti!$D26)*(I_Vendite_Acquisti!AD49+M_Vendite!AB92)</f>
        <v>0</v>
      </c>
      <c r="AC26" s="81">
        <f>+(I_Vendite_Acquisti!AE26*I_Vendite_Acquisti!$D26)*(I_Vendite_Acquisti!AE49+M_Vendite!AC92)</f>
        <v>0</v>
      </c>
      <c r="AD26" s="81">
        <f>+(I_Vendite_Acquisti!AF26*I_Vendite_Acquisti!$D26)*(I_Vendite_Acquisti!AF49+M_Vendite!AD92)</f>
        <v>0</v>
      </c>
      <c r="AE26" s="81">
        <f>+(I_Vendite_Acquisti!AG26*I_Vendite_Acquisti!$D26)*(I_Vendite_Acquisti!AG49+M_Vendite!AE92)</f>
        <v>0</v>
      </c>
      <c r="AF26" s="81">
        <f>+(I_Vendite_Acquisti!AH26*I_Vendite_Acquisti!$D26)*(I_Vendite_Acquisti!AH49+M_Vendite!AF92)</f>
        <v>0</v>
      </c>
      <c r="AG26" s="81">
        <f>+(I_Vendite_Acquisti!AI26*I_Vendite_Acquisti!$D26)*(I_Vendite_Acquisti!AI49+M_Vendite!AG92)</f>
        <v>0</v>
      </c>
      <c r="AH26" s="81">
        <f>+(I_Vendite_Acquisti!AJ26*I_Vendite_Acquisti!$D26)*(I_Vendite_Acquisti!AJ49+M_Vendite!AH92)</f>
        <v>0</v>
      </c>
      <c r="AI26" s="81">
        <f>+(I_Vendite_Acquisti!AK26*I_Vendite_Acquisti!$D26)*(I_Vendite_Acquisti!AK49+M_Vendite!AI92)</f>
        <v>0</v>
      </c>
      <c r="AJ26" s="81">
        <f>+(I_Vendite_Acquisti!AL26*I_Vendite_Acquisti!$D26)*(I_Vendite_Acquisti!AL49+M_Vendite!AJ92)</f>
        <v>0</v>
      </c>
      <c r="AK26" s="81">
        <f>+(I_Vendite_Acquisti!AM26*I_Vendite_Acquisti!$D26)*(I_Vendite_Acquisti!AM49+M_Vendite!AK92)</f>
        <v>0</v>
      </c>
      <c r="AL26" s="81">
        <f>+(I_Vendite_Acquisti!AN26*I_Vendite_Acquisti!$D26)*(I_Vendite_Acquisti!AN49+M_Vendite!AL92)</f>
        <v>0</v>
      </c>
      <c r="AM26" s="82">
        <f>+(I_Vendite_Acquisti!AO26*I_Vendite_Acquisti!$D26)*(I_Vendite_Acquisti!AO49+M_Vendite!AM92)</f>
        <v>0</v>
      </c>
    </row>
    <row r="27" spans="1:39" ht="14.4" x14ac:dyDescent="0.3">
      <c r="B27" s="17"/>
      <c r="C27" s="52" t="str">
        <f>+I_Vendite_Acquisti!C27</f>
        <v>Prodotto 19</v>
      </c>
      <c r="D27" s="55">
        <f>+(I_Vendite_Acquisti!F27*I_Vendite_Acquisti!$D27)*(I_Vendite_Acquisti!F50+M_Vendite!D93)</f>
        <v>0</v>
      </c>
      <c r="E27" s="81">
        <f>+(I_Vendite_Acquisti!G27*I_Vendite_Acquisti!$D27)*(I_Vendite_Acquisti!G50+M_Vendite!E93)</f>
        <v>0</v>
      </c>
      <c r="F27" s="81">
        <f>+(I_Vendite_Acquisti!H27*I_Vendite_Acquisti!$D27)*(I_Vendite_Acquisti!H50+M_Vendite!F93)</f>
        <v>0</v>
      </c>
      <c r="G27" s="81">
        <f>+(I_Vendite_Acquisti!I27*I_Vendite_Acquisti!$D27)*(I_Vendite_Acquisti!I50+M_Vendite!G93)</f>
        <v>0</v>
      </c>
      <c r="H27" s="81">
        <f>+(I_Vendite_Acquisti!J27*I_Vendite_Acquisti!$D27)*(I_Vendite_Acquisti!J50+M_Vendite!H93)</f>
        <v>0</v>
      </c>
      <c r="I27" s="81">
        <f>+(I_Vendite_Acquisti!K27*I_Vendite_Acquisti!$D27)*(I_Vendite_Acquisti!K50+M_Vendite!I93)</f>
        <v>0</v>
      </c>
      <c r="J27" s="81">
        <f>+(I_Vendite_Acquisti!L27*I_Vendite_Acquisti!$D27)*(I_Vendite_Acquisti!L50+M_Vendite!J93)</f>
        <v>0</v>
      </c>
      <c r="K27" s="81">
        <f>+(I_Vendite_Acquisti!M27*I_Vendite_Acquisti!$D27)*(I_Vendite_Acquisti!M50+M_Vendite!K93)</f>
        <v>0</v>
      </c>
      <c r="L27" s="81">
        <f>+(I_Vendite_Acquisti!N27*I_Vendite_Acquisti!$D27)*(I_Vendite_Acquisti!N50+M_Vendite!L93)</f>
        <v>0</v>
      </c>
      <c r="M27" s="81">
        <f>+(I_Vendite_Acquisti!O27*I_Vendite_Acquisti!$D27)*(I_Vendite_Acquisti!O50+M_Vendite!M93)</f>
        <v>0</v>
      </c>
      <c r="N27" s="81">
        <f>+(I_Vendite_Acquisti!P27*I_Vendite_Acquisti!$D27)*(I_Vendite_Acquisti!P50+M_Vendite!N93)</f>
        <v>0</v>
      </c>
      <c r="O27" s="81">
        <f>+(I_Vendite_Acquisti!Q27*I_Vendite_Acquisti!$D27)*(I_Vendite_Acquisti!Q50+M_Vendite!O93)</f>
        <v>0</v>
      </c>
      <c r="P27" s="81">
        <f>+(I_Vendite_Acquisti!R27*I_Vendite_Acquisti!$D27)*(I_Vendite_Acquisti!R50+M_Vendite!P93)</f>
        <v>0</v>
      </c>
      <c r="Q27" s="81">
        <f>+(I_Vendite_Acquisti!S27*I_Vendite_Acquisti!$D27)*(I_Vendite_Acquisti!S50+M_Vendite!Q93)</f>
        <v>0</v>
      </c>
      <c r="R27" s="81">
        <f>+(I_Vendite_Acquisti!T27*I_Vendite_Acquisti!$D27)*(I_Vendite_Acquisti!T50+M_Vendite!R93)</f>
        <v>0</v>
      </c>
      <c r="S27" s="81">
        <f>+(I_Vendite_Acquisti!U27*I_Vendite_Acquisti!$D27)*(I_Vendite_Acquisti!U50+M_Vendite!S93)</f>
        <v>0</v>
      </c>
      <c r="T27" s="81">
        <f>+(I_Vendite_Acquisti!V27*I_Vendite_Acquisti!$D27)*(I_Vendite_Acquisti!V50+M_Vendite!T93)</f>
        <v>0</v>
      </c>
      <c r="U27" s="81">
        <f>+(I_Vendite_Acquisti!W27*I_Vendite_Acquisti!$D27)*(I_Vendite_Acquisti!W50+M_Vendite!U93)</f>
        <v>0</v>
      </c>
      <c r="V27" s="81">
        <f>+(I_Vendite_Acquisti!X27*I_Vendite_Acquisti!$D27)*(I_Vendite_Acquisti!X50+M_Vendite!V93)</f>
        <v>0</v>
      </c>
      <c r="W27" s="81">
        <f>+(I_Vendite_Acquisti!Y27*I_Vendite_Acquisti!$D27)*(I_Vendite_Acquisti!Y50+M_Vendite!W93)</f>
        <v>0</v>
      </c>
      <c r="X27" s="81">
        <f>+(I_Vendite_Acquisti!Z27*I_Vendite_Acquisti!$D27)*(I_Vendite_Acquisti!Z50+M_Vendite!X93)</f>
        <v>0</v>
      </c>
      <c r="Y27" s="81">
        <f>+(I_Vendite_Acquisti!AA27*I_Vendite_Acquisti!$D27)*(I_Vendite_Acquisti!AA50+M_Vendite!Y93)</f>
        <v>0</v>
      </c>
      <c r="Z27" s="81">
        <f>+(I_Vendite_Acquisti!AB27*I_Vendite_Acquisti!$D27)*(I_Vendite_Acquisti!AB50+M_Vendite!Z93)</f>
        <v>0</v>
      </c>
      <c r="AA27" s="81">
        <f>+(I_Vendite_Acquisti!AC27*I_Vendite_Acquisti!$D27)*(I_Vendite_Acquisti!AC50+M_Vendite!AA93)</f>
        <v>0</v>
      </c>
      <c r="AB27" s="81">
        <f>+(I_Vendite_Acquisti!AD27*I_Vendite_Acquisti!$D27)*(I_Vendite_Acquisti!AD50+M_Vendite!AB93)</f>
        <v>0</v>
      </c>
      <c r="AC27" s="81">
        <f>+(I_Vendite_Acquisti!AE27*I_Vendite_Acquisti!$D27)*(I_Vendite_Acquisti!AE50+M_Vendite!AC93)</f>
        <v>0</v>
      </c>
      <c r="AD27" s="81">
        <f>+(I_Vendite_Acquisti!AF27*I_Vendite_Acquisti!$D27)*(I_Vendite_Acquisti!AF50+M_Vendite!AD93)</f>
        <v>0</v>
      </c>
      <c r="AE27" s="81">
        <f>+(I_Vendite_Acquisti!AG27*I_Vendite_Acquisti!$D27)*(I_Vendite_Acquisti!AG50+M_Vendite!AE93)</f>
        <v>0</v>
      </c>
      <c r="AF27" s="81">
        <f>+(I_Vendite_Acquisti!AH27*I_Vendite_Acquisti!$D27)*(I_Vendite_Acquisti!AH50+M_Vendite!AF93)</f>
        <v>0</v>
      </c>
      <c r="AG27" s="81">
        <f>+(I_Vendite_Acquisti!AI27*I_Vendite_Acquisti!$D27)*(I_Vendite_Acquisti!AI50+M_Vendite!AG93)</f>
        <v>0</v>
      </c>
      <c r="AH27" s="81">
        <f>+(I_Vendite_Acquisti!AJ27*I_Vendite_Acquisti!$D27)*(I_Vendite_Acquisti!AJ50+M_Vendite!AH93)</f>
        <v>0</v>
      </c>
      <c r="AI27" s="81">
        <f>+(I_Vendite_Acquisti!AK27*I_Vendite_Acquisti!$D27)*(I_Vendite_Acquisti!AK50+M_Vendite!AI93)</f>
        <v>0</v>
      </c>
      <c r="AJ27" s="81">
        <f>+(I_Vendite_Acquisti!AL27*I_Vendite_Acquisti!$D27)*(I_Vendite_Acquisti!AL50+M_Vendite!AJ93)</f>
        <v>0</v>
      </c>
      <c r="AK27" s="81">
        <f>+(I_Vendite_Acquisti!AM27*I_Vendite_Acquisti!$D27)*(I_Vendite_Acquisti!AM50+M_Vendite!AK93)</f>
        <v>0</v>
      </c>
      <c r="AL27" s="81">
        <f>+(I_Vendite_Acquisti!AN27*I_Vendite_Acquisti!$D27)*(I_Vendite_Acquisti!AN50+M_Vendite!AL93)</f>
        <v>0</v>
      </c>
      <c r="AM27" s="82">
        <f>+(I_Vendite_Acquisti!AO27*I_Vendite_Acquisti!$D27)*(I_Vendite_Acquisti!AO50+M_Vendite!AM93)</f>
        <v>0</v>
      </c>
    </row>
    <row r="28" spans="1:39" ht="15" thickBot="1" x14ac:dyDescent="0.35">
      <c r="B28" s="17"/>
      <c r="C28" s="53" t="str">
        <f>+I_Vendite_Acquisti!C28</f>
        <v>Prodotto 20</v>
      </c>
      <c r="D28" s="83">
        <f>+(I_Vendite_Acquisti!F28*I_Vendite_Acquisti!$D28)*(I_Vendite_Acquisti!F51+M_Vendite!D94)</f>
        <v>0</v>
      </c>
      <c r="E28" s="84">
        <f>+(I_Vendite_Acquisti!G28*I_Vendite_Acquisti!$D28)*(I_Vendite_Acquisti!G51+M_Vendite!E94)</f>
        <v>0</v>
      </c>
      <c r="F28" s="84">
        <f>+(I_Vendite_Acquisti!H28*I_Vendite_Acquisti!$D28)*(I_Vendite_Acquisti!H51+M_Vendite!F94)</f>
        <v>0</v>
      </c>
      <c r="G28" s="84">
        <f>+(I_Vendite_Acquisti!I28*I_Vendite_Acquisti!$D28)*(I_Vendite_Acquisti!I51+M_Vendite!G94)</f>
        <v>0</v>
      </c>
      <c r="H28" s="84">
        <f>+(I_Vendite_Acquisti!J28*I_Vendite_Acquisti!$D28)*(I_Vendite_Acquisti!J51+M_Vendite!H94)</f>
        <v>0</v>
      </c>
      <c r="I28" s="84">
        <f>+(I_Vendite_Acquisti!K28*I_Vendite_Acquisti!$D28)*(I_Vendite_Acquisti!K51+M_Vendite!I94)</f>
        <v>0</v>
      </c>
      <c r="J28" s="84">
        <f>+(I_Vendite_Acquisti!L28*I_Vendite_Acquisti!$D28)*(I_Vendite_Acquisti!L51+M_Vendite!J94)</f>
        <v>0</v>
      </c>
      <c r="K28" s="84">
        <f>+(I_Vendite_Acquisti!M28*I_Vendite_Acquisti!$D28)*(I_Vendite_Acquisti!M51+M_Vendite!K94)</f>
        <v>0</v>
      </c>
      <c r="L28" s="84">
        <f>+(I_Vendite_Acquisti!N28*I_Vendite_Acquisti!$D28)*(I_Vendite_Acquisti!N51+M_Vendite!L94)</f>
        <v>0</v>
      </c>
      <c r="M28" s="84">
        <f>+(I_Vendite_Acquisti!O28*I_Vendite_Acquisti!$D28)*(I_Vendite_Acquisti!O51+M_Vendite!M94)</f>
        <v>0</v>
      </c>
      <c r="N28" s="84">
        <f>+(I_Vendite_Acquisti!P28*I_Vendite_Acquisti!$D28)*(I_Vendite_Acquisti!P51+M_Vendite!N94)</f>
        <v>0</v>
      </c>
      <c r="O28" s="84">
        <f>+(I_Vendite_Acquisti!Q28*I_Vendite_Acquisti!$D28)*(I_Vendite_Acquisti!Q51+M_Vendite!O94)</f>
        <v>0</v>
      </c>
      <c r="P28" s="84">
        <f>+(I_Vendite_Acquisti!R28*I_Vendite_Acquisti!$D28)*(I_Vendite_Acquisti!R51+M_Vendite!P94)</f>
        <v>0</v>
      </c>
      <c r="Q28" s="84">
        <f>+(I_Vendite_Acquisti!S28*I_Vendite_Acquisti!$D28)*(I_Vendite_Acquisti!S51+M_Vendite!Q94)</f>
        <v>0</v>
      </c>
      <c r="R28" s="84">
        <f>+(I_Vendite_Acquisti!T28*I_Vendite_Acquisti!$D28)*(I_Vendite_Acquisti!T51+M_Vendite!R94)</f>
        <v>0</v>
      </c>
      <c r="S28" s="84">
        <f>+(I_Vendite_Acquisti!U28*I_Vendite_Acquisti!$D28)*(I_Vendite_Acquisti!U51+M_Vendite!S94)</f>
        <v>0</v>
      </c>
      <c r="T28" s="84">
        <f>+(I_Vendite_Acquisti!V28*I_Vendite_Acquisti!$D28)*(I_Vendite_Acquisti!V51+M_Vendite!T94)</f>
        <v>0</v>
      </c>
      <c r="U28" s="84">
        <f>+(I_Vendite_Acquisti!W28*I_Vendite_Acquisti!$D28)*(I_Vendite_Acquisti!W51+M_Vendite!U94)</f>
        <v>0</v>
      </c>
      <c r="V28" s="84">
        <f>+(I_Vendite_Acquisti!X28*I_Vendite_Acquisti!$D28)*(I_Vendite_Acquisti!X51+M_Vendite!V94)</f>
        <v>0</v>
      </c>
      <c r="W28" s="84">
        <f>+(I_Vendite_Acquisti!Y28*I_Vendite_Acquisti!$D28)*(I_Vendite_Acquisti!Y51+M_Vendite!W94)</f>
        <v>0</v>
      </c>
      <c r="X28" s="84">
        <f>+(I_Vendite_Acquisti!Z28*I_Vendite_Acquisti!$D28)*(I_Vendite_Acquisti!Z51+M_Vendite!X94)</f>
        <v>0</v>
      </c>
      <c r="Y28" s="84">
        <f>+(I_Vendite_Acquisti!AA28*I_Vendite_Acquisti!$D28)*(I_Vendite_Acquisti!AA51+M_Vendite!Y94)</f>
        <v>0</v>
      </c>
      <c r="Z28" s="84">
        <f>+(I_Vendite_Acquisti!AB28*I_Vendite_Acquisti!$D28)*(I_Vendite_Acquisti!AB51+M_Vendite!Z94)</f>
        <v>0</v>
      </c>
      <c r="AA28" s="84">
        <f>+(I_Vendite_Acquisti!AC28*I_Vendite_Acquisti!$D28)*(I_Vendite_Acquisti!AC51+M_Vendite!AA94)</f>
        <v>0</v>
      </c>
      <c r="AB28" s="84">
        <f>+(I_Vendite_Acquisti!AD28*I_Vendite_Acquisti!$D28)*(I_Vendite_Acquisti!AD51+M_Vendite!AB94)</f>
        <v>0</v>
      </c>
      <c r="AC28" s="84">
        <f>+(I_Vendite_Acquisti!AE28*I_Vendite_Acquisti!$D28)*(I_Vendite_Acquisti!AE51+M_Vendite!AC94)</f>
        <v>0</v>
      </c>
      <c r="AD28" s="84">
        <f>+(I_Vendite_Acquisti!AF28*I_Vendite_Acquisti!$D28)*(I_Vendite_Acquisti!AF51+M_Vendite!AD94)</f>
        <v>0</v>
      </c>
      <c r="AE28" s="84">
        <f>+(I_Vendite_Acquisti!AG28*I_Vendite_Acquisti!$D28)*(I_Vendite_Acquisti!AG51+M_Vendite!AE94)</f>
        <v>0</v>
      </c>
      <c r="AF28" s="84">
        <f>+(I_Vendite_Acquisti!AH28*I_Vendite_Acquisti!$D28)*(I_Vendite_Acquisti!AH51+M_Vendite!AF94)</f>
        <v>0</v>
      </c>
      <c r="AG28" s="84">
        <f>+(I_Vendite_Acquisti!AI28*I_Vendite_Acquisti!$D28)*(I_Vendite_Acquisti!AI51+M_Vendite!AG94)</f>
        <v>0</v>
      </c>
      <c r="AH28" s="84">
        <f>+(I_Vendite_Acquisti!AJ28*I_Vendite_Acquisti!$D28)*(I_Vendite_Acquisti!AJ51+M_Vendite!AH94)</f>
        <v>0</v>
      </c>
      <c r="AI28" s="84">
        <f>+(I_Vendite_Acquisti!AK28*I_Vendite_Acquisti!$D28)*(I_Vendite_Acquisti!AK51+M_Vendite!AI94)</f>
        <v>0</v>
      </c>
      <c r="AJ28" s="84">
        <f>+(I_Vendite_Acquisti!AL28*I_Vendite_Acquisti!$D28)*(I_Vendite_Acquisti!AL51+M_Vendite!AJ94)</f>
        <v>0</v>
      </c>
      <c r="AK28" s="84">
        <f>+(I_Vendite_Acquisti!AM28*I_Vendite_Acquisti!$D28)*(I_Vendite_Acquisti!AM51+M_Vendite!AK94)</f>
        <v>0</v>
      </c>
      <c r="AL28" s="84">
        <f>+(I_Vendite_Acquisti!AN28*I_Vendite_Acquisti!$D28)*(I_Vendite_Acquisti!AN51+M_Vendite!AL94)</f>
        <v>0</v>
      </c>
      <c r="AM28" s="85">
        <f>+(I_Vendite_Acquisti!AO28*I_Vendite_Acquisti!$D28)*(I_Vendite_Acquisti!AO51+M_Vendite!AM94)</f>
        <v>0</v>
      </c>
    </row>
    <row r="29" spans="1:39" s="2" customFormat="1" x14ac:dyDescent="0.25">
      <c r="A29" s="86"/>
      <c r="B29" s="32"/>
      <c r="C29" s="54" t="s">
        <v>196</v>
      </c>
      <c r="D29" s="87">
        <f>SUM(D9:D28)</f>
        <v>190550</v>
      </c>
      <c r="E29" s="87">
        <f t="shared" ref="E29:AM29" si="0">SUM(E9:E28)</f>
        <v>51950</v>
      </c>
      <c r="F29" s="87">
        <f t="shared" si="0"/>
        <v>51950</v>
      </c>
      <c r="G29" s="87">
        <f t="shared" si="0"/>
        <v>51950</v>
      </c>
      <c r="H29" s="87">
        <f t="shared" si="0"/>
        <v>51950</v>
      </c>
      <c r="I29" s="87">
        <f t="shared" si="0"/>
        <v>51950</v>
      </c>
      <c r="J29" s="87">
        <f t="shared" si="0"/>
        <v>51950</v>
      </c>
      <c r="K29" s="87">
        <f t="shared" si="0"/>
        <v>51950</v>
      </c>
      <c r="L29" s="87">
        <f t="shared" si="0"/>
        <v>51950</v>
      </c>
      <c r="M29" s="87">
        <f t="shared" si="0"/>
        <v>51950</v>
      </c>
      <c r="N29" s="87">
        <f t="shared" si="0"/>
        <v>51950</v>
      </c>
      <c r="O29" s="87">
        <f t="shared" si="0"/>
        <v>51950</v>
      </c>
      <c r="P29" s="87">
        <f t="shared" si="0"/>
        <v>51950</v>
      </c>
      <c r="Q29" s="87">
        <f t="shared" si="0"/>
        <v>51950</v>
      </c>
      <c r="R29" s="87">
        <f t="shared" si="0"/>
        <v>51950</v>
      </c>
      <c r="S29" s="87">
        <f t="shared" si="0"/>
        <v>51950</v>
      </c>
      <c r="T29" s="87">
        <f t="shared" si="0"/>
        <v>51950</v>
      </c>
      <c r="U29" s="87">
        <f t="shared" si="0"/>
        <v>51950</v>
      </c>
      <c r="V29" s="87">
        <f t="shared" si="0"/>
        <v>51950</v>
      </c>
      <c r="W29" s="87">
        <f t="shared" si="0"/>
        <v>51950</v>
      </c>
      <c r="X29" s="87">
        <f t="shared" si="0"/>
        <v>51950</v>
      </c>
      <c r="Y29" s="87">
        <f t="shared" si="0"/>
        <v>51950</v>
      </c>
      <c r="Z29" s="87">
        <f t="shared" si="0"/>
        <v>51950</v>
      </c>
      <c r="AA29" s="87">
        <f t="shared" si="0"/>
        <v>51950</v>
      </c>
      <c r="AB29" s="87">
        <f t="shared" si="0"/>
        <v>51950</v>
      </c>
      <c r="AC29" s="87">
        <f t="shared" si="0"/>
        <v>51950</v>
      </c>
      <c r="AD29" s="87">
        <f t="shared" si="0"/>
        <v>51950</v>
      </c>
      <c r="AE29" s="87">
        <f t="shared" si="0"/>
        <v>51950</v>
      </c>
      <c r="AF29" s="87">
        <f t="shared" si="0"/>
        <v>51950</v>
      </c>
      <c r="AG29" s="87">
        <f t="shared" si="0"/>
        <v>51950</v>
      </c>
      <c r="AH29" s="87">
        <f t="shared" si="0"/>
        <v>51950</v>
      </c>
      <c r="AI29" s="87">
        <f t="shared" si="0"/>
        <v>51950</v>
      </c>
      <c r="AJ29" s="87">
        <f t="shared" si="0"/>
        <v>51950</v>
      </c>
      <c r="AK29" s="87">
        <f t="shared" si="0"/>
        <v>51950</v>
      </c>
      <c r="AL29" s="87">
        <f t="shared" si="0"/>
        <v>51950</v>
      </c>
      <c r="AM29" s="87">
        <f t="shared" si="0"/>
        <v>51950</v>
      </c>
    </row>
    <row r="30" spans="1:39" x14ac:dyDescent="0.25">
      <c r="B30" s="20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</row>
    <row r="31" spans="1:39" ht="15" thickBot="1" x14ac:dyDescent="0.35">
      <c r="B31" s="17"/>
      <c r="C31" t="s">
        <v>192</v>
      </c>
      <c r="D31" s="19">
        <f>+D8</f>
        <v>42766</v>
      </c>
      <c r="E31" s="19">
        <f t="shared" ref="E31:AM31" si="1">+E8</f>
        <v>42794</v>
      </c>
      <c r="F31" s="19">
        <f t="shared" si="1"/>
        <v>42825</v>
      </c>
      <c r="G31" s="19">
        <f t="shared" si="1"/>
        <v>42855</v>
      </c>
      <c r="H31" s="19">
        <f t="shared" si="1"/>
        <v>42886</v>
      </c>
      <c r="I31" s="19">
        <f t="shared" si="1"/>
        <v>42916</v>
      </c>
      <c r="J31" s="19">
        <f t="shared" si="1"/>
        <v>42947</v>
      </c>
      <c r="K31" s="19">
        <f t="shared" si="1"/>
        <v>42978</v>
      </c>
      <c r="L31" s="19">
        <f t="shared" si="1"/>
        <v>43008</v>
      </c>
      <c r="M31" s="19">
        <f t="shared" si="1"/>
        <v>43039</v>
      </c>
      <c r="N31" s="19">
        <f t="shared" si="1"/>
        <v>43069</v>
      </c>
      <c r="O31" s="19">
        <f t="shared" si="1"/>
        <v>43100</v>
      </c>
      <c r="P31" s="19">
        <f t="shared" si="1"/>
        <v>43131</v>
      </c>
      <c r="Q31" s="19">
        <f t="shared" si="1"/>
        <v>43159</v>
      </c>
      <c r="R31" s="19">
        <f t="shared" si="1"/>
        <v>43190</v>
      </c>
      <c r="S31" s="19">
        <f t="shared" si="1"/>
        <v>43220</v>
      </c>
      <c r="T31" s="19">
        <f t="shared" si="1"/>
        <v>43251</v>
      </c>
      <c r="U31" s="19">
        <f t="shared" si="1"/>
        <v>43281</v>
      </c>
      <c r="V31" s="19">
        <f t="shared" si="1"/>
        <v>43312</v>
      </c>
      <c r="W31" s="19">
        <f t="shared" si="1"/>
        <v>43343</v>
      </c>
      <c r="X31" s="19">
        <f t="shared" si="1"/>
        <v>43373</v>
      </c>
      <c r="Y31" s="19">
        <f t="shared" si="1"/>
        <v>43404</v>
      </c>
      <c r="Z31" s="19">
        <f t="shared" si="1"/>
        <v>43434</v>
      </c>
      <c r="AA31" s="19">
        <f t="shared" si="1"/>
        <v>43465</v>
      </c>
      <c r="AB31" s="19">
        <f t="shared" si="1"/>
        <v>43496</v>
      </c>
      <c r="AC31" s="19">
        <f t="shared" si="1"/>
        <v>43524</v>
      </c>
      <c r="AD31" s="19">
        <f t="shared" si="1"/>
        <v>43555</v>
      </c>
      <c r="AE31" s="19">
        <f t="shared" si="1"/>
        <v>43585</v>
      </c>
      <c r="AF31" s="19">
        <f t="shared" si="1"/>
        <v>43616</v>
      </c>
      <c r="AG31" s="19">
        <f t="shared" si="1"/>
        <v>43646</v>
      </c>
      <c r="AH31" s="19">
        <f t="shared" si="1"/>
        <v>43677</v>
      </c>
      <c r="AI31" s="19">
        <f t="shared" si="1"/>
        <v>43708</v>
      </c>
      <c r="AJ31" s="19">
        <f t="shared" si="1"/>
        <v>43738</v>
      </c>
      <c r="AK31" s="19">
        <f t="shared" si="1"/>
        <v>43769</v>
      </c>
      <c r="AL31" s="19">
        <f t="shared" si="1"/>
        <v>43799</v>
      </c>
      <c r="AM31" s="19">
        <f t="shared" si="1"/>
        <v>43830</v>
      </c>
    </row>
    <row r="32" spans="1:39" ht="14.4" x14ac:dyDescent="0.3">
      <c r="B32" s="3"/>
      <c r="C32" s="3" t="str">
        <f>+I_Vendite_Acquisti!C60</f>
        <v>Tipologia Forntore 1</v>
      </c>
      <c r="D32" s="78">
        <f>+D29*I_Vendite_Acquisti!$F$60</f>
        <v>57165</v>
      </c>
      <c r="E32" s="79">
        <f>+E29*I_Vendite_Acquisti!$F$60</f>
        <v>15585</v>
      </c>
      <c r="F32" s="79">
        <f>+F29*I_Vendite_Acquisti!$F$60</f>
        <v>15585</v>
      </c>
      <c r="G32" s="79">
        <f>+G29*I_Vendite_Acquisti!$F$60</f>
        <v>15585</v>
      </c>
      <c r="H32" s="79">
        <f>+H29*I_Vendite_Acquisti!$F$60</f>
        <v>15585</v>
      </c>
      <c r="I32" s="79">
        <f>+I29*I_Vendite_Acquisti!$F$60</f>
        <v>15585</v>
      </c>
      <c r="J32" s="79">
        <f>+J29*I_Vendite_Acquisti!$F$60</f>
        <v>15585</v>
      </c>
      <c r="K32" s="79">
        <f>+K29*I_Vendite_Acquisti!$F$60</f>
        <v>15585</v>
      </c>
      <c r="L32" s="79">
        <f>+L29*I_Vendite_Acquisti!$F$60</f>
        <v>15585</v>
      </c>
      <c r="M32" s="79">
        <f>+M29*I_Vendite_Acquisti!$F$60</f>
        <v>15585</v>
      </c>
      <c r="N32" s="79">
        <f>+N29*I_Vendite_Acquisti!$F$60</f>
        <v>15585</v>
      </c>
      <c r="O32" s="79">
        <f>+O29*I_Vendite_Acquisti!$F$60</f>
        <v>15585</v>
      </c>
      <c r="P32" s="79">
        <f>+P29*I_Vendite_Acquisti!$F$60</f>
        <v>15585</v>
      </c>
      <c r="Q32" s="79">
        <f>+Q29*I_Vendite_Acquisti!$F$60</f>
        <v>15585</v>
      </c>
      <c r="R32" s="79">
        <f>+R29*I_Vendite_Acquisti!$F$60</f>
        <v>15585</v>
      </c>
      <c r="S32" s="79">
        <f>+S29*I_Vendite_Acquisti!$F$60</f>
        <v>15585</v>
      </c>
      <c r="T32" s="79">
        <f>+T29*I_Vendite_Acquisti!$F$60</f>
        <v>15585</v>
      </c>
      <c r="U32" s="79">
        <f>+U29*I_Vendite_Acquisti!$F$60</f>
        <v>15585</v>
      </c>
      <c r="V32" s="79">
        <f>+V29*I_Vendite_Acquisti!$F$60</f>
        <v>15585</v>
      </c>
      <c r="W32" s="79">
        <f>+W29*I_Vendite_Acquisti!$F$60</f>
        <v>15585</v>
      </c>
      <c r="X32" s="79">
        <f>+X29*I_Vendite_Acquisti!$F$60</f>
        <v>15585</v>
      </c>
      <c r="Y32" s="79">
        <f>+Y29*I_Vendite_Acquisti!$F$60</f>
        <v>15585</v>
      </c>
      <c r="Z32" s="79">
        <f>+Z29*I_Vendite_Acquisti!$F$60</f>
        <v>15585</v>
      </c>
      <c r="AA32" s="79">
        <f>+AA29*I_Vendite_Acquisti!$F$60</f>
        <v>15585</v>
      </c>
      <c r="AB32" s="79">
        <f>+AB29*I_Vendite_Acquisti!$F$60</f>
        <v>15585</v>
      </c>
      <c r="AC32" s="79">
        <f>+AC29*I_Vendite_Acquisti!$F$60</f>
        <v>15585</v>
      </c>
      <c r="AD32" s="79">
        <f>+AD29*I_Vendite_Acquisti!$F$60</f>
        <v>15585</v>
      </c>
      <c r="AE32" s="79">
        <f>+AE29*I_Vendite_Acquisti!$F$60</f>
        <v>15585</v>
      </c>
      <c r="AF32" s="79">
        <f>+AF29*I_Vendite_Acquisti!$F$60</f>
        <v>15585</v>
      </c>
      <c r="AG32" s="79">
        <f>+AG29*I_Vendite_Acquisti!$F$60</f>
        <v>15585</v>
      </c>
      <c r="AH32" s="79">
        <f>+AH29*I_Vendite_Acquisti!$F$60</f>
        <v>15585</v>
      </c>
      <c r="AI32" s="79">
        <f>+AI29*I_Vendite_Acquisti!$F$60</f>
        <v>15585</v>
      </c>
      <c r="AJ32" s="79">
        <f>+AJ29*I_Vendite_Acquisti!$F$60</f>
        <v>15585</v>
      </c>
      <c r="AK32" s="79">
        <f>+AK29*I_Vendite_Acquisti!$F$60</f>
        <v>15585</v>
      </c>
      <c r="AL32" s="79">
        <f>+AL29*I_Vendite_Acquisti!$F$60</f>
        <v>15585</v>
      </c>
      <c r="AM32" s="80">
        <f>+AM29*I_Vendite_Acquisti!$F$60</f>
        <v>15585</v>
      </c>
    </row>
    <row r="33" spans="1:39" ht="15" thickBot="1" x14ac:dyDescent="0.35">
      <c r="B33" s="17"/>
      <c r="C33" s="3" t="str">
        <f>+I_Vendite_Acquisti!C61</f>
        <v>Tipologia Fornitore 2</v>
      </c>
      <c r="D33" s="83">
        <f>+D29*I_Vendite_Acquisti!$F$61</f>
        <v>133385</v>
      </c>
      <c r="E33" s="84">
        <f>+E29*I_Vendite_Acquisti!$F$61</f>
        <v>36365</v>
      </c>
      <c r="F33" s="84">
        <f>+F29*I_Vendite_Acquisti!$F$61</f>
        <v>36365</v>
      </c>
      <c r="G33" s="84">
        <f>+G29*I_Vendite_Acquisti!$F$61</f>
        <v>36365</v>
      </c>
      <c r="H33" s="84">
        <f>+H29*I_Vendite_Acquisti!$F$61</f>
        <v>36365</v>
      </c>
      <c r="I33" s="84">
        <f>+I29*I_Vendite_Acquisti!$F$61</f>
        <v>36365</v>
      </c>
      <c r="J33" s="84">
        <f>+J29*I_Vendite_Acquisti!$F$61</f>
        <v>36365</v>
      </c>
      <c r="K33" s="84">
        <f>+K29*I_Vendite_Acquisti!$F$61</f>
        <v>36365</v>
      </c>
      <c r="L33" s="84">
        <f>+L29*I_Vendite_Acquisti!$F$61</f>
        <v>36365</v>
      </c>
      <c r="M33" s="84">
        <f>+M29*I_Vendite_Acquisti!$F$61</f>
        <v>36365</v>
      </c>
      <c r="N33" s="84">
        <f>+N29*I_Vendite_Acquisti!$F$61</f>
        <v>36365</v>
      </c>
      <c r="O33" s="84">
        <f>+O29*I_Vendite_Acquisti!$F$61</f>
        <v>36365</v>
      </c>
      <c r="P33" s="84">
        <f>+P29*I_Vendite_Acquisti!$F$61</f>
        <v>36365</v>
      </c>
      <c r="Q33" s="84">
        <f>+Q29*I_Vendite_Acquisti!$F$61</f>
        <v>36365</v>
      </c>
      <c r="R33" s="84">
        <f>+R29*I_Vendite_Acquisti!$F$61</f>
        <v>36365</v>
      </c>
      <c r="S33" s="84">
        <f>+S29*I_Vendite_Acquisti!$F$61</f>
        <v>36365</v>
      </c>
      <c r="T33" s="84">
        <f>+T29*I_Vendite_Acquisti!$F$61</f>
        <v>36365</v>
      </c>
      <c r="U33" s="84">
        <f>+U29*I_Vendite_Acquisti!$F$61</f>
        <v>36365</v>
      </c>
      <c r="V33" s="84">
        <f>+V29*I_Vendite_Acquisti!$F$61</f>
        <v>36365</v>
      </c>
      <c r="W33" s="84">
        <f>+W29*I_Vendite_Acquisti!$F$61</f>
        <v>36365</v>
      </c>
      <c r="X33" s="84">
        <f>+X29*I_Vendite_Acquisti!$F$61</f>
        <v>36365</v>
      </c>
      <c r="Y33" s="84">
        <f>+Y29*I_Vendite_Acquisti!$F$61</f>
        <v>36365</v>
      </c>
      <c r="Z33" s="84">
        <f>+Z29*I_Vendite_Acquisti!$F$61</f>
        <v>36365</v>
      </c>
      <c r="AA33" s="84">
        <f>+AA29*I_Vendite_Acquisti!$F$61</f>
        <v>36365</v>
      </c>
      <c r="AB33" s="84">
        <f>+AB29*I_Vendite_Acquisti!$F$61</f>
        <v>36365</v>
      </c>
      <c r="AC33" s="84">
        <f>+AC29*I_Vendite_Acquisti!$F$61</f>
        <v>36365</v>
      </c>
      <c r="AD33" s="84">
        <f>+AD29*I_Vendite_Acquisti!$F$61</f>
        <v>36365</v>
      </c>
      <c r="AE33" s="84">
        <f>+AE29*I_Vendite_Acquisti!$F$61</f>
        <v>36365</v>
      </c>
      <c r="AF33" s="84">
        <f>+AF29*I_Vendite_Acquisti!$F$61</f>
        <v>36365</v>
      </c>
      <c r="AG33" s="84">
        <f>+AG29*I_Vendite_Acquisti!$F$61</f>
        <v>36365</v>
      </c>
      <c r="AH33" s="84">
        <f>+AH29*I_Vendite_Acquisti!$F$61</f>
        <v>36365</v>
      </c>
      <c r="AI33" s="84">
        <f>+AI29*I_Vendite_Acquisti!$F$61</f>
        <v>36365</v>
      </c>
      <c r="AJ33" s="84">
        <f>+AJ29*I_Vendite_Acquisti!$F$61</f>
        <v>36365</v>
      </c>
      <c r="AK33" s="84">
        <f>+AK29*I_Vendite_Acquisti!$F$61</f>
        <v>36365</v>
      </c>
      <c r="AL33" s="84">
        <f>+AL29*I_Vendite_Acquisti!$F$61</f>
        <v>36365</v>
      </c>
      <c r="AM33" s="85">
        <f>+AM29*I_Vendite_Acquisti!$F$61</f>
        <v>36365</v>
      </c>
    </row>
    <row r="34" spans="1:39" s="2" customFormat="1" x14ac:dyDescent="0.25">
      <c r="A34" s="86"/>
      <c r="B34" s="32"/>
      <c r="C34" s="54" t="s">
        <v>196</v>
      </c>
      <c r="D34" s="87">
        <f>SUM(D32:D33)</f>
        <v>190550</v>
      </c>
      <c r="E34" s="87">
        <f t="shared" ref="E34:AM34" si="2">SUM(E32:E33)</f>
        <v>51950</v>
      </c>
      <c r="F34" s="87">
        <f t="shared" si="2"/>
        <v>51950</v>
      </c>
      <c r="G34" s="87">
        <f t="shared" si="2"/>
        <v>51950</v>
      </c>
      <c r="H34" s="87">
        <f t="shared" si="2"/>
        <v>51950</v>
      </c>
      <c r="I34" s="87">
        <f t="shared" si="2"/>
        <v>51950</v>
      </c>
      <c r="J34" s="87">
        <f t="shared" si="2"/>
        <v>51950</v>
      </c>
      <c r="K34" s="87">
        <f t="shared" si="2"/>
        <v>51950</v>
      </c>
      <c r="L34" s="87">
        <f t="shared" si="2"/>
        <v>51950</v>
      </c>
      <c r="M34" s="87">
        <f t="shared" si="2"/>
        <v>51950</v>
      </c>
      <c r="N34" s="87">
        <f t="shared" si="2"/>
        <v>51950</v>
      </c>
      <c r="O34" s="87">
        <f t="shared" si="2"/>
        <v>51950</v>
      </c>
      <c r="P34" s="87">
        <f t="shared" si="2"/>
        <v>51950</v>
      </c>
      <c r="Q34" s="87">
        <f t="shared" si="2"/>
        <v>51950</v>
      </c>
      <c r="R34" s="87">
        <f t="shared" si="2"/>
        <v>51950</v>
      </c>
      <c r="S34" s="87">
        <f t="shared" si="2"/>
        <v>51950</v>
      </c>
      <c r="T34" s="87">
        <f t="shared" si="2"/>
        <v>51950</v>
      </c>
      <c r="U34" s="87">
        <f t="shared" si="2"/>
        <v>51950</v>
      </c>
      <c r="V34" s="87">
        <f t="shared" si="2"/>
        <v>51950</v>
      </c>
      <c r="W34" s="87">
        <f t="shared" si="2"/>
        <v>51950</v>
      </c>
      <c r="X34" s="87">
        <f t="shared" si="2"/>
        <v>51950</v>
      </c>
      <c r="Y34" s="87">
        <f t="shared" si="2"/>
        <v>51950</v>
      </c>
      <c r="Z34" s="87">
        <f t="shared" si="2"/>
        <v>51950</v>
      </c>
      <c r="AA34" s="87">
        <f t="shared" si="2"/>
        <v>51950</v>
      </c>
      <c r="AB34" s="87">
        <f t="shared" si="2"/>
        <v>51950</v>
      </c>
      <c r="AC34" s="87">
        <f t="shared" si="2"/>
        <v>51950</v>
      </c>
      <c r="AD34" s="87">
        <f t="shared" si="2"/>
        <v>51950</v>
      </c>
      <c r="AE34" s="87">
        <f t="shared" si="2"/>
        <v>51950</v>
      </c>
      <c r="AF34" s="87">
        <f t="shared" si="2"/>
        <v>51950</v>
      </c>
      <c r="AG34" s="87">
        <f t="shared" si="2"/>
        <v>51950</v>
      </c>
      <c r="AH34" s="87">
        <f t="shared" si="2"/>
        <v>51950</v>
      </c>
      <c r="AI34" s="87">
        <f t="shared" si="2"/>
        <v>51950</v>
      </c>
      <c r="AJ34" s="87">
        <f t="shared" si="2"/>
        <v>51950</v>
      </c>
      <c r="AK34" s="87">
        <f t="shared" si="2"/>
        <v>51950</v>
      </c>
      <c r="AL34" s="87">
        <f t="shared" si="2"/>
        <v>51950</v>
      </c>
      <c r="AM34" s="87">
        <f t="shared" si="2"/>
        <v>51950</v>
      </c>
    </row>
    <row r="35" spans="1:39" x14ac:dyDescent="0.25">
      <c r="B35" s="20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</row>
    <row r="36" spans="1:39" ht="15" thickBot="1" x14ac:dyDescent="0.35">
      <c r="B36" s="20"/>
      <c r="C36" t="s">
        <v>197</v>
      </c>
      <c r="D36" s="19">
        <f>+D31</f>
        <v>42766</v>
      </c>
      <c r="E36" s="19">
        <f t="shared" ref="E36:AM36" si="3">+E31</f>
        <v>42794</v>
      </c>
      <c r="F36" s="19">
        <f t="shared" si="3"/>
        <v>42825</v>
      </c>
      <c r="G36" s="19">
        <f t="shared" si="3"/>
        <v>42855</v>
      </c>
      <c r="H36" s="19">
        <f t="shared" si="3"/>
        <v>42886</v>
      </c>
      <c r="I36" s="19">
        <f t="shared" si="3"/>
        <v>42916</v>
      </c>
      <c r="J36" s="19">
        <f t="shared" si="3"/>
        <v>42947</v>
      </c>
      <c r="K36" s="19">
        <f t="shared" si="3"/>
        <v>42978</v>
      </c>
      <c r="L36" s="19">
        <f t="shared" si="3"/>
        <v>43008</v>
      </c>
      <c r="M36" s="19">
        <f t="shared" si="3"/>
        <v>43039</v>
      </c>
      <c r="N36" s="19">
        <f t="shared" si="3"/>
        <v>43069</v>
      </c>
      <c r="O36" s="19">
        <f t="shared" si="3"/>
        <v>43100</v>
      </c>
      <c r="P36" s="19">
        <f t="shared" si="3"/>
        <v>43131</v>
      </c>
      <c r="Q36" s="19">
        <f t="shared" si="3"/>
        <v>43159</v>
      </c>
      <c r="R36" s="19">
        <f t="shared" si="3"/>
        <v>43190</v>
      </c>
      <c r="S36" s="19">
        <f t="shared" si="3"/>
        <v>43220</v>
      </c>
      <c r="T36" s="19">
        <f t="shared" si="3"/>
        <v>43251</v>
      </c>
      <c r="U36" s="19">
        <f t="shared" si="3"/>
        <v>43281</v>
      </c>
      <c r="V36" s="19">
        <f t="shared" si="3"/>
        <v>43312</v>
      </c>
      <c r="W36" s="19">
        <f t="shared" si="3"/>
        <v>43343</v>
      </c>
      <c r="X36" s="19">
        <f t="shared" si="3"/>
        <v>43373</v>
      </c>
      <c r="Y36" s="19">
        <f t="shared" si="3"/>
        <v>43404</v>
      </c>
      <c r="Z36" s="19">
        <f t="shared" si="3"/>
        <v>43434</v>
      </c>
      <c r="AA36" s="19">
        <f t="shared" si="3"/>
        <v>43465</v>
      </c>
      <c r="AB36" s="19">
        <f t="shared" si="3"/>
        <v>43496</v>
      </c>
      <c r="AC36" s="19">
        <f t="shared" si="3"/>
        <v>43524</v>
      </c>
      <c r="AD36" s="19">
        <f t="shared" si="3"/>
        <v>43555</v>
      </c>
      <c r="AE36" s="19">
        <f t="shared" si="3"/>
        <v>43585</v>
      </c>
      <c r="AF36" s="19">
        <f t="shared" si="3"/>
        <v>43616</v>
      </c>
      <c r="AG36" s="19">
        <f t="shared" si="3"/>
        <v>43646</v>
      </c>
      <c r="AH36" s="19">
        <f t="shared" si="3"/>
        <v>43677</v>
      </c>
      <c r="AI36" s="19">
        <f t="shared" si="3"/>
        <v>43708</v>
      </c>
      <c r="AJ36" s="19">
        <f t="shared" si="3"/>
        <v>43738</v>
      </c>
      <c r="AK36" s="19">
        <f t="shared" si="3"/>
        <v>43769</v>
      </c>
      <c r="AL36" s="19">
        <f t="shared" si="3"/>
        <v>43799</v>
      </c>
      <c r="AM36" s="19">
        <f t="shared" si="3"/>
        <v>43830</v>
      </c>
    </row>
    <row r="37" spans="1:39" ht="14.4" x14ac:dyDescent="0.3">
      <c r="B37" s="20"/>
      <c r="C37" s="3" t="str">
        <f>+C32</f>
        <v>Tipologia Forntore 1</v>
      </c>
      <c r="D37" s="78">
        <f>+D32*I_Vendite_Acquisti!$I$60</f>
        <v>12576.3</v>
      </c>
      <c r="E37" s="79">
        <f>+E32*I_Vendite_Acquisti!$I$60</f>
        <v>3428.7</v>
      </c>
      <c r="F37" s="79">
        <f>+F32*I_Vendite_Acquisti!$I$60</f>
        <v>3428.7</v>
      </c>
      <c r="G37" s="79">
        <f>+G32*I_Vendite_Acquisti!$I$60</f>
        <v>3428.7</v>
      </c>
      <c r="H37" s="79">
        <f>+H32*I_Vendite_Acquisti!$I$60</f>
        <v>3428.7</v>
      </c>
      <c r="I37" s="79">
        <f>+I32*I_Vendite_Acquisti!$I$60</f>
        <v>3428.7</v>
      </c>
      <c r="J37" s="79">
        <f>+J32*I_Vendite_Acquisti!$I$60</f>
        <v>3428.7</v>
      </c>
      <c r="K37" s="79">
        <f>+K32*I_Vendite_Acquisti!$I$60</f>
        <v>3428.7</v>
      </c>
      <c r="L37" s="79">
        <f>+L32*I_Vendite_Acquisti!$I$60</f>
        <v>3428.7</v>
      </c>
      <c r="M37" s="79">
        <f>+M32*I_Vendite_Acquisti!$I$60</f>
        <v>3428.7</v>
      </c>
      <c r="N37" s="79">
        <f>+N32*I_Vendite_Acquisti!$I$60</f>
        <v>3428.7</v>
      </c>
      <c r="O37" s="79">
        <f>+O32*I_Vendite_Acquisti!$I$60</f>
        <v>3428.7</v>
      </c>
      <c r="P37" s="79">
        <f>+P32*I_Vendite_Acquisti!$I$60</f>
        <v>3428.7</v>
      </c>
      <c r="Q37" s="79">
        <f>+Q32*I_Vendite_Acquisti!$I$60</f>
        <v>3428.7</v>
      </c>
      <c r="R37" s="79">
        <f>+R32*I_Vendite_Acquisti!$I$60</f>
        <v>3428.7</v>
      </c>
      <c r="S37" s="79">
        <f>+S32*I_Vendite_Acquisti!$I$60</f>
        <v>3428.7</v>
      </c>
      <c r="T37" s="79">
        <f>+T32*I_Vendite_Acquisti!$I$60</f>
        <v>3428.7</v>
      </c>
      <c r="U37" s="79">
        <f>+U32*I_Vendite_Acquisti!$I$60</f>
        <v>3428.7</v>
      </c>
      <c r="V37" s="79">
        <f>+V32*I_Vendite_Acquisti!$I$60</f>
        <v>3428.7</v>
      </c>
      <c r="W37" s="79">
        <f>+W32*I_Vendite_Acquisti!$I$60</f>
        <v>3428.7</v>
      </c>
      <c r="X37" s="79">
        <f>+X32*I_Vendite_Acquisti!$I$60</f>
        <v>3428.7</v>
      </c>
      <c r="Y37" s="79">
        <f>+Y32*I_Vendite_Acquisti!$I$60</f>
        <v>3428.7</v>
      </c>
      <c r="Z37" s="79">
        <f>+Z32*I_Vendite_Acquisti!$I$60</f>
        <v>3428.7</v>
      </c>
      <c r="AA37" s="79">
        <f>+AA32*I_Vendite_Acquisti!$I$60</f>
        <v>3428.7</v>
      </c>
      <c r="AB37" s="79">
        <f>+AB32*I_Vendite_Acquisti!$I$60</f>
        <v>3428.7</v>
      </c>
      <c r="AC37" s="79">
        <f>+AC32*I_Vendite_Acquisti!$I$60</f>
        <v>3428.7</v>
      </c>
      <c r="AD37" s="79">
        <f>+AD32*I_Vendite_Acquisti!$I$60</f>
        <v>3428.7</v>
      </c>
      <c r="AE37" s="79">
        <f>+AE32*I_Vendite_Acquisti!$I$60</f>
        <v>3428.7</v>
      </c>
      <c r="AF37" s="79">
        <f>+AF32*I_Vendite_Acquisti!$I$60</f>
        <v>3428.7</v>
      </c>
      <c r="AG37" s="79">
        <f>+AG32*I_Vendite_Acquisti!$I$60</f>
        <v>3428.7</v>
      </c>
      <c r="AH37" s="79">
        <f>+AH32*I_Vendite_Acquisti!$I$60</f>
        <v>3428.7</v>
      </c>
      <c r="AI37" s="79">
        <f>+AI32*I_Vendite_Acquisti!$I$60</f>
        <v>3428.7</v>
      </c>
      <c r="AJ37" s="79">
        <f>+AJ32*I_Vendite_Acquisti!$I$60</f>
        <v>3428.7</v>
      </c>
      <c r="AK37" s="79">
        <f>+AK32*I_Vendite_Acquisti!$I$60</f>
        <v>3428.7</v>
      </c>
      <c r="AL37" s="79">
        <f>+AL32*I_Vendite_Acquisti!$I$60</f>
        <v>3428.7</v>
      </c>
      <c r="AM37" s="80">
        <f>+AM32*I_Vendite_Acquisti!$I$60</f>
        <v>3428.7</v>
      </c>
    </row>
    <row r="38" spans="1:39" ht="15" thickBot="1" x14ac:dyDescent="0.35">
      <c r="B38" s="17"/>
      <c r="C38" s="3" t="str">
        <f>+C33</f>
        <v>Tipologia Fornitore 2</v>
      </c>
      <c r="D38" s="83">
        <f>+D33*I_Vendite_Acquisti!$I$61</f>
        <v>29344.7</v>
      </c>
      <c r="E38" s="84">
        <f>+E33*I_Vendite_Acquisti!$I$61</f>
        <v>8000.3</v>
      </c>
      <c r="F38" s="84">
        <f>+F33*I_Vendite_Acquisti!$I$61</f>
        <v>8000.3</v>
      </c>
      <c r="G38" s="84">
        <f>+G33*I_Vendite_Acquisti!$I$61</f>
        <v>8000.3</v>
      </c>
      <c r="H38" s="84">
        <f>+H33*I_Vendite_Acquisti!$I$61</f>
        <v>8000.3</v>
      </c>
      <c r="I38" s="84">
        <f>+I33*I_Vendite_Acquisti!$I$61</f>
        <v>8000.3</v>
      </c>
      <c r="J38" s="84">
        <f>+J33*I_Vendite_Acquisti!$I$61</f>
        <v>8000.3</v>
      </c>
      <c r="K38" s="84">
        <f>+K33*I_Vendite_Acquisti!$I$61</f>
        <v>8000.3</v>
      </c>
      <c r="L38" s="84">
        <f>+L33*I_Vendite_Acquisti!$I$61</f>
        <v>8000.3</v>
      </c>
      <c r="M38" s="84">
        <f>+M33*I_Vendite_Acquisti!$I$61</f>
        <v>8000.3</v>
      </c>
      <c r="N38" s="84">
        <f>+N33*I_Vendite_Acquisti!$I$61</f>
        <v>8000.3</v>
      </c>
      <c r="O38" s="84">
        <f>+O33*I_Vendite_Acquisti!$I$61</f>
        <v>8000.3</v>
      </c>
      <c r="P38" s="84">
        <f>+P33*I_Vendite_Acquisti!$I$61</f>
        <v>8000.3</v>
      </c>
      <c r="Q38" s="84">
        <f>+Q33*I_Vendite_Acquisti!$I$61</f>
        <v>8000.3</v>
      </c>
      <c r="R38" s="84">
        <f>+R33*I_Vendite_Acquisti!$I$61</f>
        <v>8000.3</v>
      </c>
      <c r="S38" s="84">
        <f>+S33*I_Vendite_Acquisti!$I$61</f>
        <v>8000.3</v>
      </c>
      <c r="T38" s="84">
        <f>+T33*I_Vendite_Acquisti!$I$61</f>
        <v>8000.3</v>
      </c>
      <c r="U38" s="84">
        <f>+U33*I_Vendite_Acquisti!$I$61</f>
        <v>8000.3</v>
      </c>
      <c r="V38" s="84">
        <f>+V33*I_Vendite_Acquisti!$I$61</f>
        <v>8000.3</v>
      </c>
      <c r="W38" s="84">
        <f>+W33*I_Vendite_Acquisti!$I$61</f>
        <v>8000.3</v>
      </c>
      <c r="X38" s="84">
        <f>+X33*I_Vendite_Acquisti!$I$61</f>
        <v>8000.3</v>
      </c>
      <c r="Y38" s="84">
        <f>+Y33*I_Vendite_Acquisti!$I$61</f>
        <v>8000.3</v>
      </c>
      <c r="Z38" s="84">
        <f>+Z33*I_Vendite_Acquisti!$I$61</f>
        <v>8000.3</v>
      </c>
      <c r="AA38" s="84">
        <f>+AA33*I_Vendite_Acquisti!$I$61</f>
        <v>8000.3</v>
      </c>
      <c r="AB38" s="84">
        <f>+AB33*I_Vendite_Acquisti!$I$61</f>
        <v>8000.3</v>
      </c>
      <c r="AC38" s="84">
        <f>+AC33*I_Vendite_Acquisti!$I$61</f>
        <v>8000.3</v>
      </c>
      <c r="AD38" s="84">
        <f>+AD33*I_Vendite_Acquisti!$I$61</f>
        <v>8000.3</v>
      </c>
      <c r="AE38" s="84">
        <f>+AE33*I_Vendite_Acquisti!$I$61</f>
        <v>8000.3</v>
      </c>
      <c r="AF38" s="84">
        <f>+AF33*I_Vendite_Acquisti!$I$61</f>
        <v>8000.3</v>
      </c>
      <c r="AG38" s="84">
        <f>+AG33*I_Vendite_Acquisti!$I$61</f>
        <v>8000.3</v>
      </c>
      <c r="AH38" s="84">
        <f>+AH33*I_Vendite_Acquisti!$I$61</f>
        <v>8000.3</v>
      </c>
      <c r="AI38" s="84">
        <f>+AI33*I_Vendite_Acquisti!$I$61</f>
        <v>8000.3</v>
      </c>
      <c r="AJ38" s="84">
        <f>+AJ33*I_Vendite_Acquisti!$I$61</f>
        <v>8000.3</v>
      </c>
      <c r="AK38" s="84">
        <f>+AK33*I_Vendite_Acquisti!$I$61</f>
        <v>8000.3</v>
      </c>
      <c r="AL38" s="84">
        <f>+AL33*I_Vendite_Acquisti!$I$61</f>
        <v>8000.3</v>
      </c>
      <c r="AM38" s="85">
        <f>+AM33*I_Vendite_Acquisti!$I$61</f>
        <v>8000.3</v>
      </c>
    </row>
    <row r="39" spans="1:39" s="2" customFormat="1" x14ac:dyDescent="0.25">
      <c r="A39" s="86"/>
      <c r="C39" s="54" t="s">
        <v>198</v>
      </c>
      <c r="D39" s="87">
        <f>SUM(D37:D38)</f>
        <v>41921</v>
      </c>
      <c r="E39" s="87">
        <f t="shared" ref="E39:AM39" si="4">SUM(E37:E38)</f>
        <v>11429</v>
      </c>
      <c r="F39" s="87">
        <f t="shared" si="4"/>
        <v>11429</v>
      </c>
      <c r="G39" s="87">
        <f t="shared" si="4"/>
        <v>11429</v>
      </c>
      <c r="H39" s="87">
        <f t="shared" si="4"/>
        <v>11429</v>
      </c>
      <c r="I39" s="87">
        <f t="shared" si="4"/>
        <v>11429</v>
      </c>
      <c r="J39" s="87">
        <f t="shared" si="4"/>
        <v>11429</v>
      </c>
      <c r="K39" s="87">
        <f t="shared" si="4"/>
        <v>11429</v>
      </c>
      <c r="L39" s="87">
        <f t="shared" si="4"/>
        <v>11429</v>
      </c>
      <c r="M39" s="87">
        <f t="shared" si="4"/>
        <v>11429</v>
      </c>
      <c r="N39" s="87">
        <f t="shared" si="4"/>
        <v>11429</v>
      </c>
      <c r="O39" s="87">
        <f t="shared" si="4"/>
        <v>11429</v>
      </c>
      <c r="P39" s="87">
        <f t="shared" si="4"/>
        <v>11429</v>
      </c>
      <c r="Q39" s="87">
        <f t="shared" si="4"/>
        <v>11429</v>
      </c>
      <c r="R39" s="87">
        <f t="shared" si="4"/>
        <v>11429</v>
      </c>
      <c r="S39" s="87">
        <f t="shared" si="4"/>
        <v>11429</v>
      </c>
      <c r="T39" s="87">
        <f t="shared" si="4"/>
        <v>11429</v>
      </c>
      <c r="U39" s="87">
        <f t="shared" si="4"/>
        <v>11429</v>
      </c>
      <c r="V39" s="87">
        <f t="shared" si="4"/>
        <v>11429</v>
      </c>
      <c r="W39" s="87">
        <f t="shared" si="4"/>
        <v>11429</v>
      </c>
      <c r="X39" s="87">
        <f t="shared" si="4"/>
        <v>11429</v>
      </c>
      <c r="Y39" s="87">
        <f t="shared" si="4"/>
        <v>11429</v>
      </c>
      <c r="Z39" s="87">
        <f t="shared" si="4"/>
        <v>11429</v>
      </c>
      <c r="AA39" s="87">
        <f t="shared" si="4"/>
        <v>11429</v>
      </c>
      <c r="AB39" s="87">
        <f t="shared" si="4"/>
        <v>11429</v>
      </c>
      <c r="AC39" s="87">
        <f t="shared" si="4"/>
        <v>11429</v>
      </c>
      <c r="AD39" s="87">
        <f t="shared" si="4"/>
        <v>11429</v>
      </c>
      <c r="AE39" s="87">
        <f t="shared" si="4"/>
        <v>11429</v>
      </c>
      <c r="AF39" s="87">
        <f t="shared" si="4"/>
        <v>11429</v>
      </c>
      <c r="AG39" s="87">
        <f t="shared" si="4"/>
        <v>11429</v>
      </c>
      <c r="AH39" s="87">
        <f t="shared" si="4"/>
        <v>11429</v>
      </c>
      <c r="AI39" s="87">
        <f t="shared" si="4"/>
        <v>11429</v>
      </c>
      <c r="AJ39" s="87">
        <f t="shared" si="4"/>
        <v>11429</v>
      </c>
      <c r="AK39" s="87">
        <f t="shared" si="4"/>
        <v>11429</v>
      </c>
      <c r="AL39" s="87">
        <f t="shared" si="4"/>
        <v>11429</v>
      </c>
      <c r="AM39" s="87">
        <f t="shared" si="4"/>
        <v>11429</v>
      </c>
    </row>
    <row r="41" spans="1:39" ht="14.4" x14ac:dyDescent="0.3">
      <c r="B41" s="17"/>
      <c r="C41" t="s">
        <v>119</v>
      </c>
      <c r="D41" s="19">
        <f>+D36</f>
        <v>42766</v>
      </c>
      <c r="E41" s="19">
        <f t="shared" ref="E41:AM41" si="5">+E36</f>
        <v>42794</v>
      </c>
      <c r="F41" s="19">
        <f t="shared" si="5"/>
        <v>42825</v>
      </c>
      <c r="G41" s="19">
        <f t="shared" si="5"/>
        <v>42855</v>
      </c>
      <c r="H41" s="19">
        <f t="shared" si="5"/>
        <v>42886</v>
      </c>
      <c r="I41" s="19">
        <f t="shared" si="5"/>
        <v>42916</v>
      </c>
      <c r="J41" s="19">
        <f t="shared" si="5"/>
        <v>42947</v>
      </c>
      <c r="K41" s="19">
        <f t="shared" si="5"/>
        <v>42978</v>
      </c>
      <c r="L41" s="19">
        <f t="shared" si="5"/>
        <v>43008</v>
      </c>
      <c r="M41" s="19">
        <f t="shared" si="5"/>
        <v>43039</v>
      </c>
      <c r="N41" s="19">
        <f t="shared" si="5"/>
        <v>43069</v>
      </c>
      <c r="O41" s="19">
        <f t="shared" si="5"/>
        <v>43100</v>
      </c>
      <c r="P41" s="19">
        <f t="shared" si="5"/>
        <v>43131</v>
      </c>
      <c r="Q41" s="19">
        <f t="shared" si="5"/>
        <v>43159</v>
      </c>
      <c r="R41" s="19">
        <f t="shared" si="5"/>
        <v>43190</v>
      </c>
      <c r="S41" s="19">
        <f t="shared" si="5"/>
        <v>43220</v>
      </c>
      <c r="T41" s="19">
        <f t="shared" si="5"/>
        <v>43251</v>
      </c>
      <c r="U41" s="19">
        <f t="shared" si="5"/>
        <v>43281</v>
      </c>
      <c r="V41" s="19">
        <f t="shared" si="5"/>
        <v>43312</v>
      </c>
      <c r="W41" s="19">
        <f t="shared" si="5"/>
        <v>43343</v>
      </c>
      <c r="X41" s="19">
        <f t="shared" si="5"/>
        <v>43373</v>
      </c>
      <c r="Y41" s="19">
        <f t="shared" si="5"/>
        <v>43404</v>
      </c>
      <c r="Z41" s="19">
        <f t="shared" si="5"/>
        <v>43434</v>
      </c>
      <c r="AA41" s="19">
        <f t="shared" si="5"/>
        <v>43465</v>
      </c>
      <c r="AB41" s="19">
        <f t="shared" si="5"/>
        <v>43496</v>
      </c>
      <c r="AC41" s="19">
        <f t="shared" si="5"/>
        <v>43524</v>
      </c>
      <c r="AD41" s="19">
        <f t="shared" si="5"/>
        <v>43555</v>
      </c>
      <c r="AE41" s="19">
        <f t="shared" si="5"/>
        <v>43585</v>
      </c>
      <c r="AF41" s="19">
        <f t="shared" si="5"/>
        <v>43616</v>
      </c>
      <c r="AG41" s="19">
        <f t="shared" si="5"/>
        <v>43646</v>
      </c>
      <c r="AH41" s="19">
        <f t="shared" si="5"/>
        <v>43677</v>
      </c>
      <c r="AI41" s="19">
        <f t="shared" si="5"/>
        <v>43708</v>
      </c>
      <c r="AJ41" s="19">
        <f t="shared" si="5"/>
        <v>43738</v>
      </c>
      <c r="AK41" s="19">
        <f t="shared" si="5"/>
        <v>43769</v>
      </c>
      <c r="AL41" s="19">
        <f t="shared" si="5"/>
        <v>43799</v>
      </c>
      <c r="AM41" s="19">
        <f t="shared" si="5"/>
        <v>43830</v>
      </c>
    </row>
    <row r="42" spans="1:39" x14ac:dyDescent="0.25">
      <c r="C42" s="3" t="str">
        <f>+C37</f>
        <v>Tipologia Forntore 1</v>
      </c>
      <c r="D42" s="30">
        <f>+IF(I_Vendite_Acquisti!$H$60=0,D32+D37,0)</f>
        <v>0</v>
      </c>
      <c r="E42" s="30">
        <f>+IF(I_Vendite_Acquisti!$H$60=0,E32+E37,IF(I_Vendite_Acquisti!$H$60=30,D32+D37,0))</f>
        <v>0</v>
      </c>
      <c r="F42" s="30">
        <f>+IF(I_Vendite_Acquisti!$H$60=0,F32+F37,IF(I_Vendite_Acquisti!$H$60=30,E32+E37,IF(I_Vendite_Acquisti!$H$60=60,D32+D37,0)))</f>
        <v>0</v>
      </c>
      <c r="G42" s="30">
        <f>+IF(I_Vendite_Acquisti!$H$60=0,G32+G37,IF(I_Vendite_Acquisti!$H$60=30,F32+F37,IF(I_Vendite_Acquisti!$H$60=60,E32+E37,IF(I_Vendite_Acquisti!$H$60=90,D32+D37,0))))</f>
        <v>69741.3</v>
      </c>
      <c r="H42" s="30">
        <f>+IF(I_Vendite_Acquisti!$H$60=0,H32+H37,IF(I_Vendite_Acquisti!$H$60=30,G32+G37,IF(I_Vendite_Acquisti!$H$60=60,F32+F37,IF(I_Vendite_Acquisti!$H$60=90,E32+E37,0))))</f>
        <v>19013.7</v>
      </c>
      <c r="I42" s="30">
        <f>+IF(I_Vendite_Acquisti!$H$60=0,I32+I37,IF(I_Vendite_Acquisti!$H$60=30,H32+H37,IF(I_Vendite_Acquisti!$H$60=60,G32+G37,IF(I_Vendite_Acquisti!$H$60=90,F32+F37,0))))</f>
        <v>19013.7</v>
      </c>
      <c r="J42" s="30">
        <f>+IF(I_Vendite_Acquisti!$H$60=0,J32+J37,IF(I_Vendite_Acquisti!$H$60=30,I32+I37,IF(I_Vendite_Acquisti!$H$60=60,H32+H37,IF(I_Vendite_Acquisti!$H$60=90,G32+G37,0))))</f>
        <v>19013.7</v>
      </c>
      <c r="K42" s="30">
        <f>+IF(I_Vendite_Acquisti!$H$60=0,K32+K37,IF(I_Vendite_Acquisti!$H$60=30,J32+J37,IF(I_Vendite_Acquisti!$H$60=60,I32+I37,IF(I_Vendite_Acquisti!$H$60=90,H32+H37,0))))</f>
        <v>19013.7</v>
      </c>
      <c r="L42" s="30">
        <f>+IF(I_Vendite_Acquisti!$H$60=0,L32+L37,IF(I_Vendite_Acquisti!$H$60=30,K32+K37,IF(I_Vendite_Acquisti!$H$60=60,J32+J37,IF(I_Vendite_Acquisti!$H$60=90,I32+I37,0))))</f>
        <v>19013.7</v>
      </c>
      <c r="M42" s="30">
        <f>+IF(I_Vendite_Acquisti!$H$60=0,M32+M37,IF(I_Vendite_Acquisti!$H$60=30,L32+L37,IF(I_Vendite_Acquisti!$H$60=60,K32+K37,IF(I_Vendite_Acquisti!$H$60=90,J32+J37,0))))</f>
        <v>19013.7</v>
      </c>
      <c r="N42" s="30">
        <f>+IF(I_Vendite_Acquisti!$H$60=0,N32+N37,IF(I_Vendite_Acquisti!$H$60=30,M32+M37,IF(I_Vendite_Acquisti!$H$60=60,L32+L37,IF(I_Vendite_Acquisti!$H$60=90,K32+K37,0))))</f>
        <v>19013.7</v>
      </c>
      <c r="O42" s="30">
        <f>+IF(I_Vendite_Acquisti!$H$60=0,O32+O37,IF(I_Vendite_Acquisti!$H$60=30,N32+N37,IF(I_Vendite_Acquisti!$H$60=60,M32+M37,IF(I_Vendite_Acquisti!$H$60=90,L32+L37,0))))</f>
        <v>19013.7</v>
      </c>
      <c r="P42" s="30">
        <f>+IF(I_Vendite_Acquisti!$H$60=0,P32+P37,IF(I_Vendite_Acquisti!$H$60=30,O32+O37,IF(I_Vendite_Acquisti!$H$60=60,N32+N37,IF(I_Vendite_Acquisti!$H$60=90,M32+M37,0))))</f>
        <v>19013.7</v>
      </c>
      <c r="Q42" s="30">
        <f>+IF(I_Vendite_Acquisti!$H$60=0,Q32+Q37,IF(I_Vendite_Acquisti!$H$60=30,P32+P37,IF(I_Vendite_Acquisti!$H$60=60,O32+O37,IF(I_Vendite_Acquisti!$H$60=90,N32+N37,0))))</f>
        <v>19013.7</v>
      </c>
      <c r="R42" s="30">
        <f>+IF(I_Vendite_Acquisti!$H$60=0,R32+R37,IF(I_Vendite_Acquisti!$H$60=30,Q32+Q37,IF(I_Vendite_Acquisti!$H$60=60,P32+P37,IF(I_Vendite_Acquisti!$H$60=90,O32+O37,0))))</f>
        <v>19013.7</v>
      </c>
      <c r="S42" s="30">
        <f>+IF(I_Vendite_Acquisti!$H$60=0,S32+S37,IF(I_Vendite_Acquisti!$H$60=30,R32+R37,IF(I_Vendite_Acquisti!$H$60=60,Q32+Q37,IF(I_Vendite_Acquisti!$H$60=90,P32+P37,0))))</f>
        <v>19013.7</v>
      </c>
      <c r="T42" s="30">
        <f>+IF(I_Vendite_Acquisti!$H$60=0,T32+T37,IF(I_Vendite_Acquisti!$H$60=30,S32+S37,IF(I_Vendite_Acquisti!$H$60=60,R32+R37,IF(I_Vendite_Acquisti!$H$60=90,Q32+Q37,0))))</f>
        <v>19013.7</v>
      </c>
      <c r="U42" s="30">
        <f>+IF(I_Vendite_Acquisti!$H$60=0,U32+U37,IF(I_Vendite_Acquisti!$H$60=30,T32+T37,IF(I_Vendite_Acquisti!$H$60=60,S32+S37,IF(I_Vendite_Acquisti!$H$60=90,R32+R37,0))))</f>
        <v>19013.7</v>
      </c>
      <c r="V42" s="30">
        <f>+IF(I_Vendite_Acquisti!$H$60=0,V32+V37,IF(I_Vendite_Acquisti!$H$60=30,U32+U37,IF(I_Vendite_Acquisti!$H$60=60,T32+T37,IF(I_Vendite_Acquisti!$H$60=90,S32+S37,0))))</f>
        <v>19013.7</v>
      </c>
      <c r="W42" s="30">
        <f>+IF(I_Vendite_Acquisti!$H$60=0,W32+W37,IF(I_Vendite_Acquisti!$H$60=30,V32+V37,IF(I_Vendite_Acquisti!$H$60=60,U32+U37,IF(I_Vendite_Acquisti!$H$60=90,T32+T37,0))))</f>
        <v>19013.7</v>
      </c>
      <c r="X42" s="30">
        <f>+IF(I_Vendite_Acquisti!$H$60=0,X32+X37,IF(I_Vendite_Acquisti!$H$60=30,W32+W37,IF(I_Vendite_Acquisti!$H$60=60,V32+V37,IF(I_Vendite_Acquisti!$H$60=90,U32+U37,0))))</f>
        <v>19013.7</v>
      </c>
      <c r="Y42" s="30">
        <f>+IF(I_Vendite_Acquisti!$H$60=0,Y32+Y37,IF(I_Vendite_Acquisti!$H$60=30,X32+X37,IF(I_Vendite_Acquisti!$H$60=60,W32+W37,IF(I_Vendite_Acquisti!$H$60=90,V32+V37,0))))</f>
        <v>19013.7</v>
      </c>
      <c r="Z42" s="30">
        <f>+IF(I_Vendite_Acquisti!$H$60=0,Z32+Z37,IF(I_Vendite_Acquisti!$H$60=30,Y32+Y37,IF(I_Vendite_Acquisti!$H$60=60,X32+X37,IF(I_Vendite_Acquisti!$H$60=90,W32+W37,0))))</f>
        <v>19013.7</v>
      </c>
      <c r="AA42" s="30">
        <f>+IF(I_Vendite_Acquisti!$H$60=0,AA32+AA37,IF(I_Vendite_Acquisti!$H$60=30,Z32+Z37,IF(I_Vendite_Acquisti!$H$60=60,Y32+Y37,IF(I_Vendite_Acquisti!$H$60=90,X32+X37,0))))</f>
        <v>19013.7</v>
      </c>
      <c r="AB42" s="30">
        <f>+IF(I_Vendite_Acquisti!$H$60=0,AB32+AB37,IF(I_Vendite_Acquisti!$H$60=30,AA32+AA37,IF(I_Vendite_Acquisti!$H$60=60,Z32+Z37,IF(I_Vendite_Acquisti!$H$60=90,Y32+Y37,0))))</f>
        <v>19013.7</v>
      </c>
      <c r="AC42" s="30">
        <f>+IF(I_Vendite_Acquisti!$H$60=0,AC32+AC37,IF(I_Vendite_Acquisti!$H$60=30,AB32+AB37,IF(I_Vendite_Acquisti!$H$60=60,AA32+AA37,IF(I_Vendite_Acquisti!$H$60=90,Z32+Z37,0))))</f>
        <v>19013.7</v>
      </c>
      <c r="AD42" s="30">
        <f>+IF(I_Vendite_Acquisti!$H$60=0,AD32+AD37,IF(I_Vendite_Acquisti!$H$60=30,AC32+AC37,IF(I_Vendite_Acquisti!$H$60=60,AB32+AB37,IF(I_Vendite_Acquisti!$H$60=90,AA32+AA37,0))))</f>
        <v>19013.7</v>
      </c>
      <c r="AE42" s="30">
        <f>+IF(I_Vendite_Acquisti!$H$60=0,AE32+AE37,IF(I_Vendite_Acquisti!$H$60=30,AD32+AD37,IF(I_Vendite_Acquisti!$H$60=60,AC32+AC37,IF(I_Vendite_Acquisti!$H$60=90,AB32+AB37,0))))</f>
        <v>19013.7</v>
      </c>
      <c r="AF42" s="30">
        <f>+IF(I_Vendite_Acquisti!$H$60=0,AF32+AF37,IF(I_Vendite_Acquisti!$H$60=30,AE32+AE37,IF(I_Vendite_Acquisti!$H$60=60,AD32+AD37,IF(I_Vendite_Acquisti!$H$60=90,AC32+AC37,0))))</f>
        <v>19013.7</v>
      </c>
      <c r="AG42" s="30">
        <f>+IF(I_Vendite_Acquisti!$H$60=0,AG32+AG37,IF(I_Vendite_Acquisti!$H$60=30,AF32+AF37,IF(I_Vendite_Acquisti!$H$60=60,AE32+AE37,IF(I_Vendite_Acquisti!$H$60=90,AD32+AD37,0))))</f>
        <v>19013.7</v>
      </c>
      <c r="AH42" s="30">
        <f>+IF(I_Vendite_Acquisti!$H$60=0,AH32+AH37,IF(I_Vendite_Acquisti!$H$60=30,AG32+AG37,IF(I_Vendite_Acquisti!$H$60=60,AF32+AF37,IF(I_Vendite_Acquisti!$H$60=90,AE32+AE37,0))))</f>
        <v>19013.7</v>
      </c>
      <c r="AI42" s="30">
        <f>+IF(I_Vendite_Acquisti!$H$60=0,AI32+AI37,IF(I_Vendite_Acquisti!$H$60=30,AH32+AH37,IF(I_Vendite_Acquisti!$H$60=60,AG32+AG37,IF(I_Vendite_Acquisti!$H$60=90,AF32+AF37,0))))</f>
        <v>19013.7</v>
      </c>
      <c r="AJ42" s="30">
        <f>+IF(I_Vendite_Acquisti!$H$60=0,AJ32+AJ37,IF(I_Vendite_Acquisti!$H$60=30,AI32+AI37,IF(I_Vendite_Acquisti!$H$60=60,AH32+AH37,IF(I_Vendite_Acquisti!$H$60=90,AG32+AG37,0))))</f>
        <v>19013.7</v>
      </c>
      <c r="AK42" s="30">
        <f>+IF(I_Vendite_Acquisti!$H$60=0,AK32+AK37,IF(I_Vendite_Acquisti!$H$60=30,AJ32+AJ37,IF(I_Vendite_Acquisti!$H$60=60,AI32+AI37,IF(I_Vendite_Acquisti!$H$60=90,AH32+AH37,0))))</f>
        <v>19013.7</v>
      </c>
      <c r="AL42" s="30">
        <f>+IF(I_Vendite_Acquisti!$H$60=0,AL32+AL37,IF(I_Vendite_Acquisti!$H$60=30,AK32+AK37,IF(I_Vendite_Acquisti!$H$60=60,AJ32+AJ37,IF(I_Vendite_Acquisti!$H$60=90,AI32+AI37,0))))</f>
        <v>19013.7</v>
      </c>
      <c r="AM42" s="30">
        <f>+IF(I_Vendite_Acquisti!$H$60=0,AM32+AM37,IF(I_Vendite_Acquisti!$H$60=30,AL32+AL37,IF(I_Vendite_Acquisti!$H$60=60,AK32+AK37,IF(I_Vendite_Acquisti!$H$60=90,AJ32+AJ37,0))))</f>
        <v>19013.7</v>
      </c>
    </row>
    <row r="43" spans="1:39" x14ac:dyDescent="0.25">
      <c r="B43" s="17"/>
      <c r="C43" s="3" t="str">
        <f>+C38</f>
        <v>Tipologia Fornitore 2</v>
      </c>
      <c r="D43" s="29">
        <f>+IF(I_Vendite_Acquisti!H61=0,D33+D38,0)</f>
        <v>0</v>
      </c>
      <c r="E43" s="30">
        <f>+IF(I_Vendite_Acquisti!$H$61=0,E33+E38,IF(I_Vendite_Acquisti!$H$61=30,D33+D38,0))</f>
        <v>0</v>
      </c>
      <c r="F43" s="30">
        <f>+IF(I_Vendite_Acquisti!$H$61=0,F33+F38,IF(I_Vendite_Acquisti!$H$61=30,E33+E38,IF(I_Vendite_Acquisti!$H$61=60,D33+D38,0)))</f>
        <v>162729.70000000001</v>
      </c>
      <c r="G43" s="30">
        <f>+IF(I_Vendite_Acquisti!$H$61=0,G33+G38,IF(I_Vendite_Acquisti!$H$61=30,F33+F38,IF(I_Vendite_Acquisti!$H$61=60,E33+E38,IF(I_Vendite_Acquisti!$H$61=90,D33+D38,0))))</f>
        <v>44365.3</v>
      </c>
      <c r="H43" s="30">
        <f>+IF(I_Vendite_Acquisti!$H$61=0,H33+H38,IF(I_Vendite_Acquisti!$H$61=30,G33+G38,IF(I_Vendite_Acquisti!$H$61=60,F33+F38,IF(I_Vendite_Acquisti!$H$61=90,E33+E38,0))))</f>
        <v>44365.3</v>
      </c>
      <c r="I43" s="30">
        <f>+IF(I_Vendite_Acquisti!$H$61=0,I33+I38,IF(I_Vendite_Acquisti!$H$61=30,H33+H38,IF(I_Vendite_Acquisti!$H$61=60,G33+G38,IF(I_Vendite_Acquisti!$H$61=90,F33+F38,0))))</f>
        <v>44365.3</v>
      </c>
      <c r="J43" s="30">
        <f>+IF(I_Vendite_Acquisti!$H$61=0,J33+J38,IF(I_Vendite_Acquisti!$H$61=30,I33+I38,IF(I_Vendite_Acquisti!$H$61=60,H33+H38,IF(I_Vendite_Acquisti!$H$61=90,G33+G38,0))))</f>
        <v>44365.3</v>
      </c>
      <c r="K43" s="30">
        <f>+IF(I_Vendite_Acquisti!$H$61=0,K33+K38,IF(I_Vendite_Acquisti!$H$61=30,J33+J38,IF(I_Vendite_Acquisti!$H$61=60,I33+I38,IF(I_Vendite_Acquisti!$H$61=90,H33+H38,0))))</f>
        <v>44365.3</v>
      </c>
      <c r="L43" s="30">
        <f>+IF(I_Vendite_Acquisti!$H$61=0,L33+L38,IF(I_Vendite_Acquisti!$H$61=30,K33+K38,IF(I_Vendite_Acquisti!$H$61=60,J33+J38,IF(I_Vendite_Acquisti!$H$61=90,I33+I38,0))))</f>
        <v>44365.3</v>
      </c>
      <c r="M43" s="30">
        <f>+IF(I_Vendite_Acquisti!$H$61=0,M33+M38,IF(I_Vendite_Acquisti!$H$61=30,L33+L38,IF(I_Vendite_Acquisti!$H$61=60,K33+K38,IF(I_Vendite_Acquisti!$H$61=90,J33+J38,0))))</f>
        <v>44365.3</v>
      </c>
      <c r="N43" s="30">
        <f>+IF(I_Vendite_Acquisti!$H$61=0,N33+N38,IF(I_Vendite_Acquisti!$H$61=30,M33+M38,IF(I_Vendite_Acquisti!$H$61=60,L33+L38,IF(I_Vendite_Acquisti!$H$61=90,K33+K38,0))))</f>
        <v>44365.3</v>
      </c>
      <c r="O43" s="30">
        <f>+IF(I_Vendite_Acquisti!$H$61=0,O33+O38,IF(I_Vendite_Acquisti!$H$61=30,N33+N38,IF(I_Vendite_Acquisti!$H$61=60,M33+M38,IF(I_Vendite_Acquisti!$H$61=90,L33+L38,0))))</f>
        <v>44365.3</v>
      </c>
      <c r="P43" s="30">
        <f>+IF(I_Vendite_Acquisti!$H$61=0,P33+P38,IF(I_Vendite_Acquisti!$H$61=30,O33+O38,IF(I_Vendite_Acquisti!$H$61=60,N33+N38,IF(I_Vendite_Acquisti!$H$61=90,M33+M38,0))))</f>
        <v>44365.3</v>
      </c>
      <c r="Q43" s="30">
        <f>+IF(I_Vendite_Acquisti!$H$61=0,Q33+Q38,IF(I_Vendite_Acquisti!$H$61=30,P33+P38,IF(I_Vendite_Acquisti!$H$61=60,O33+O38,IF(I_Vendite_Acquisti!$H$61=90,N33+N38,0))))</f>
        <v>44365.3</v>
      </c>
      <c r="R43" s="30">
        <f>+IF(I_Vendite_Acquisti!$H$61=0,R33+R38,IF(I_Vendite_Acquisti!$H$61=30,Q33+Q38,IF(I_Vendite_Acquisti!$H$61=60,P33+P38,IF(I_Vendite_Acquisti!$H$61=90,O33+O38,0))))</f>
        <v>44365.3</v>
      </c>
      <c r="S43" s="30">
        <f>+IF(I_Vendite_Acquisti!$H$61=0,S33+S38,IF(I_Vendite_Acquisti!$H$61=30,R33+R38,IF(I_Vendite_Acquisti!$H$61=60,Q33+Q38,IF(I_Vendite_Acquisti!$H$61=90,P33+P38,0))))</f>
        <v>44365.3</v>
      </c>
      <c r="T43" s="30">
        <f>+IF(I_Vendite_Acquisti!$H$61=0,T33+T38,IF(I_Vendite_Acquisti!$H$61=30,S33+S38,IF(I_Vendite_Acquisti!$H$61=60,R33+R38,IF(I_Vendite_Acquisti!$H$61=90,Q33+Q38,0))))</f>
        <v>44365.3</v>
      </c>
      <c r="U43" s="30">
        <f>+IF(I_Vendite_Acquisti!$H$61=0,U33+U38,IF(I_Vendite_Acquisti!$H$61=30,T33+T38,IF(I_Vendite_Acquisti!$H$61=60,S33+S38,IF(I_Vendite_Acquisti!$H$61=90,R33+R38,0))))</f>
        <v>44365.3</v>
      </c>
      <c r="V43" s="30">
        <f>+IF(I_Vendite_Acquisti!$H$61=0,V33+V38,IF(I_Vendite_Acquisti!$H$61=30,U33+U38,IF(I_Vendite_Acquisti!$H$61=60,T33+T38,IF(I_Vendite_Acquisti!$H$61=90,S33+S38,0))))</f>
        <v>44365.3</v>
      </c>
      <c r="W43" s="30">
        <f>+IF(I_Vendite_Acquisti!$H$61=0,W33+W38,IF(I_Vendite_Acquisti!$H$61=30,V33+V38,IF(I_Vendite_Acquisti!$H$61=60,U33+U38,IF(I_Vendite_Acquisti!$H$61=90,T33+T38,0))))</f>
        <v>44365.3</v>
      </c>
      <c r="X43" s="30">
        <f>+IF(I_Vendite_Acquisti!$H$61=0,X33+X38,IF(I_Vendite_Acquisti!$H$61=30,W33+W38,IF(I_Vendite_Acquisti!$H$61=60,V33+V38,IF(I_Vendite_Acquisti!$H$61=90,U33+U38,0))))</f>
        <v>44365.3</v>
      </c>
      <c r="Y43" s="30">
        <f>+IF(I_Vendite_Acquisti!$H$61=0,Y33+Y38,IF(I_Vendite_Acquisti!$H$61=30,X33+X38,IF(I_Vendite_Acquisti!$H$61=60,W33+W38,IF(I_Vendite_Acquisti!$H$61=90,V33+V38,0))))</f>
        <v>44365.3</v>
      </c>
      <c r="Z43" s="30">
        <f>+IF(I_Vendite_Acquisti!$H$61=0,Z33+Z38,IF(I_Vendite_Acquisti!$H$61=30,Y33+Y38,IF(I_Vendite_Acquisti!$H$61=60,X33+X38,IF(I_Vendite_Acquisti!$H$61=90,W33+W38,0))))</f>
        <v>44365.3</v>
      </c>
      <c r="AA43" s="30">
        <f>+IF(I_Vendite_Acquisti!$H$61=0,AA33+AA38,IF(I_Vendite_Acquisti!$H$61=30,Z33+Z38,IF(I_Vendite_Acquisti!$H$61=60,Y33+Y38,IF(I_Vendite_Acquisti!$H$61=90,X33+X38,0))))</f>
        <v>44365.3</v>
      </c>
      <c r="AB43" s="30">
        <f>+IF(I_Vendite_Acquisti!$H$61=0,AB33+AB38,IF(I_Vendite_Acquisti!$H$61=30,AA33+AA38,IF(I_Vendite_Acquisti!$H$61=60,Z33+Z38,IF(I_Vendite_Acquisti!$H$61=90,Y33+Y38,0))))</f>
        <v>44365.3</v>
      </c>
      <c r="AC43" s="30">
        <f>+IF(I_Vendite_Acquisti!$H$61=0,AC33+AC38,IF(I_Vendite_Acquisti!$H$61=30,AB33+AB38,IF(I_Vendite_Acquisti!$H$61=60,AA33+AA38,IF(I_Vendite_Acquisti!$H$61=90,Z33+Z38,0))))</f>
        <v>44365.3</v>
      </c>
      <c r="AD43" s="30">
        <f>+IF(I_Vendite_Acquisti!$H$61=0,AD33+AD38,IF(I_Vendite_Acquisti!$H$61=30,AC33+AC38,IF(I_Vendite_Acquisti!$H$61=60,AB33+AB38,IF(I_Vendite_Acquisti!$H$61=90,AA33+AA38,0))))</f>
        <v>44365.3</v>
      </c>
      <c r="AE43" s="30">
        <f>+IF(I_Vendite_Acquisti!$H$61=0,AE33+AE38,IF(I_Vendite_Acquisti!$H$61=30,AD33+AD38,IF(I_Vendite_Acquisti!$H$61=60,AC33+AC38,IF(I_Vendite_Acquisti!$H$61=90,AB33+AB38,0))))</f>
        <v>44365.3</v>
      </c>
      <c r="AF43" s="30">
        <f>+IF(I_Vendite_Acquisti!$H$61=0,AF33+AF38,IF(I_Vendite_Acquisti!$H$61=30,AE33+AE38,IF(I_Vendite_Acquisti!$H$61=60,AD33+AD38,IF(I_Vendite_Acquisti!$H$61=90,AC33+AC38,0))))</f>
        <v>44365.3</v>
      </c>
      <c r="AG43" s="30">
        <f>+IF(I_Vendite_Acquisti!$H$61=0,AG33+AG38,IF(I_Vendite_Acquisti!$H$61=30,AF33+AF38,IF(I_Vendite_Acquisti!$H$61=60,AE33+AE38,IF(I_Vendite_Acquisti!$H$61=90,AD33+AD38,0))))</f>
        <v>44365.3</v>
      </c>
      <c r="AH43" s="30">
        <f>+IF(I_Vendite_Acquisti!$H$61=0,AH33+AH38,IF(I_Vendite_Acquisti!$H$61=30,AG33+AG38,IF(I_Vendite_Acquisti!$H$61=60,AF33+AF38,IF(I_Vendite_Acquisti!$H$61=90,AE33+AE38,0))))</f>
        <v>44365.3</v>
      </c>
      <c r="AI43" s="30">
        <f>+IF(I_Vendite_Acquisti!$H$61=0,AI33+AI38,IF(I_Vendite_Acquisti!$H$61=30,AH33+AH38,IF(I_Vendite_Acquisti!$H$61=60,AG33+AG38,IF(I_Vendite_Acquisti!$H$61=90,AF33+AF38,0))))</f>
        <v>44365.3</v>
      </c>
      <c r="AJ43" s="30">
        <f>+IF(I_Vendite_Acquisti!$H$61=0,AJ33+AJ38,IF(I_Vendite_Acquisti!$H$61=30,AI33+AI38,IF(I_Vendite_Acquisti!$H$61=60,AH33+AH38,IF(I_Vendite_Acquisti!$H$61=90,AG33+AG38,0))))</f>
        <v>44365.3</v>
      </c>
      <c r="AK43" s="30">
        <f>+IF(I_Vendite_Acquisti!$H$61=0,AK33+AK38,IF(I_Vendite_Acquisti!$H$61=30,AJ33+AJ38,IF(I_Vendite_Acquisti!$H$61=60,AI33+AI38,IF(I_Vendite_Acquisti!$H$61=90,AH33+AH38,0))))</f>
        <v>44365.3</v>
      </c>
      <c r="AL43" s="30">
        <f>+IF(I_Vendite_Acquisti!$H$61=0,AL33+AL38,IF(I_Vendite_Acquisti!$H$61=30,AK33+AK38,IF(I_Vendite_Acquisti!$H$61=60,AJ33+AJ38,IF(I_Vendite_Acquisti!$H$61=90,AI33+AI38,0))))</f>
        <v>44365.3</v>
      </c>
      <c r="AM43" s="30">
        <f>+IF(I_Vendite_Acquisti!$H$61=0,AM33+AM38,IF(I_Vendite_Acquisti!$H$61=30,AL33+AL38,IF(I_Vendite_Acquisti!$H$61=60,AK33+AK38,IF(I_Vendite_Acquisti!$H$61=90,AJ33+AJ38,0))))</f>
        <v>44365.3</v>
      </c>
    </row>
    <row r="44" spans="1:39" s="2" customFormat="1" x14ac:dyDescent="0.25">
      <c r="A44" s="86"/>
      <c r="C44" s="54" t="s">
        <v>199</v>
      </c>
      <c r="D44" s="88">
        <f>SUM(D42:D43)</f>
        <v>0</v>
      </c>
      <c r="E44" s="88">
        <f>SUM(E42:E43)</f>
        <v>0</v>
      </c>
      <c r="F44" s="88">
        <f>SUM(F42:F43)</f>
        <v>162729.70000000001</v>
      </c>
      <c r="G44" s="88">
        <f>SUM(G42:G43)</f>
        <v>114106.6</v>
      </c>
      <c r="H44" s="88">
        <f>SUM(H42:H43)</f>
        <v>63379</v>
      </c>
      <c r="I44" s="88">
        <f t="shared" ref="I44:AM44" si="6">SUM(I42:I43)</f>
        <v>63379</v>
      </c>
      <c r="J44" s="88">
        <f t="shared" si="6"/>
        <v>63379</v>
      </c>
      <c r="K44" s="88">
        <f t="shared" si="6"/>
        <v>63379</v>
      </c>
      <c r="L44" s="88">
        <f t="shared" si="6"/>
        <v>63379</v>
      </c>
      <c r="M44" s="88">
        <f t="shared" si="6"/>
        <v>63379</v>
      </c>
      <c r="N44" s="88">
        <f t="shared" si="6"/>
        <v>63379</v>
      </c>
      <c r="O44" s="88">
        <f t="shared" si="6"/>
        <v>63379</v>
      </c>
      <c r="P44" s="88">
        <f t="shared" si="6"/>
        <v>63379</v>
      </c>
      <c r="Q44" s="88">
        <f t="shared" si="6"/>
        <v>63379</v>
      </c>
      <c r="R44" s="88">
        <f t="shared" si="6"/>
        <v>63379</v>
      </c>
      <c r="S44" s="88">
        <f t="shared" si="6"/>
        <v>63379</v>
      </c>
      <c r="T44" s="88">
        <f t="shared" si="6"/>
        <v>63379</v>
      </c>
      <c r="U44" s="88">
        <f t="shared" si="6"/>
        <v>63379</v>
      </c>
      <c r="V44" s="88">
        <f t="shared" si="6"/>
        <v>63379</v>
      </c>
      <c r="W44" s="88">
        <f t="shared" si="6"/>
        <v>63379</v>
      </c>
      <c r="X44" s="88">
        <f t="shared" si="6"/>
        <v>63379</v>
      </c>
      <c r="Y44" s="88">
        <f t="shared" si="6"/>
        <v>63379</v>
      </c>
      <c r="Z44" s="88">
        <f t="shared" si="6"/>
        <v>63379</v>
      </c>
      <c r="AA44" s="88">
        <f t="shared" si="6"/>
        <v>63379</v>
      </c>
      <c r="AB44" s="88">
        <f t="shared" si="6"/>
        <v>63379</v>
      </c>
      <c r="AC44" s="88">
        <f t="shared" si="6"/>
        <v>63379</v>
      </c>
      <c r="AD44" s="88">
        <f t="shared" si="6"/>
        <v>63379</v>
      </c>
      <c r="AE44" s="88">
        <f t="shared" si="6"/>
        <v>63379</v>
      </c>
      <c r="AF44" s="88">
        <f t="shared" si="6"/>
        <v>63379</v>
      </c>
      <c r="AG44" s="88">
        <f t="shared" si="6"/>
        <v>63379</v>
      </c>
      <c r="AH44" s="88">
        <f t="shared" si="6"/>
        <v>63379</v>
      </c>
      <c r="AI44" s="88">
        <f t="shared" si="6"/>
        <v>63379</v>
      </c>
      <c r="AJ44" s="88">
        <f t="shared" si="6"/>
        <v>63379</v>
      </c>
      <c r="AK44" s="88">
        <f t="shared" si="6"/>
        <v>63379</v>
      </c>
      <c r="AL44" s="88">
        <f t="shared" si="6"/>
        <v>63379</v>
      </c>
      <c r="AM44" s="88">
        <f t="shared" si="6"/>
        <v>63379</v>
      </c>
    </row>
    <row r="45" spans="1:39" x14ac:dyDescent="0.25">
      <c r="B45" s="17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</row>
    <row r="46" spans="1:39" ht="14.4" x14ac:dyDescent="0.3">
      <c r="B46" s="20"/>
      <c r="C46" t="s">
        <v>200</v>
      </c>
      <c r="D46" s="19">
        <f>+D41</f>
        <v>42766</v>
      </c>
      <c r="E46" s="19">
        <f t="shared" ref="E46:AM46" si="7">+E41</f>
        <v>42794</v>
      </c>
      <c r="F46" s="19">
        <f t="shared" si="7"/>
        <v>42825</v>
      </c>
      <c r="G46" s="19">
        <f t="shared" si="7"/>
        <v>42855</v>
      </c>
      <c r="H46" s="19">
        <f t="shared" si="7"/>
        <v>42886</v>
      </c>
      <c r="I46" s="19">
        <f t="shared" si="7"/>
        <v>42916</v>
      </c>
      <c r="J46" s="19">
        <f t="shared" si="7"/>
        <v>42947</v>
      </c>
      <c r="K46" s="19">
        <f t="shared" si="7"/>
        <v>42978</v>
      </c>
      <c r="L46" s="19">
        <f t="shared" si="7"/>
        <v>43008</v>
      </c>
      <c r="M46" s="19">
        <f t="shared" si="7"/>
        <v>43039</v>
      </c>
      <c r="N46" s="19">
        <f t="shared" si="7"/>
        <v>43069</v>
      </c>
      <c r="O46" s="19">
        <f t="shared" si="7"/>
        <v>43100</v>
      </c>
      <c r="P46" s="19">
        <f t="shared" si="7"/>
        <v>43131</v>
      </c>
      <c r="Q46" s="19">
        <f t="shared" si="7"/>
        <v>43159</v>
      </c>
      <c r="R46" s="19">
        <f t="shared" si="7"/>
        <v>43190</v>
      </c>
      <c r="S46" s="19">
        <f t="shared" si="7"/>
        <v>43220</v>
      </c>
      <c r="T46" s="19">
        <f t="shared" si="7"/>
        <v>43251</v>
      </c>
      <c r="U46" s="19">
        <f t="shared" si="7"/>
        <v>43281</v>
      </c>
      <c r="V46" s="19">
        <f t="shared" si="7"/>
        <v>43312</v>
      </c>
      <c r="W46" s="19">
        <f t="shared" si="7"/>
        <v>43343</v>
      </c>
      <c r="X46" s="19">
        <f t="shared" si="7"/>
        <v>43373</v>
      </c>
      <c r="Y46" s="19">
        <f t="shared" si="7"/>
        <v>43404</v>
      </c>
      <c r="Z46" s="19">
        <f t="shared" si="7"/>
        <v>43434</v>
      </c>
      <c r="AA46" s="19">
        <f t="shared" si="7"/>
        <v>43465</v>
      </c>
      <c r="AB46" s="19">
        <f t="shared" si="7"/>
        <v>43496</v>
      </c>
      <c r="AC46" s="19">
        <f t="shared" si="7"/>
        <v>43524</v>
      </c>
      <c r="AD46" s="19">
        <f t="shared" si="7"/>
        <v>43555</v>
      </c>
      <c r="AE46" s="19">
        <f t="shared" si="7"/>
        <v>43585</v>
      </c>
      <c r="AF46" s="19">
        <f t="shared" si="7"/>
        <v>43616</v>
      </c>
      <c r="AG46" s="19">
        <f t="shared" si="7"/>
        <v>43646</v>
      </c>
      <c r="AH46" s="19">
        <f t="shared" si="7"/>
        <v>43677</v>
      </c>
      <c r="AI46" s="19">
        <f t="shared" si="7"/>
        <v>43708</v>
      </c>
      <c r="AJ46" s="19">
        <f t="shared" si="7"/>
        <v>43738</v>
      </c>
      <c r="AK46" s="19">
        <f t="shared" si="7"/>
        <v>43769</v>
      </c>
      <c r="AL46" s="19">
        <f t="shared" si="7"/>
        <v>43799</v>
      </c>
      <c r="AM46" s="19">
        <f t="shared" si="7"/>
        <v>43830</v>
      </c>
    </row>
    <row r="47" spans="1:39" x14ac:dyDescent="0.25">
      <c r="B47" s="3"/>
      <c r="C47" s="3" t="str">
        <f>+C42</f>
        <v>Tipologia Forntore 1</v>
      </c>
      <c r="D47" s="30">
        <f>+D32+D37-D42</f>
        <v>69741.3</v>
      </c>
      <c r="E47" s="30">
        <f t="shared" ref="E47:AM48" si="8">+E32+E37-E42</f>
        <v>19013.7</v>
      </c>
      <c r="F47" s="30">
        <f t="shared" si="8"/>
        <v>19013.7</v>
      </c>
      <c r="G47" s="30">
        <f t="shared" si="8"/>
        <v>-50727.600000000006</v>
      </c>
      <c r="H47" s="30">
        <f t="shared" si="8"/>
        <v>0</v>
      </c>
      <c r="I47" s="30">
        <f t="shared" si="8"/>
        <v>0</v>
      </c>
      <c r="J47" s="30">
        <f t="shared" si="8"/>
        <v>0</v>
      </c>
      <c r="K47" s="30">
        <f t="shared" si="8"/>
        <v>0</v>
      </c>
      <c r="L47" s="30">
        <f t="shared" si="8"/>
        <v>0</v>
      </c>
      <c r="M47" s="30">
        <f t="shared" si="8"/>
        <v>0</v>
      </c>
      <c r="N47" s="30">
        <f t="shared" si="8"/>
        <v>0</v>
      </c>
      <c r="O47" s="30">
        <f t="shared" si="8"/>
        <v>0</v>
      </c>
      <c r="P47" s="30">
        <f t="shared" si="8"/>
        <v>0</v>
      </c>
      <c r="Q47" s="30">
        <f t="shared" si="8"/>
        <v>0</v>
      </c>
      <c r="R47" s="30">
        <f t="shared" si="8"/>
        <v>0</v>
      </c>
      <c r="S47" s="30">
        <f t="shared" si="8"/>
        <v>0</v>
      </c>
      <c r="T47" s="30">
        <f t="shared" si="8"/>
        <v>0</v>
      </c>
      <c r="U47" s="30">
        <f t="shared" si="8"/>
        <v>0</v>
      </c>
      <c r="V47" s="30">
        <f t="shared" si="8"/>
        <v>0</v>
      </c>
      <c r="W47" s="30">
        <f t="shared" si="8"/>
        <v>0</v>
      </c>
      <c r="X47" s="30">
        <f t="shared" si="8"/>
        <v>0</v>
      </c>
      <c r="Y47" s="30">
        <f t="shared" si="8"/>
        <v>0</v>
      </c>
      <c r="Z47" s="30">
        <f t="shared" si="8"/>
        <v>0</v>
      </c>
      <c r="AA47" s="30">
        <f t="shared" si="8"/>
        <v>0</v>
      </c>
      <c r="AB47" s="30">
        <f t="shared" si="8"/>
        <v>0</v>
      </c>
      <c r="AC47" s="30">
        <f t="shared" si="8"/>
        <v>0</v>
      </c>
      <c r="AD47" s="30">
        <f t="shared" si="8"/>
        <v>0</v>
      </c>
      <c r="AE47" s="30">
        <f t="shared" si="8"/>
        <v>0</v>
      </c>
      <c r="AF47" s="30">
        <f t="shared" si="8"/>
        <v>0</v>
      </c>
      <c r="AG47" s="30">
        <f t="shared" si="8"/>
        <v>0</v>
      </c>
      <c r="AH47" s="30">
        <f t="shared" si="8"/>
        <v>0</v>
      </c>
      <c r="AI47" s="30">
        <f t="shared" si="8"/>
        <v>0</v>
      </c>
      <c r="AJ47" s="30">
        <f t="shared" si="8"/>
        <v>0</v>
      </c>
      <c r="AK47" s="30">
        <f t="shared" si="8"/>
        <v>0</v>
      </c>
      <c r="AL47" s="30">
        <f t="shared" si="8"/>
        <v>0</v>
      </c>
      <c r="AM47" s="30">
        <f t="shared" si="8"/>
        <v>0</v>
      </c>
    </row>
    <row r="48" spans="1:39" x14ac:dyDescent="0.25">
      <c r="B48" s="17"/>
      <c r="C48" s="3" t="str">
        <f>+C43</f>
        <v>Tipologia Fornitore 2</v>
      </c>
      <c r="D48" s="30">
        <f>+D33+D38-D43</f>
        <v>162729.70000000001</v>
      </c>
      <c r="E48" s="30">
        <f t="shared" si="8"/>
        <v>44365.3</v>
      </c>
      <c r="F48" s="30">
        <f t="shared" si="8"/>
        <v>-118364.40000000001</v>
      </c>
      <c r="G48" s="30">
        <f t="shared" si="8"/>
        <v>0</v>
      </c>
      <c r="H48" s="30">
        <f t="shared" si="8"/>
        <v>0</v>
      </c>
      <c r="I48" s="30">
        <f t="shared" si="8"/>
        <v>0</v>
      </c>
      <c r="J48" s="30">
        <f t="shared" si="8"/>
        <v>0</v>
      </c>
      <c r="K48" s="30">
        <f t="shared" si="8"/>
        <v>0</v>
      </c>
      <c r="L48" s="30">
        <f t="shared" si="8"/>
        <v>0</v>
      </c>
      <c r="M48" s="30">
        <f t="shared" si="8"/>
        <v>0</v>
      </c>
      <c r="N48" s="30">
        <f t="shared" si="8"/>
        <v>0</v>
      </c>
      <c r="O48" s="30">
        <f t="shared" si="8"/>
        <v>0</v>
      </c>
      <c r="P48" s="30">
        <f t="shared" si="8"/>
        <v>0</v>
      </c>
      <c r="Q48" s="30">
        <f t="shared" si="8"/>
        <v>0</v>
      </c>
      <c r="R48" s="30">
        <f t="shared" si="8"/>
        <v>0</v>
      </c>
      <c r="S48" s="30">
        <f t="shared" si="8"/>
        <v>0</v>
      </c>
      <c r="T48" s="30">
        <f t="shared" si="8"/>
        <v>0</v>
      </c>
      <c r="U48" s="30">
        <f t="shared" si="8"/>
        <v>0</v>
      </c>
      <c r="V48" s="30">
        <f t="shared" si="8"/>
        <v>0</v>
      </c>
      <c r="W48" s="30">
        <f t="shared" si="8"/>
        <v>0</v>
      </c>
      <c r="X48" s="30">
        <f t="shared" si="8"/>
        <v>0</v>
      </c>
      <c r="Y48" s="30">
        <f t="shared" si="8"/>
        <v>0</v>
      </c>
      <c r="Z48" s="30">
        <f t="shared" si="8"/>
        <v>0</v>
      </c>
      <c r="AA48" s="30">
        <f t="shared" si="8"/>
        <v>0</v>
      </c>
      <c r="AB48" s="30">
        <f t="shared" si="8"/>
        <v>0</v>
      </c>
      <c r="AC48" s="30">
        <f t="shared" si="8"/>
        <v>0</v>
      </c>
      <c r="AD48" s="30">
        <f t="shared" si="8"/>
        <v>0</v>
      </c>
      <c r="AE48" s="30">
        <f t="shared" si="8"/>
        <v>0</v>
      </c>
      <c r="AF48" s="30">
        <f t="shared" si="8"/>
        <v>0</v>
      </c>
      <c r="AG48" s="30">
        <f t="shared" si="8"/>
        <v>0</v>
      </c>
      <c r="AH48" s="30">
        <f t="shared" si="8"/>
        <v>0</v>
      </c>
      <c r="AI48" s="30">
        <f t="shared" si="8"/>
        <v>0</v>
      </c>
      <c r="AJ48" s="30">
        <f t="shared" si="8"/>
        <v>0</v>
      </c>
      <c r="AK48" s="30">
        <f t="shared" si="8"/>
        <v>0</v>
      </c>
      <c r="AL48" s="30">
        <f t="shared" si="8"/>
        <v>0</v>
      </c>
      <c r="AM48" s="30">
        <f t="shared" si="8"/>
        <v>0</v>
      </c>
    </row>
    <row r="49" spans="1:39" s="2" customFormat="1" x14ac:dyDescent="0.25">
      <c r="A49" s="86"/>
      <c r="C49" s="54" t="s">
        <v>201</v>
      </c>
      <c r="D49" s="88">
        <f>SUM(D47:D48)</f>
        <v>232471</v>
      </c>
      <c r="E49" s="88">
        <f t="shared" ref="E49:AM49" si="9">SUM(E47:E48)</f>
        <v>63379</v>
      </c>
      <c r="F49" s="88">
        <f t="shared" si="9"/>
        <v>-99350.700000000012</v>
      </c>
      <c r="G49" s="88">
        <f t="shared" si="9"/>
        <v>-50727.600000000006</v>
      </c>
      <c r="H49" s="88">
        <f t="shared" si="9"/>
        <v>0</v>
      </c>
      <c r="I49" s="88">
        <f t="shared" si="9"/>
        <v>0</v>
      </c>
      <c r="J49" s="88">
        <f t="shared" si="9"/>
        <v>0</v>
      </c>
      <c r="K49" s="88">
        <f t="shared" si="9"/>
        <v>0</v>
      </c>
      <c r="L49" s="88">
        <f t="shared" si="9"/>
        <v>0</v>
      </c>
      <c r="M49" s="88">
        <f t="shared" si="9"/>
        <v>0</v>
      </c>
      <c r="N49" s="88">
        <f t="shared" si="9"/>
        <v>0</v>
      </c>
      <c r="O49" s="88">
        <f t="shared" si="9"/>
        <v>0</v>
      </c>
      <c r="P49" s="88">
        <f t="shared" si="9"/>
        <v>0</v>
      </c>
      <c r="Q49" s="88">
        <f t="shared" si="9"/>
        <v>0</v>
      </c>
      <c r="R49" s="88">
        <f t="shared" si="9"/>
        <v>0</v>
      </c>
      <c r="S49" s="88">
        <f t="shared" si="9"/>
        <v>0</v>
      </c>
      <c r="T49" s="88">
        <f t="shared" si="9"/>
        <v>0</v>
      </c>
      <c r="U49" s="88">
        <f t="shared" si="9"/>
        <v>0</v>
      </c>
      <c r="V49" s="88">
        <f t="shared" si="9"/>
        <v>0</v>
      </c>
      <c r="W49" s="88">
        <f t="shared" si="9"/>
        <v>0</v>
      </c>
      <c r="X49" s="88">
        <f t="shared" si="9"/>
        <v>0</v>
      </c>
      <c r="Y49" s="88">
        <f t="shared" si="9"/>
        <v>0</v>
      </c>
      <c r="Z49" s="88">
        <f t="shared" si="9"/>
        <v>0</v>
      </c>
      <c r="AA49" s="88">
        <f t="shared" si="9"/>
        <v>0</v>
      </c>
      <c r="AB49" s="88">
        <f t="shared" si="9"/>
        <v>0</v>
      </c>
      <c r="AC49" s="88">
        <f t="shared" si="9"/>
        <v>0</v>
      </c>
      <c r="AD49" s="88">
        <f t="shared" si="9"/>
        <v>0</v>
      </c>
      <c r="AE49" s="88">
        <f t="shared" si="9"/>
        <v>0</v>
      </c>
      <c r="AF49" s="88">
        <f t="shared" si="9"/>
        <v>0</v>
      </c>
      <c r="AG49" s="88">
        <f t="shared" si="9"/>
        <v>0</v>
      </c>
      <c r="AH49" s="88">
        <f t="shared" si="9"/>
        <v>0</v>
      </c>
      <c r="AI49" s="88">
        <f t="shared" si="9"/>
        <v>0</v>
      </c>
      <c r="AJ49" s="88">
        <f t="shared" si="9"/>
        <v>0</v>
      </c>
      <c r="AK49" s="88">
        <f t="shared" si="9"/>
        <v>0</v>
      </c>
      <c r="AL49" s="88">
        <f t="shared" si="9"/>
        <v>0</v>
      </c>
      <c r="AM49" s="88">
        <f t="shared" si="9"/>
        <v>0</v>
      </c>
    </row>
    <row r="50" spans="1:39" x14ac:dyDescent="0.25">
      <c r="B50" s="20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</row>
    <row r="51" spans="1:39" x14ac:dyDescent="0.25">
      <c r="B51" s="20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</row>
    <row r="52" spans="1:39" ht="15" thickBot="1" x14ac:dyDescent="0.35">
      <c r="B52" s="20"/>
      <c r="C52" t="s">
        <v>186</v>
      </c>
      <c r="D52" s="19">
        <f>+D8</f>
        <v>42766</v>
      </c>
      <c r="E52" s="19">
        <f t="shared" ref="E52:AM52" si="10">+E8</f>
        <v>42794</v>
      </c>
      <c r="F52" s="19">
        <f t="shared" si="10"/>
        <v>42825</v>
      </c>
      <c r="G52" s="19">
        <f t="shared" si="10"/>
        <v>42855</v>
      </c>
      <c r="H52" s="19">
        <f t="shared" si="10"/>
        <v>42886</v>
      </c>
      <c r="I52" s="19">
        <f t="shared" si="10"/>
        <v>42916</v>
      </c>
      <c r="J52" s="19">
        <f t="shared" si="10"/>
        <v>42947</v>
      </c>
      <c r="K52" s="19">
        <f t="shared" si="10"/>
        <v>42978</v>
      </c>
      <c r="L52" s="19">
        <f t="shared" si="10"/>
        <v>43008</v>
      </c>
      <c r="M52" s="19">
        <f t="shared" si="10"/>
        <v>43039</v>
      </c>
      <c r="N52" s="19">
        <f t="shared" si="10"/>
        <v>43069</v>
      </c>
      <c r="O52" s="19">
        <f t="shared" si="10"/>
        <v>43100</v>
      </c>
      <c r="P52" s="19">
        <f t="shared" si="10"/>
        <v>43131</v>
      </c>
      <c r="Q52" s="19">
        <f t="shared" si="10"/>
        <v>43159</v>
      </c>
      <c r="R52" s="19">
        <f t="shared" si="10"/>
        <v>43190</v>
      </c>
      <c r="S52" s="19">
        <f t="shared" si="10"/>
        <v>43220</v>
      </c>
      <c r="T52" s="19">
        <f t="shared" si="10"/>
        <v>43251</v>
      </c>
      <c r="U52" s="19">
        <f t="shared" si="10"/>
        <v>43281</v>
      </c>
      <c r="V52" s="19">
        <f t="shared" si="10"/>
        <v>43312</v>
      </c>
      <c r="W52" s="19">
        <f t="shared" si="10"/>
        <v>43343</v>
      </c>
      <c r="X52" s="19">
        <f t="shared" si="10"/>
        <v>43373</v>
      </c>
      <c r="Y52" s="19">
        <f t="shared" si="10"/>
        <v>43404</v>
      </c>
      <c r="Z52" s="19">
        <f t="shared" si="10"/>
        <v>43434</v>
      </c>
      <c r="AA52" s="19">
        <f t="shared" si="10"/>
        <v>43465</v>
      </c>
      <c r="AB52" s="19">
        <f t="shared" si="10"/>
        <v>43496</v>
      </c>
      <c r="AC52" s="19">
        <f t="shared" si="10"/>
        <v>43524</v>
      </c>
      <c r="AD52" s="19">
        <f t="shared" si="10"/>
        <v>43555</v>
      </c>
      <c r="AE52" s="19">
        <f t="shared" si="10"/>
        <v>43585</v>
      </c>
      <c r="AF52" s="19">
        <f t="shared" si="10"/>
        <v>43616</v>
      </c>
      <c r="AG52" s="19">
        <f t="shared" si="10"/>
        <v>43646</v>
      </c>
      <c r="AH52" s="19">
        <f t="shared" si="10"/>
        <v>43677</v>
      </c>
      <c r="AI52" s="19">
        <f t="shared" si="10"/>
        <v>43708</v>
      </c>
      <c r="AJ52" s="19">
        <f t="shared" si="10"/>
        <v>43738</v>
      </c>
      <c r="AK52" s="19">
        <f t="shared" si="10"/>
        <v>43769</v>
      </c>
      <c r="AL52" s="19">
        <f t="shared" si="10"/>
        <v>43799</v>
      </c>
      <c r="AM52" s="19">
        <f t="shared" si="10"/>
        <v>43830</v>
      </c>
    </row>
    <row r="53" spans="1:39" ht="14.4" x14ac:dyDescent="0.3">
      <c r="B53" s="20"/>
      <c r="C53" s="51" t="str">
        <f>+C9</f>
        <v>Prodotto 1</v>
      </c>
      <c r="D53" s="93">
        <f>+(I_Vendite_Acquisti!$E$9/30)*I_Vendite_Acquisti!F32</f>
        <v>0</v>
      </c>
      <c r="E53" s="94">
        <f>+(I_Vendite_Acquisti!$E$9/30)*I_Vendite_Acquisti!G32</f>
        <v>0</v>
      </c>
      <c r="F53" s="94">
        <f>+(I_Vendite_Acquisti!$E$9/30)*I_Vendite_Acquisti!H32</f>
        <v>0</v>
      </c>
      <c r="G53" s="94">
        <f>+(I_Vendite_Acquisti!$E$9/30)*I_Vendite_Acquisti!I32</f>
        <v>0</v>
      </c>
      <c r="H53" s="94">
        <f>+(I_Vendite_Acquisti!$E$9/30)*I_Vendite_Acquisti!J32</f>
        <v>0</v>
      </c>
      <c r="I53" s="94">
        <f>+(I_Vendite_Acquisti!$E$9/30)*I_Vendite_Acquisti!K32</f>
        <v>0</v>
      </c>
      <c r="J53" s="94">
        <f>+(I_Vendite_Acquisti!$E$9/30)*I_Vendite_Acquisti!L32</f>
        <v>0</v>
      </c>
      <c r="K53" s="94">
        <f>+(I_Vendite_Acquisti!$E$9/30)*I_Vendite_Acquisti!M32</f>
        <v>0</v>
      </c>
      <c r="L53" s="94">
        <f>+(I_Vendite_Acquisti!$E$9/30)*I_Vendite_Acquisti!N32</f>
        <v>0</v>
      </c>
      <c r="M53" s="94">
        <f>+(I_Vendite_Acquisti!$E$9/30)*I_Vendite_Acquisti!O32</f>
        <v>0</v>
      </c>
      <c r="N53" s="94">
        <f>+(I_Vendite_Acquisti!$E$9/30)*I_Vendite_Acquisti!P32</f>
        <v>0</v>
      </c>
      <c r="O53" s="94">
        <f>+(I_Vendite_Acquisti!$E$9/30)*I_Vendite_Acquisti!Q32</f>
        <v>0</v>
      </c>
      <c r="P53" s="94">
        <f>+(I_Vendite_Acquisti!$E$9/30)*I_Vendite_Acquisti!R32</f>
        <v>0</v>
      </c>
      <c r="Q53" s="94">
        <f>+(I_Vendite_Acquisti!$E$9/30)*I_Vendite_Acquisti!S32</f>
        <v>0</v>
      </c>
      <c r="R53" s="94">
        <f>+(I_Vendite_Acquisti!$E$9/30)*I_Vendite_Acquisti!T32</f>
        <v>0</v>
      </c>
      <c r="S53" s="94">
        <f>+(I_Vendite_Acquisti!$E$9/30)*I_Vendite_Acquisti!U32</f>
        <v>0</v>
      </c>
      <c r="T53" s="94">
        <f>+(I_Vendite_Acquisti!$E$9/30)*I_Vendite_Acquisti!V32</f>
        <v>0</v>
      </c>
      <c r="U53" s="94">
        <f>+(I_Vendite_Acquisti!$E$9/30)*I_Vendite_Acquisti!W32</f>
        <v>0</v>
      </c>
      <c r="V53" s="94">
        <f>+(I_Vendite_Acquisti!$E$9/30)*I_Vendite_Acquisti!X32</f>
        <v>0</v>
      </c>
      <c r="W53" s="94">
        <f>+(I_Vendite_Acquisti!$E$9/30)*I_Vendite_Acquisti!Y32</f>
        <v>0</v>
      </c>
      <c r="X53" s="94">
        <f>+(I_Vendite_Acquisti!$E$9/30)*I_Vendite_Acquisti!Z32</f>
        <v>0</v>
      </c>
      <c r="Y53" s="94">
        <f>+(I_Vendite_Acquisti!$E$9/30)*I_Vendite_Acquisti!AA32</f>
        <v>0</v>
      </c>
      <c r="Z53" s="94">
        <f>+(I_Vendite_Acquisti!$E$9/30)*I_Vendite_Acquisti!AB32</f>
        <v>0</v>
      </c>
      <c r="AA53" s="94">
        <f>+(I_Vendite_Acquisti!$E$9/30)*I_Vendite_Acquisti!AC32</f>
        <v>0</v>
      </c>
      <c r="AB53" s="94">
        <f>+(I_Vendite_Acquisti!$E$9/30)*I_Vendite_Acquisti!AD32</f>
        <v>0</v>
      </c>
      <c r="AC53" s="94">
        <f>+(I_Vendite_Acquisti!$E$9/30)*I_Vendite_Acquisti!AE32</f>
        <v>0</v>
      </c>
      <c r="AD53" s="94">
        <f>+(I_Vendite_Acquisti!$E$9/30)*I_Vendite_Acquisti!AF32</f>
        <v>0</v>
      </c>
      <c r="AE53" s="94">
        <f>+(I_Vendite_Acquisti!$E$9/30)*I_Vendite_Acquisti!AG32</f>
        <v>0</v>
      </c>
      <c r="AF53" s="94">
        <f>+(I_Vendite_Acquisti!$E$9/30)*I_Vendite_Acquisti!AH32</f>
        <v>0</v>
      </c>
      <c r="AG53" s="94">
        <f>+(I_Vendite_Acquisti!$E$9/30)*I_Vendite_Acquisti!AI32</f>
        <v>0</v>
      </c>
      <c r="AH53" s="94">
        <f>+(I_Vendite_Acquisti!$E$9/30)*I_Vendite_Acquisti!AJ32</f>
        <v>0</v>
      </c>
      <c r="AI53" s="94">
        <f>+(I_Vendite_Acquisti!$E$9/30)*I_Vendite_Acquisti!AK32</f>
        <v>0</v>
      </c>
      <c r="AJ53" s="94">
        <f>+(I_Vendite_Acquisti!$E$9/30)*I_Vendite_Acquisti!AL32</f>
        <v>0</v>
      </c>
      <c r="AK53" s="94">
        <f>+(I_Vendite_Acquisti!$E$9/30)*I_Vendite_Acquisti!AM32</f>
        <v>0</v>
      </c>
      <c r="AL53" s="94">
        <f>+(I_Vendite_Acquisti!$E$9/30)*I_Vendite_Acquisti!AN32</f>
        <v>0</v>
      </c>
      <c r="AM53" s="95">
        <f>+(I_Vendite_Acquisti!$E$9/30)*I_Vendite_Acquisti!AO32</f>
        <v>0</v>
      </c>
    </row>
    <row r="54" spans="1:39" ht="14.4" x14ac:dyDescent="0.3">
      <c r="B54" s="20"/>
      <c r="C54" s="52" t="str">
        <f t="shared" ref="C54:C72" si="11">+C10</f>
        <v>Prodotto 2</v>
      </c>
      <c r="D54" s="96">
        <f>+(I_Vendite_Acquisti!$E$10/30)*I_Vendite_Acquisti!F33</f>
        <v>5000</v>
      </c>
      <c r="E54" s="97">
        <f>+(I_Vendite_Acquisti!$E$10/30)*I_Vendite_Acquisti!G33</f>
        <v>5000</v>
      </c>
      <c r="F54" s="97">
        <f>+(I_Vendite_Acquisti!$E$10/30)*I_Vendite_Acquisti!H33</f>
        <v>5000</v>
      </c>
      <c r="G54" s="97">
        <f>+(I_Vendite_Acquisti!$E$10/30)*I_Vendite_Acquisti!I33</f>
        <v>5000</v>
      </c>
      <c r="H54" s="97">
        <f>+(I_Vendite_Acquisti!$E$10/30)*I_Vendite_Acquisti!J33</f>
        <v>5000</v>
      </c>
      <c r="I54" s="97">
        <f>+(I_Vendite_Acquisti!$E$10/30)*I_Vendite_Acquisti!K33</f>
        <v>5000</v>
      </c>
      <c r="J54" s="97">
        <f>+(I_Vendite_Acquisti!$E$10/30)*I_Vendite_Acquisti!L33</f>
        <v>5000</v>
      </c>
      <c r="K54" s="97">
        <f>+(I_Vendite_Acquisti!$E$10/30)*I_Vendite_Acquisti!M33</f>
        <v>5000</v>
      </c>
      <c r="L54" s="97">
        <f>+(I_Vendite_Acquisti!$E$10/30)*I_Vendite_Acquisti!N33</f>
        <v>5000</v>
      </c>
      <c r="M54" s="97">
        <f>+(I_Vendite_Acquisti!$E$10/30)*I_Vendite_Acquisti!O33</f>
        <v>5000</v>
      </c>
      <c r="N54" s="97">
        <f>+(I_Vendite_Acquisti!$E$10/30)*I_Vendite_Acquisti!P33</f>
        <v>5000</v>
      </c>
      <c r="O54" s="97">
        <f>+(I_Vendite_Acquisti!$E$10/30)*I_Vendite_Acquisti!Q33</f>
        <v>5000</v>
      </c>
      <c r="P54" s="97">
        <f>+(I_Vendite_Acquisti!$E$10/30)*I_Vendite_Acquisti!R33</f>
        <v>5000</v>
      </c>
      <c r="Q54" s="97">
        <f>+(I_Vendite_Acquisti!$E$10/30)*I_Vendite_Acquisti!S33</f>
        <v>5000</v>
      </c>
      <c r="R54" s="97">
        <f>+(I_Vendite_Acquisti!$E$10/30)*I_Vendite_Acquisti!T33</f>
        <v>5000</v>
      </c>
      <c r="S54" s="97">
        <f>+(I_Vendite_Acquisti!$E$10/30)*I_Vendite_Acquisti!U33</f>
        <v>5000</v>
      </c>
      <c r="T54" s="97">
        <f>+(I_Vendite_Acquisti!$E$10/30)*I_Vendite_Acquisti!V33</f>
        <v>5000</v>
      </c>
      <c r="U54" s="97">
        <f>+(I_Vendite_Acquisti!$E$10/30)*I_Vendite_Acquisti!W33</f>
        <v>5000</v>
      </c>
      <c r="V54" s="97">
        <f>+(I_Vendite_Acquisti!$E$10/30)*I_Vendite_Acquisti!X33</f>
        <v>5000</v>
      </c>
      <c r="W54" s="97">
        <f>+(I_Vendite_Acquisti!$E$10/30)*I_Vendite_Acquisti!Y33</f>
        <v>5000</v>
      </c>
      <c r="X54" s="97">
        <f>+(I_Vendite_Acquisti!$E$10/30)*I_Vendite_Acquisti!Z33</f>
        <v>5000</v>
      </c>
      <c r="Y54" s="97">
        <f>+(I_Vendite_Acquisti!$E$10/30)*I_Vendite_Acquisti!AA33</f>
        <v>5000</v>
      </c>
      <c r="Z54" s="97">
        <f>+(I_Vendite_Acquisti!$E$10/30)*I_Vendite_Acquisti!AB33</f>
        <v>5000</v>
      </c>
      <c r="AA54" s="97">
        <f>+(I_Vendite_Acquisti!$E$10/30)*I_Vendite_Acquisti!AC33</f>
        <v>5000</v>
      </c>
      <c r="AB54" s="97">
        <f>+(I_Vendite_Acquisti!$E$10/30)*I_Vendite_Acquisti!AD33</f>
        <v>5000</v>
      </c>
      <c r="AC54" s="97">
        <f>+(I_Vendite_Acquisti!$E$10/30)*I_Vendite_Acquisti!AE33</f>
        <v>5000</v>
      </c>
      <c r="AD54" s="97">
        <f>+(I_Vendite_Acquisti!$E$10/30)*I_Vendite_Acquisti!AF33</f>
        <v>5000</v>
      </c>
      <c r="AE54" s="97">
        <f>+(I_Vendite_Acquisti!$E$10/30)*I_Vendite_Acquisti!AG33</f>
        <v>5000</v>
      </c>
      <c r="AF54" s="97">
        <f>+(I_Vendite_Acquisti!$E$10/30)*I_Vendite_Acquisti!AH33</f>
        <v>5000</v>
      </c>
      <c r="AG54" s="97">
        <f>+(I_Vendite_Acquisti!$E$10/30)*I_Vendite_Acquisti!AI33</f>
        <v>5000</v>
      </c>
      <c r="AH54" s="97">
        <f>+(I_Vendite_Acquisti!$E$10/30)*I_Vendite_Acquisti!AJ33</f>
        <v>5000</v>
      </c>
      <c r="AI54" s="97">
        <f>+(I_Vendite_Acquisti!$E$10/30)*I_Vendite_Acquisti!AK33</f>
        <v>5000</v>
      </c>
      <c r="AJ54" s="97">
        <f>+(I_Vendite_Acquisti!$E$10/30)*I_Vendite_Acquisti!AL33</f>
        <v>5000</v>
      </c>
      <c r="AK54" s="97">
        <f>+(I_Vendite_Acquisti!$E$10/30)*I_Vendite_Acquisti!AM33</f>
        <v>5000</v>
      </c>
      <c r="AL54" s="97">
        <f>+(I_Vendite_Acquisti!$E$10/30)*I_Vendite_Acquisti!AN33</f>
        <v>5000</v>
      </c>
      <c r="AM54" s="98">
        <f>+(I_Vendite_Acquisti!$E$10/30)*I_Vendite_Acquisti!AO33</f>
        <v>5000</v>
      </c>
    </row>
    <row r="55" spans="1:39" ht="14.4" x14ac:dyDescent="0.3">
      <c r="B55" s="20"/>
      <c r="C55" s="52" t="str">
        <f t="shared" si="11"/>
        <v>Prodotto 3</v>
      </c>
      <c r="D55" s="96">
        <f>+(I_Vendite_Acquisti!$E$11/30)*I_Vendite_Acquisti!F34</f>
        <v>14000</v>
      </c>
      <c r="E55" s="97">
        <f>+(I_Vendite_Acquisti!$E$11/30)*I_Vendite_Acquisti!G34</f>
        <v>14000</v>
      </c>
      <c r="F55" s="97">
        <f>+(I_Vendite_Acquisti!$E$11/30)*I_Vendite_Acquisti!H34</f>
        <v>14000</v>
      </c>
      <c r="G55" s="97">
        <f>+(I_Vendite_Acquisti!$E$11/30)*I_Vendite_Acquisti!I34</f>
        <v>14000</v>
      </c>
      <c r="H55" s="97">
        <f>+(I_Vendite_Acquisti!$E$11/30)*I_Vendite_Acquisti!J34</f>
        <v>14000</v>
      </c>
      <c r="I55" s="97">
        <f>+(I_Vendite_Acquisti!$E$11/30)*I_Vendite_Acquisti!K34</f>
        <v>14000</v>
      </c>
      <c r="J55" s="97">
        <f>+(I_Vendite_Acquisti!$E$11/30)*I_Vendite_Acquisti!L34</f>
        <v>14000</v>
      </c>
      <c r="K55" s="97">
        <f>+(I_Vendite_Acquisti!$E$11/30)*I_Vendite_Acquisti!M34</f>
        <v>14000</v>
      </c>
      <c r="L55" s="97">
        <f>+(I_Vendite_Acquisti!$E$11/30)*I_Vendite_Acquisti!N34</f>
        <v>14000</v>
      </c>
      <c r="M55" s="97">
        <f>+(I_Vendite_Acquisti!$E$11/30)*I_Vendite_Acquisti!O34</f>
        <v>14000</v>
      </c>
      <c r="N55" s="97">
        <f>+(I_Vendite_Acquisti!$E$11/30)*I_Vendite_Acquisti!P34</f>
        <v>14000</v>
      </c>
      <c r="O55" s="97">
        <f>+(I_Vendite_Acquisti!$E$11/30)*I_Vendite_Acquisti!Q34</f>
        <v>14000</v>
      </c>
      <c r="P55" s="97">
        <f>+(I_Vendite_Acquisti!$E$11/30)*I_Vendite_Acquisti!R34</f>
        <v>14000</v>
      </c>
      <c r="Q55" s="97">
        <f>+(I_Vendite_Acquisti!$E$11/30)*I_Vendite_Acquisti!S34</f>
        <v>14000</v>
      </c>
      <c r="R55" s="97">
        <f>+(I_Vendite_Acquisti!$E$11/30)*I_Vendite_Acquisti!T34</f>
        <v>14000</v>
      </c>
      <c r="S55" s="97">
        <f>+(I_Vendite_Acquisti!$E$11/30)*I_Vendite_Acquisti!U34</f>
        <v>14000</v>
      </c>
      <c r="T55" s="97">
        <f>+(I_Vendite_Acquisti!$E$11/30)*I_Vendite_Acquisti!V34</f>
        <v>14000</v>
      </c>
      <c r="U55" s="97">
        <f>+(I_Vendite_Acquisti!$E$11/30)*I_Vendite_Acquisti!W34</f>
        <v>14000</v>
      </c>
      <c r="V55" s="97">
        <f>+(I_Vendite_Acquisti!$E$11/30)*I_Vendite_Acquisti!X34</f>
        <v>14000</v>
      </c>
      <c r="W55" s="97">
        <f>+(I_Vendite_Acquisti!$E$11/30)*I_Vendite_Acquisti!Y34</f>
        <v>14000</v>
      </c>
      <c r="X55" s="97">
        <f>+(I_Vendite_Acquisti!$E$11/30)*I_Vendite_Acquisti!Z34</f>
        <v>14000</v>
      </c>
      <c r="Y55" s="97">
        <f>+(I_Vendite_Acquisti!$E$11/30)*I_Vendite_Acquisti!AA34</f>
        <v>14000</v>
      </c>
      <c r="Z55" s="97">
        <f>+(I_Vendite_Acquisti!$E$11/30)*I_Vendite_Acquisti!AB34</f>
        <v>14000</v>
      </c>
      <c r="AA55" s="97">
        <f>+(I_Vendite_Acquisti!$E$11/30)*I_Vendite_Acquisti!AC34</f>
        <v>14000</v>
      </c>
      <c r="AB55" s="97">
        <f>+(I_Vendite_Acquisti!$E$11/30)*I_Vendite_Acquisti!AD34</f>
        <v>14000</v>
      </c>
      <c r="AC55" s="97">
        <f>+(I_Vendite_Acquisti!$E$11/30)*I_Vendite_Acquisti!AE34</f>
        <v>14000</v>
      </c>
      <c r="AD55" s="97">
        <f>+(I_Vendite_Acquisti!$E$11/30)*I_Vendite_Acquisti!AF34</f>
        <v>14000</v>
      </c>
      <c r="AE55" s="97">
        <f>+(I_Vendite_Acquisti!$E$11/30)*I_Vendite_Acquisti!AG34</f>
        <v>14000</v>
      </c>
      <c r="AF55" s="97">
        <f>+(I_Vendite_Acquisti!$E$11/30)*I_Vendite_Acquisti!AH34</f>
        <v>14000</v>
      </c>
      <c r="AG55" s="97">
        <f>+(I_Vendite_Acquisti!$E$11/30)*I_Vendite_Acquisti!AI34</f>
        <v>14000</v>
      </c>
      <c r="AH55" s="97">
        <f>+(I_Vendite_Acquisti!$E$11/30)*I_Vendite_Acquisti!AJ34</f>
        <v>14000</v>
      </c>
      <c r="AI55" s="97">
        <f>+(I_Vendite_Acquisti!$E$11/30)*I_Vendite_Acquisti!AK34</f>
        <v>14000</v>
      </c>
      <c r="AJ55" s="97">
        <f>+(I_Vendite_Acquisti!$E$11/30)*I_Vendite_Acquisti!AL34</f>
        <v>14000</v>
      </c>
      <c r="AK55" s="97">
        <f>+(I_Vendite_Acquisti!$E$11/30)*I_Vendite_Acquisti!AM34</f>
        <v>14000</v>
      </c>
      <c r="AL55" s="97">
        <f>+(I_Vendite_Acquisti!$E$11/30)*I_Vendite_Acquisti!AN34</f>
        <v>14000</v>
      </c>
      <c r="AM55" s="98">
        <f>+(I_Vendite_Acquisti!$E$11/30)*I_Vendite_Acquisti!AO34</f>
        <v>14000</v>
      </c>
    </row>
    <row r="56" spans="1:39" ht="14.4" x14ac:dyDescent="0.3">
      <c r="B56" s="20"/>
      <c r="C56" s="52" t="str">
        <f t="shared" si="11"/>
        <v>Prodotto 4</v>
      </c>
      <c r="D56" s="96">
        <f>+(I_Vendite_Acquisti!$E$12/30)*I_Vendite_Acquisti!F35</f>
        <v>9000</v>
      </c>
      <c r="E56" s="97">
        <f>+(I_Vendite_Acquisti!$E$12/30)*I_Vendite_Acquisti!G35</f>
        <v>9000</v>
      </c>
      <c r="F56" s="97">
        <f>+(I_Vendite_Acquisti!$E$12/30)*I_Vendite_Acquisti!H35</f>
        <v>9000</v>
      </c>
      <c r="G56" s="97">
        <f>+(I_Vendite_Acquisti!$E$12/30)*I_Vendite_Acquisti!I35</f>
        <v>9000</v>
      </c>
      <c r="H56" s="97">
        <f>+(I_Vendite_Acquisti!$E$12/30)*I_Vendite_Acquisti!J35</f>
        <v>9000</v>
      </c>
      <c r="I56" s="97">
        <f>+(I_Vendite_Acquisti!$E$12/30)*I_Vendite_Acquisti!K35</f>
        <v>9000</v>
      </c>
      <c r="J56" s="97">
        <f>+(I_Vendite_Acquisti!$E$12/30)*I_Vendite_Acquisti!L35</f>
        <v>9000</v>
      </c>
      <c r="K56" s="97">
        <f>+(I_Vendite_Acquisti!$E$12/30)*I_Vendite_Acquisti!M35</f>
        <v>9000</v>
      </c>
      <c r="L56" s="97">
        <f>+(I_Vendite_Acquisti!$E$12/30)*I_Vendite_Acquisti!N35</f>
        <v>9000</v>
      </c>
      <c r="M56" s="97">
        <f>+(I_Vendite_Acquisti!$E$12/30)*I_Vendite_Acquisti!O35</f>
        <v>9000</v>
      </c>
      <c r="N56" s="97">
        <f>+(I_Vendite_Acquisti!$E$12/30)*I_Vendite_Acquisti!P35</f>
        <v>9000</v>
      </c>
      <c r="O56" s="97">
        <f>+(I_Vendite_Acquisti!$E$12/30)*I_Vendite_Acquisti!Q35</f>
        <v>9000</v>
      </c>
      <c r="P56" s="97">
        <f>+(I_Vendite_Acquisti!$E$12/30)*I_Vendite_Acquisti!R35</f>
        <v>9000</v>
      </c>
      <c r="Q56" s="97">
        <f>+(I_Vendite_Acquisti!$E$12/30)*I_Vendite_Acquisti!S35</f>
        <v>9000</v>
      </c>
      <c r="R56" s="97">
        <f>+(I_Vendite_Acquisti!$E$12/30)*I_Vendite_Acquisti!T35</f>
        <v>9000</v>
      </c>
      <c r="S56" s="97">
        <f>+(I_Vendite_Acquisti!$E$12/30)*I_Vendite_Acquisti!U35</f>
        <v>9000</v>
      </c>
      <c r="T56" s="97">
        <f>+(I_Vendite_Acquisti!$E$12/30)*I_Vendite_Acquisti!V35</f>
        <v>9000</v>
      </c>
      <c r="U56" s="97">
        <f>+(I_Vendite_Acquisti!$E$12/30)*I_Vendite_Acquisti!W35</f>
        <v>9000</v>
      </c>
      <c r="V56" s="97">
        <f>+(I_Vendite_Acquisti!$E$12/30)*I_Vendite_Acquisti!X35</f>
        <v>9000</v>
      </c>
      <c r="W56" s="97">
        <f>+(I_Vendite_Acquisti!$E$12/30)*I_Vendite_Acquisti!Y35</f>
        <v>9000</v>
      </c>
      <c r="X56" s="97">
        <f>+(I_Vendite_Acquisti!$E$12/30)*I_Vendite_Acquisti!Z35</f>
        <v>9000</v>
      </c>
      <c r="Y56" s="97">
        <f>+(I_Vendite_Acquisti!$E$12/30)*I_Vendite_Acquisti!AA35</f>
        <v>9000</v>
      </c>
      <c r="Z56" s="97">
        <f>+(I_Vendite_Acquisti!$E$12/30)*I_Vendite_Acquisti!AB35</f>
        <v>9000</v>
      </c>
      <c r="AA56" s="97">
        <f>+(I_Vendite_Acquisti!$E$12/30)*I_Vendite_Acquisti!AC35</f>
        <v>9000</v>
      </c>
      <c r="AB56" s="97">
        <f>+(I_Vendite_Acquisti!$E$12/30)*I_Vendite_Acquisti!AD35</f>
        <v>9000</v>
      </c>
      <c r="AC56" s="97">
        <f>+(I_Vendite_Acquisti!$E$12/30)*I_Vendite_Acquisti!AE35</f>
        <v>9000</v>
      </c>
      <c r="AD56" s="97">
        <f>+(I_Vendite_Acquisti!$E$12/30)*I_Vendite_Acquisti!AF35</f>
        <v>9000</v>
      </c>
      <c r="AE56" s="97">
        <f>+(I_Vendite_Acquisti!$E$12/30)*I_Vendite_Acquisti!AG35</f>
        <v>9000</v>
      </c>
      <c r="AF56" s="97">
        <f>+(I_Vendite_Acquisti!$E$12/30)*I_Vendite_Acquisti!AH35</f>
        <v>9000</v>
      </c>
      <c r="AG56" s="97">
        <f>+(I_Vendite_Acquisti!$E$12/30)*I_Vendite_Acquisti!AI35</f>
        <v>9000</v>
      </c>
      <c r="AH56" s="97">
        <f>+(I_Vendite_Acquisti!$E$12/30)*I_Vendite_Acquisti!AJ35</f>
        <v>9000</v>
      </c>
      <c r="AI56" s="97">
        <f>+(I_Vendite_Acquisti!$E$12/30)*I_Vendite_Acquisti!AK35</f>
        <v>9000</v>
      </c>
      <c r="AJ56" s="97">
        <f>+(I_Vendite_Acquisti!$E$12/30)*I_Vendite_Acquisti!AL35</f>
        <v>9000</v>
      </c>
      <c r="AK56" s="97">
        <f>+(I_Vendite_Acquisti!$E$12/30)*I_Vendite_Acquisti!AM35</f>
        <v>9000</v>
      </c>
      <c r="AL56" s="97">
        <f>+(I_Vendite_Acquisti!$E$12/30)*I_Vendite_Acquisti!AN35</f>
        <v>9000</v>
      </c>
      <c r="AM56" s="98">
        <f>+(I_Vendite_Acquisti!$E$12/30)*I_Vendite_Acquisti!AO35</f>
        <v>9000</v>
      </c>
    </row>
    <row r="57" spans="1:39" ht="14.4" x14ac:dyDescent="0.3">
      <c r="B57" s="2"/>
      <c r="C57" s="52" t="str">
        <f t="shared" si="11"/>
        <v>Prodotto 5</v>
      </c>
      <c r="D57" s="96">
        <f>+(I_Vendite_Acquisti!$E$13/30)*I_Vendite_Acquisti!F36</f>
        <v>32000</v>
      </c>
      <c r="E57" s="97">
        <f>+(I_Vendite_Acquisti!$E$13/30)*I_Vendite_Acquisti!G36</f>
        <v>32000</v>
      </c>
      <c r="F57" s="97">
        <f>+(I_Vendite_Acquisti!$E$13/30)*I_Vendite_Acquisti!H36</f>
        <v>32000</v>
      </c>
      <c r="G57" s="97">
        <f>+(I_Vendite_Acquisti!$E$13/30)*I_Vendite_Acquisti!I36</f>
        <v>32000</v>
      </c>
      <c r="H57" s="97">
        <f>+(I_Vendite_Acquisti!$E$13/30)*I_Vendite_Acquisti!J36</f>
        <v>32000</v>
      </c>
      <c r="I57" s="97">
        <f>+(I_Vendite_Acquisti!$E$13/30)*I_Vendite_Acquisti!K36</f>
        <v>32000</v>
      </c>
      <c r="J57" s="97">
        <f>+(I_Vendite_Acquisti!$E$13/30)*I_Vendite_Acquisti!L36</f>
        <v>32000</v>
      </c>
      <c r="K57" s="97">
        <f>+(I_Vendite_Acquisti!$E$13/30)*I_Vendite_Acquisti!M36</f>
        <v>32000</v>
      </c>
      <c r="L57" s="97">
        <f>+(I_Vendite_Acquisti!$E$13/30)*I_Vendite_Acquisti!N36</f>
        <v>32000</v>
      </c>
      <c r="M57" s="97">
        <f>+(I_Vendite_Acquisti!$E$13/30)*I_Vendite_Acquisti!O36</f>
        <v>32000</v>
      </c>
      <c r="N57" s="97">
        <f>+(I_Vendite_Acquisti!$E$13/30)*I_Vendite_Acquisti!P36</f>
        <v>32000</v>
      </c>
      <c r="O57" s="97">
        <f>+(I_Vendite_Acquisti!$E$13/30)*I_Vendite_Acquisti!Q36</f>
        <v>32000</v>
      </c>
      <c r="P57" s="97">
        <f>+(I_Vendite_Acquisti!$E$13/30)*I_Vendite_Acquisti!R36</f>
        <v>32000</v>
      </c>
      <c r="Q57" s="97">
        <f>+(I_Vendite_Acquisti!$E$13/30)*I_Vendite_Acquisti!S36</f>
        <v>32000</v>
      </c>
      <c r="R57" s="97">
        <f>+(I_Vendite_Acquisti!$E$13/30)*I_Vendite_Acquisti!T36</f>
        <v>32000</v>
      </c>
      <c r="S57" s="97">
        <f>+(I_Vendite_Acquisti!$E$13/30)*I_Vendite_Acquisti!U36</f>
        <v>32000</v>
      </c>
      <c r="T57" s="97">
        <f>+(I_Vendite_Acquisti!$E$13/30)*I_Vendite_Acquisti!V36</f>
        <v>32000</v>
      </c>
      <c r="U57" s="97">
        <f>+(I_Vendite_Acquisti!$E$13/30)*I_Vendite_Acquisti!W36</f>
        <v>32000</v>
      </c>
      <c r="V57" s="97">
        <f>+(I_Vendite_Acquisti!$E$13/30)*I_Vendite_Acquisti!X36</f>
        <v>32000</v>
      </c>
      <c r="W57" s="97">
        <f>+(I_Vendite_Acquisti!$E$13/30)*I_Vendite_Acquisti!Y36</f>
        <v>32000</v>
      </c>
      <c r="X57" s="97">
        <f>+(I_Vendite_Acquisti!$E$13/30)*I_Vendite_Acquisti!Z36</f>
        <v>32000</v>
      </c>
      <c r="Y57" s="97">
        <f>+(I_Vendite_Acquisti!$E$13/30)*I_Vendite_Acquisti!AA36</f>
        <v>32000</v>
      </c>
      <c r="Z57" s="97">
        <f>+(I_Vendite_Acquisti!$E$13/30)*I_Vendite_Acquisti!AB36</f>
        <v>32000</v>
      </c>
      <c r="AA57" s="97">
        <f>+(I_Vendite_Acquisti!$E$13/30)*I_Vendite_Acquisti!AC36</f>
        <v>32000</v>
      </c>
      <c r="AB57" s="97">
        <f>+(I_Vendite_Acquisti!$E$13/30)*I_Vendite_Acquisti!AD36</f>
        <v>32000</v>
      </c>
      <c r="AC57" s="97">
        <f>+(I_Vendite_Acquisti!$E$13/30)*I_Vendite_Acquisti!AE36</f>
        <v>32000</v>
      </c>
      <c r="AD57" s="97">
        <f>+(I_Vendite_Acquisti!$E$13/30)*I_Vendite_Acquisti!AF36</f>
        <v>32000</v>
      </c>
      <c r="AE57" s="97">
        <f>+(I_Vendite_Acquisti!$E$13/30)*I_Vendite_Acquisti!AG36</f>
        <v>32000</v>
      </c>
      <c r="AF57" s="97">
        <f>+(I_Vendite_Acquisti!$E$13/30)*I_Vendite_Acquisti!AH36</f>
        <v>32000</v>
      </c>
      <c r="AG57" s="97">
        <f>+(I_Vendite_Acquisti!$E$13/30)*I_Vendite_Acquisti!AI36</f>
        <v>32000</v>
      </c>
      <c r="AH57" s="97">
        <f>+(I_Vendite_Acquisti!$E$13/30)*I_Vendite_Acquisti!AJ36</f>
        <v>32000</v>
      </c>
      <c r="AI57" s="97">
        <f>+(I_Vendite_Acquisti!$E$13/30)*I_Vendite_Acquisti!AK36</f>
        <v>32000</v>
      </c>
      <c r="AJ57" s="97">
        <f>+(I_Vendite_Acquisti!$E$13/30)*I_Vendite_Acquisti!AL36</f>
        <v>32000</v>
      </c>
      <c r="AK57" s="97">
        <f>+(I_Vendite_Acquisti!$E$13/30)*I_Vendite_Acquisti!AM36</f>
        <v>32000</v>
      </c>
      <c r="AL57" s="97">
        <f>+(I_Vendite_Acquisti!$E$13/30)*I_Vendite_Acquisti!AN36</f>
        <v>32000</v>
      </c>
      <c r="AM57" s="98">
        <f>+(I_Vendite_Acquisti!$E$13/30)*I_Vendite_Acquisti!AO36</f>
        <v>32000</v>
      </c>
    </row>
    <row r="58" spans="1:39" ht="14.4" x14ac:dyDescent="0.3">
      <c r="B58" s="17"/>
      <c r="C58" s="52" t="str">
        <f t="shared" si="11"/>
        <v>Prodotto 6</v>
      </c>
      <c r="D58" s="96">
        <f>+(I_Vendite_Acquisti!$E$14/30)*I_Vendite_Acquisti!F37</f>
        <v>0</v>
      </c>
      <c r="E58" s="97">
        <f>+(I_Vendite_Acquisti!$E$14/30)*I_Vendite_Acquisti!G37</f>
        <v>0</v>
      </c>
      <c r="F58" s="97">
        <f>+(I_Vendite_Acquisti!$E$14/30)*I_Vendite_Acquisti!H37</f>
        <v>0</v>
      </c>
      <c r="G58" s="97">
        <f>+(I_Vendite_Acquisti!$E$14/30)*I_Vendite_Acquisti!I37</f>
        <v>0</v>
      </c>
      <c r="H58" s="97">
        <f>+(I_Vendite_Acquisti!$E$14/30)*I_Vendite_Acquisti!J37</f>
        <v>0</v>
      </c>
      <c r="I58" s="97">
        <f>+(I_Vendite_Acquisti!$E$14/30)*I_Vendite_Acquisti!K37</f>
        <v>0</v>
      </c>
      <c r="J58" s="97">
        <f>+(I_Vendite_Acquisti!$E$14/30)*I_Vendite_Acquisti!L37</f>
        <v>0</v>
      </c>
      <c r="K58" s="97">
        <f>+(I_Vendite_Acquisti!$E$14/30)*I_Vendite_Acquisti!M37</f>
        <v>0</v>
      </c>
      <c r="L58" s="97">
        <f>+(I_Vendite_Acquisti!$E$14/30)*I_Vendite_Acquisti!N37</f>
        <v>0</v>
      </c>
      <c r="M58" s="97">
        <f>+(I_Vendite_Acquisti!$E$14/30)*I_Vendite_Acquisti!O37</f>
        <v>0</v>
      </c>
      <c r="N58" s="97">
        <f>+(I_Vendite_Acquisti!$E$14/30)*I_Vendite_Acquisti!P37</f>
        <v>0</v>
      </c>
      <c r="O58" s="97">
        <f>+(I_Vendite_Acquisti!$E$14/30)*I_Vendite_Acquisti!Q37</f>
        <v>0</v>
      </c>
      <c r="P58" s="97">
        <f>+(I_Vendite_Acquisti!$E$14/30)*I_Vendite_Acquisti!R37</f>
        <v>0</v>
      </c>
      <c r="Q58" s="97">
        <f>+(I_Vendite_Acquisti!$E$14/30)*I_Vendite_Acquisti!S37</f>
        <v>0</v>
      </c>
      <c r="R58" s="97">
        <f>+(I_Vendite_Acquisti!$E$14/30)*I_Vendite_Acquisti!T37</f>
        <v>0</v>
      </c>
      <c r="S58" s="97">
        <f>+(I_Vendite_Acquisti!$E$14/30)*I_Vendite_Acquisti!U37</f>
        <v>0</v>
      </c>
      <c r="T58" s="97">
        <f>+(I_Vendite_Acquisti!$E$14/30)*I_Vendite_Acquisti!V37</f>
        <v>0</v>
      </c>
      <c r="U58" s="97">
        <f>+(I_Vendite_Acquisti!$E$14/30)*I_Vendite_Acquisti!W37</f>
        <v>0</v>
      </c>
      <c r="V58" s="97">
        <f>+(I_Vendite_Acquisti!$E$14/30)*I_Vendite_Acquisti!X37</f>
        <v>0</v>
      </c>
      <c r="W58" s="97">
        <f>+(I_Vendite_Acquisti!$E$14/30)*I_Vendite_Acquisti!Y37</f>
        <v>0</v>
      </c>
      <c r="X58" s="97">
        <f>+(I_Vendite_Acquisti!$E$14/30)*I_Vendite_Acquisti!Z37</f>
        <v>0</v>
      </c>
      <c r="Y58" s="97">
        <f>+(I_Vendite_Acquisti!$E$14/30)*I_Vendite_Acquisti!AA37</f>
        <v>0</v>
      </c>
      <c r="Z58" s="97">
        <f>+(I_Vendite_Acquisti!$E$14/30)*I_Vendite_Acquisti!AB37</f>
        <v>0</v>
      </c>
      <c r="AA58" s="97">
        <f>+(I_Vendite_Acquisti!$E$14/30)*I_Vendite_Acquisti!AC37</f>
        <v>0</v>
      </c>
      <c r="AB58" s="97">
        <f>+(I_Vendite_Acquisti!$E$14/30)*I_Vendite_Acquisti!AD37</f>
        <v>0</v>
      </c>
      <c r="AC58" s="97">
        <f>+(I_Vendite_Acquisti!$E$14/30)*I_Vendite_Acquisti!AE37</f>
        <v>0</v>
      </c>
      <c r="AD58" s="97">
        <f>+(I_Vendite_Acquisti!$E$14/30)*I_Vendite_Acquisti!AF37</f>
        <v>0</v>
      </c>
      <c r="AE58" s="97">
        <f>+(I_Vendite_Acquisti!$E$14/30)*I_Vendite_Acquisti!AG37</f>
        <v>0</v>
      </c>
      <c r="AF58" s="97">
        <f>+(I_Vendite_Acquisti!$E$14/30)*I_Vendite_Acquisti!AH37</f>
        <v>0</v>
      </c>
      <c r="AG58" s="97">
        <f>+(I_Vendite_Acquisti!$E$14/30)*I_Vendite_Acquisti!AI37</f>
        <v>0</v>
      </c>
      <c r="AH58" s="97">
        <f>+(I_Vendite_Acquisti!$E$14/30)*I_Vendite_Acquisti!AJ37</f>
        <v>0</v>
      </c>
      <c r="AI58" s="97">
        <f>+(I_Vendite_Acquisti!$E$14/30)*I_Vendite_Acquisti!AK37</f>
        <v>0</v>
      </c>
      <c r="AJ58" s="97">
        <f>+(I_Vendite_Acquisti!$E$14/30)*I_Vendite_Acquisti!AL37</f>
        <v>0</v>
      </c>
      <c r="AK58" s="97">
        <f>+(I_Vendite_Acquisti!$E$14/30)*I_Vendite_Acquisti!AM37</f>
        <v>0</v>
      </c>
      <c r="AL58" s="97">
        <f>+(I_Vendite_Acquisti!$E$14/30)*I_Vendite_Acquisti!AN37</f>
        <v>0</v>
      </c>
      <c r="AM58" s="98">
        <f>+(I_Vendite_Acquisti!$E$14/30)*I_Vendite_Acquisti!AO37</f>
        <v>0</v>
      </c>
    </row>
    <row r="59" spans="1:39" ht="14.4" x14ac:dyDescent="0.3">
      <c r="B59" s="20"/>
      <c r="C59" s="52" t="str">
        <f t="shared" si="11"/>
        <v>Prodotto 7</v>
      </c>
      <c r="D59" s="96">
        <f>+(I_Vendite_Acquisti!$E$15/30)*I_Vendite_Acquisti!F38</f>
        <v>0</v>
      </c>
      <c r="E59" s="97">
        <f>+(I_Vendite_Acquisti!$E$15/30)*I_Vendite_Acquisti!G38</f>
        <v>0</v>
      </c>
      <c r="F59" s="97">
        <f>+(I_Vendite_Acquisti!$E$15/30)*I_Vendite_Acquisti!H38</f>
        <v>0</v>
      </c>
      <c r="G59" s="97">
        <f>+(I_Vendite_Acquisti!$E$15/30)*I_Vendite_Acquisti!I38</f>
        <v>0</v>
      </c>
      <c r="H59" s="97">
        <f>+(I_Vendite_Acquisti!$E$15/30)*I_Vendite_Acquisti!J38</f>
        <v>0</v>
      </c>
      <c r="I59" s="97">
        <f>+(I_Vendite_Acquisti!$E$15/30)*I_Vendite_Acquisti!K38</f>
        <v>0</v>
      </c>
      <c r="J59" s="97">
        <f>+(I_Vendite_Acquisti!$E$15/30)*I_Vendite_Acquisti!L38</f>
        <v>0</v>
      </c>
      <c r="K59" s="97">
        <f>+(I_Vendite_Acquisti!$E$15/30)*I_Vendite_Acquisti!M38</f>
        <v>0</v>
      </c>
      <c r="L59" s="97">
        <f>+(I_Vendite_Acquisti!$E$15/30)*I_Vendite_Acquisti!N38</f>
        <v>0</v>
      </c>
      <c r="M59" s="97">
        <f>+(I_Vendite_Acquisti!$E$15/30)*I_Vendite_Acquisti!O38</f>
        <v>0</v>
      </c>
      <c r="N59" s="97">
        <f>+(I_Vendite_Acquisti!$E$15/30)*I_Vendite_Acquisti!P38</f>
        <v>0</v>
      </c>
      <c r="O59" s="97">
        <f>+(I_Vendite_Acquisti!$E$15/30)*I_Vendite_Acquisti!Q38</f>
        <v>0</v>
      </c>
      <c r="P59" s="97">
        <f>+(I_Vendite_Acquisti!$E$15/30)*I_Vendite_Acquisti!R38</f>
        <v>0</v>
      </c>
      <c r="Q59" s="97">
        <f>+(I_Vendite_Acquisti!$E$15/30)*I_Vendite_Acquisti!S38</f>
        <v>0</v>
      </c>
      <c r="R59" s="97">
        <f>+(I_Vendite_Acquisti!$E$15/30)*I_Vendite_Acquisti!T38</f>
        <v>0</v>
      </c>
      <c r="S59" s="97">
        <f>+(I_Vendite_Acquisti!$E$15/30)*I_Vendite_Acquisti!U38</f>
        <v>0</v>
      </c>
      <c r="T59" s="97">
        <f>+(I_Vendite_Acquisti!$E$15/30)*I_Vendite_Acquisti!V38</f>
        <v>0</v>
      </c>
      <c r="U59" s="97">
        <f>+(I_Vendite_Acquisti!$E$15/30)*I_Vendite_Acquisti!W38</f>
        <v>0</v>
      </c>
      <c r="V59" s="97">
        <f>+(I_Vendite_Acquisti!$E$15/30)*I_Vendite_Acquisti!X38</f>
        <v>0</v>
      </c>
      <c r="W59" s="97">
        <f>+(I_Vendite_Acquisti!$E$15/30)*I_Vendite_Acquisti!Y38</f>
        <v>0</v>
      </c>
      <c r="X59" s="97">
        <f>+(I_Vendite_Acquisti!$E$15/30)*I_Vendite_Acquisti!Z38</f>
        <v>0</v>
      </c>
      <c r="Y59" s="97">
        <f>+(I_Vendite_Acquisti!$E$15/30)*I_Vendite_Acquisti!AA38</f>
        <v>0</v>
      </c>
      <c r="Z59" s="97">
        <f>+(I_Vendite_Acquisti!$E$15/30)*I_Vendite_Acquisti!AB38</f>
        <v>0</v>
      </c>
      <c r="AA59" s="97">
        <f>+(I_Vendite_Acquisti!$E$15/30)*I_Vendite_Acquisti!AC38</f>
        <v>0</v>
      </c>
      <c r="AB59" s="97">
        <f>+(I_Vendite_Acquisti!$E$15/30)*I_Vendite_Acquisti!AD38</f>
        <v>0</v>
      </c>
      <c r="AC59" s="97">
        <f>+(I_Vendite_Acquisti!$E$15/30)*I_Vendite_Acquisti!AE38</f>
        <v>0</v>
      </c>
      <c r="AD59" s="97">
        <f>+(I_Vendite_Acquisti!$E$15/30)*I_Vendite_Acquisti!AF38</f>
        <v>0</v>
      </c>
      <c r="AE59" s="97">
        <f>+(I_Vendite_Acquisti!$E$15/30)*I_Vendite_Acquisti!AG38</f>
        <v>0</v>
      </c>
      <c r="AF59" s="97">
        <f>+(I_Vendite_Acquisti!$E$15/30)*I_Vendite_Acquisti!AH38</f>
        <v>0</v>
      </c>
      <c r="AG59" s="97">
        <f>+(I_Vendite_Acquisti!$E$15/30)*I_Vendite_Acquisti!AI38</f>
        <v>0</v>
      </c>
      <c r="AH59" s="97">
        <f>+(I_Vendite_Acquisti!$E$15/30)*I_Vendite_Acquisti!AJ38</f>
        <v>0</v>
      </c>
      <c r="AI59" s="97">
        <f>+(I_Vendite_Acquisti!$E$15/30)*I_Vendite_Acquisti!AK38</f>
        <v>0</v>
      </c>
      <c r="AJ59" s="97">
        <f>+(I_Vendite_Acquisti!$E$15/30)*I_Vendite_Acquisti!AL38</f>
        <v>0</v>
      </c>
      <c r="AK59" s="97">
        <f>+(I_Vendite_Acquisti!$E$15/30)*I_Vendite_Acquisti!AM38</f>
        <v>0</v>
      </c>
      <c r="AL59" s="97">
        <f>+(I_Vendite_Acquisti!$E$15/30)*I_Vendite_Acquisti!AN38</f>
        <v>0</v>
      </c>
      <c r="AM59" s="98">
        <f>+(I_Vendite_Acquisti!$E$15/30)*I_Vendite_Acquisti!AO38</f>
        <v>0</v>
      </c>
    </row>
    <row r="60" spans="1:39" ht="14.4" x14ac:dyDescent="0.3">
      <c r="B60" s="20"/>
      <c r="C60" s="52" t="str">
        <f t="shared" si="11"/>
        <v>Prodotto 8</v>
      </c>
      <c r="D60" s="96">
        <f>+(I_Vendite_Acquisti!$E$16/30)*I_Vendite_Acquisti!F39</f>
        <v>0</v>
      </c>
      <c r="E60" s="97">
        <f>+(I_Vendite_Acquisti!$E$16/30)*I_Vendite_Acquisti!G39</f>
        <v>0</v>
      </c>
      <c r="F60" s="97">
        <f>+(I_Vendite_Acquisti!$E$16/30)*I_Vendite_Acquisti!H39</f>
        <v>0</v>
      </c>
      <c r="G60" s="97">
        <f>+(I_Vendite_Acquisti!$E$16/30)*I_Vendite_Acquisti!I39</f>
        <v>0</v>
      </c>
      <c r="H60" s="97">
        <f>+(I_Vendite_Acquisti!$E$16/30)*I_Vendite_Acquisti!J39</f>
        <v>0</v>
      </c>
      <c r="I60" s="97">
        <f>+(I_Vendite_Acquisti!$E$16/30)*I_Vendite_Acquisti!K39</f>
        <v>0</v>
      </c>
      <c r="J60" s="97">
        <f>+(I_Vendite_Acquisti!$E$16/30)*I_Vendite_Acquisti!L39</f>
        <v>0</v>
      </c>
      <c r="K60" s="97">
        <f>+(I_Vendite_Acquisti!$E$16/30)*I_Vendite_Acquisti!M39</f>
        <v>0</v>
      </c>
      <c r="L60" s="97">
        <f>+(I_Vendite_Acquisti!$E$16/30)*I_Vendite_Acquisti!N39</f>
        <v>0</v>
      </c>
      <c r="M60" s="97">
        <f>+(I_Vendite_Acquisti!$E$16/30)*I_Vendite_Acquisti!O39</f>
        <v>0</v>
      </c>
      <c r="N60" s="97">
        <f>+(I_Vendite_Acquisti!$E$16/30)*I_Vendite_Acquisti!P39</f>
        <v>0</v>
      </c>
      <c r="O60" s="97">
        <f>+(I_Vendite_Acquisti!$E$16/30)*I_Vendite_Acquisti!Q39</f>
        <v>0</v>
      </c>
      <c r="P60" s="97">
        <f>+(I_Vendite_Acquisti!$E$16/30)*I_Vendite_Acquisti!R39</f>
        <v>0</v>
      </c>
      <c r="Q60" s="97">
        <f>+(I_Vendite_Acquisti!$E$16/30)*I_Vendite_Acquisti!S39</f>
        <v>0</v>
      </c>
      <c r="R60" s="97">
        <f>+(I_Vendite_Acquisti!$E$16/30)*I_Vendite_Acquisti!T39</f>
        <v>0</v>
      </c>
      <c r="S60" s="97">
        <f>+(I_Vendite_Acquisti!$E$16/30)*I_Vendite_Acquisti!U39</f>
        <v>0</v>
      </c>
      <c r="T60" s="97">
        <f>+(I_Vendite_Acquisti!$E$16/30)*I_Vendite_Acquisti!V39</f>
        <v>0</v>
      </c>
      <c r="U60" s="97">
        <f>+(I_Vendite_Acquisti!$E$16/30)*I_Vendite_Acquisti!W39</f>
        <v>0</v>
      </c>
      <c r="V60" s="97">
        <f>+(I_Vendite_Acquisti!$E$16/30)*I_Vendite_Acquisti!X39</f>
        <v>0</v>
      </c>
      <c r="W60" s="97">
        <f>+(I_Vendite_Acquisti!$E$16/30)*I_Vendite_Acquisti!Y39</f>
        <v>0</v>
      </c>
      <c r="X60" s="97">
        <f>+(I_Vendite_Acquisti!$E$16/30)*I_Vendite_Acquisti!Z39</f>
        <v>0</v>
      </c>
      <c r="Y60" s="97">
        <f>+(I_Vendite_Acquisti!$E$16/30)*I_Vendite_Acquisti!AA39</f>
        <v>0</v>
      </c>
      <c r="Z60" s="97">
        <f>+(I_Vendite_Acquisti!$E$16/30)*I_Vendite_Acquisti!AB39</f>
        <v>0</v>
      </c>
      <c r="AA60" s="97">
        <f>+(I_Vendite_Acquisti!$E$16/30)*I_Vendite_Acquisti!AC39</f>
        <v>0</v>
      </c>
      <c r="AB60" s="97">
        <f>+(I_Vendite_Acquisti!$E$16/30)*I_Vendite_Acquisti!AD39</f>
        <v>0</v>
      </c>
      <c r="AC60" s="97">
        <f>+(I_Vendite_Acquisti!$E$16/30)*I_Vendite_Acquisti!AE39</f>
        <v>0</v>
      </c>
      <c r="AD60" s="97">
        <f>+(I_Vendite_Acquisti!$E$16/30)*I_Vendite_Acquisti!AF39</f>
        <v>0</v>
      </c>
      <c r="AE60" s="97">
        <f>+(I_Vendite_Acquisti!$E$16/30)*I_Vendite_Acquisti!AG39</f>
        <v>0</v>
      </c>
      <c r="AF60" s="97">
        <f>+(I_Vendite_Acquisti!$E$16/30)*I_Vendite_Acquisti!AH39</f>
        <v>0</v>
      </c>
      <c r="AG60" s="97">
        <f>+(I_Vendite_Acquisti!$E$16/30)*I_Vendite_Acquisti!AI39</f>
        <v>0</v>
      </c>
      <c r="AH60" s="97">
        <f>+(I_Vendite_Acquisti!$E$16/30)*I_Vendite_Acquisti!AJ39</f>
        <v>0</v>
      </c>
      <c r="AI60" s="97">
        <f>+(I_Vendite_Acquisti!$E$16/30)*I_Vendite_Acquisti!AK39</f>
        <v>0</v>
      </c>
      <c r="AJ60" s="97">
        <f>+(I_Vendite_Acquisti!$E$16/30)*I_Vendite_Acquisti!AL39</f>
        <v>0</v>
      </c>
      <c r="AK60" s="97">
        <f>+(I_Vendite_Acquisti!$E$16/30)*I_Vendite_Acquisti!AM39</f>
        <v>0</v>
      </c>
      <c r="AL60" s="97">
        <f>+(I_Vendite_Acquisti!$E$16/30)*I_Vendite_Acquisti!AN39</f>
        <v>0</v>
      </c>
      <c r="AM60" s="98">
        <f>+(I_Vendite_Acquisti!$E$16/30)*I_Vendite_Acquisti!AO39</f>
        <v>0</v>
      </c>
    </row>
    <row r="61" spans="1:39" ht="14.4" x14ac:dyDescent="0.3">
      <c r="B61" s="20"/>
      <c r="C61" s="52" t="str">
        <f t="shared" si="11"/>
        <v>Prodotto 9</v>
      </c>
      <c r="D61" s="96">
        <f>+(I_Vendite_Acquisti!$E$17/30)*I_Vendite_Acquisti!F40</f>
        <v>0</v>
      </c>
      <c r="E61" s="97">
        <f>+(I_Vendite_Acquisti!$E$17/30)*I_Vendite_Acquisti!G40</f>
        <v>0</v>
      </c>
      <c r="F61" s="97">
        <f>+(I_Vendite_Acquisti!$E$17/30)*I_Vendite_Acquisti!H40</f>
        <v>0</v>
      </c>
      <c r="G61" s="97">
        <f>+(I_Vendite_Acquisti!$E$17/30)*I_Vendite_Acquisti!I40</f>
        <v>0</v>
      </c>
      <c r="H61" s="97">
        <f>+(I_Vendite_Acquisti!$E$17/30)*I_Vendite_Acquisti!J40</f>
        <v>0</v>
      </c>
      <c r="I61" s="97">
        <f>+(I_Vendite_Acquisti!$E$17/30)*I_Vendite_Acquisti!K40</f>
        <v>0</v>
      </c>
      <c r="J61" s="97">
        <f>+(I_Vendite_Acquisti!$E$17/30)*I_Vendite_Acquisti!L40</f>
        <v>0</v>
      </c>
      <c r="K61" s="97">
        <f>+(I_Vendite_Acquisti!$E$17/30)*I_Vendite_Acquisti!M40</f>
        <v>0</v>
      </c>
      <c r="L61" s="97">
        <f>+(I_Vendite_Acquisti!$E$17/30)*I_Vendite_Acquisti!N40</f>
        <v>0</v>
      </c>
      <c r="M61" s="97">
        <f>+(I_Vendite_Acquisti!$E$17/30)*I_Vendite_Acquisti!O40</f>
        <v>0</v>
      </c>
      <c r="N61" s="97">
        <f>+(I_Vendite_Acquisti!$E$17/30)*I_Vendite_Acquisti!P40</f>
        <v>0</v>
      </c>
      <c r="O61" s="97">
        <f>+(I_Vendite_Acquisti!$E$17/30)*I_Vendite_Acquisti!Q40</f>
        <v>0</v>
      </c>
      <c r="P61" s="97">
        <f>+(I_Vendite_Acquisti!$E$17/30)*I_Vendite_Acquisti!R40</f>
        <v>0</v>
      </c>
      <c r="Q61" s="97">
        <f>+(I_Vendite_Acquisti!$E$17/30)*I_Vendite_Acquisti!S40</f>
        <v>0</v>
      </c>
      <c r="R61" s="97">
        <f>+(I_Vendite_Acquisti!$E$17/30)*I_Vendite_Acquisti!T40</f>
        <v>0</v>
      </c>
      <c r="S61" s="97">
        <f>+(I_Vendite_Acquisti!$E$17/30)*I_Vendite_Acquisti!U40</f>
        <v>0</v>
      </c>
      <c r="T61" s="97">
        <f>+(I_Vendite_Acquisti!$E$17/30)*I_Vendite_Acquisti!V40</f>
        <v>0</v>
      </c>
      <c r="U61" s="97">
        <f>+(I_Vendite_Acquisti!$E$17/30)*I_Vendite_Acquisti!W40</f>
        <v>0</v>
      </c>
      <c r="V61" s="97">
        <f>+(I_Vendite_Acquisti!$E$17/30)*I_Vendite_Acquisti!X40</f>
        <v>0</v>
      </c>
      <c r="W61" s="97">
        <f>+(I_Vendite_Acquisti!$E$17/30)*I_Vendite_Acquisti!Y40</f>
        <v>0</v>
      </c>
      <c r="X61" s="97">
        <f>+(I_Vendite_Acquisti!$E$17/30)*I_Vendite_Acquisti!Z40</f>
        <v>0</v>
      </c>
      <c r="Y61" s="97">
        <f>+(I_Vendite_Acquisti!$E$17/30)*I_Vendite_Acquisti!AA40</f>
        <v>0</v>
      </c>
      <c r="Z61" s="97">
        <f>+(I_Vendite_Acquisti!$E$17/30)*I_Vendite_Acquisti!AB40</f>
        <v>0</v>
      </c>
      <c r="AA61" s="97">
        <f>+(I_Vendite_Acquisti!$E$17/30)*I_Vendite_Acquisti!AC40</f>
        <v>0</v>
      </c>
      <c r="AB61" s="97">
        <f>+(I_Vendite_Acquisti!$E$17/30)*I_Vendite_Acquisti!AD40</f>
        <v>0</v>
      </c>
      <c r="AC61" s="97">
        <f>+(I_Vendite_Acquisti!$E$17/30)*I_Vendite_Acquisti!AE40</f>
        <v>0</v>
      </c>
      <c r="AD61" s="97">
        <f>+(I_Vendite_Acquisti!$E$17/30)*I_Vendite_Acquisti!AF40</f>
        <v>0</v>
      </c>
      <c r="AE61" s="97">
        <f>+(I_Vendite_Acquisti!$E$17/30)*I_Vendite_Acquisti!AG40</f>
        <v>0</v>
      </c>
      <c r="AF61" s="97">
        <f>+(I_Vendite_Acquisti!$E$17/30)*I_Vendite_Acquisti!AH40</f>
        <v>0</v>
      </c>
      <c r="AG61" s="97">
        <f>+(I_Vendite_Acquisti!$E$17/30)*I_Vendite_Acquisti!AI40</f>
        <v>0</v>
      </c>
      <c r="AH61" s="97">
        <f>+(I_Vendite_Acquisti!$E$17/30)*I_Vendite_Acquisti!AJ40</f>
        <v>0</v>
      </c>
      <c r="AI61" s="97">
        <f>+(I_Vendite_Acquisti!$E$17/30)*I_Vendite_Acquisti!AK40</f>
        <v>0</v>
      </c>
      <c r="AJ61" s="97">
        <f>+(I_Vendite_Acquisti!$E$17/30)*I_Vendite_Acquisti!AL40</f>
        <v>0</v>
      </c>
      <c r="AK61" s="97">
        <f>+(I_Vendite_Acquisti!$E$17/30)*I_Vendite_Acquisti!AM40</f>
        <v>0</v>
      </c>
      <c r="AL61" s="97">
        <f>+(I_Vendite_Acquisti!$E$17/30)*I_Vendite_Acquisti!AN40</f>
        <v>0</v>
      </c>
      <c r="AM61" s="98">
        <f>+(I_Vendite_Acquisti!$E$17/30)*I_Vendite_Acquisti!AO40</f>
        <v>0</v>
      </c>
    </row>
    <row r="62" spans="1:39" ht="14.4" x14ac:dyDescent="0.3">
      <c r="B62" s="3"/>
      <c r="C62" s="52" t="str">
        <f t="shared" si="11"/>
        <v>Prodotto 10</v>
      </c>
      <c r="D62" s="96">
        <f>+(I_Vendite_Acquisti!$E$18/30)*I_Vendite_Acquisti!F41</f>
        <v>0</v>
      </c>
      <c r="E62" s="97">
        <f>+(I_Vendite_Acquisti!$E$18/30)*I_Vendite_Acquisti!G41</f>
        <v>0</v>
      </c>
      <c r="F62" s="97">
        <f>+(I_Vendite_Acquisti!$E$18/30)*I_Vendite_Acquisti!H41</f>
        <v>0</v>
      </c>
      <c r="G62" s="97">
        <f>+(I_Vendite_Acquisti!$E$18/30)*I_Vendite_Acquisti!I41</f>
        <v>0</v>
      </c>
      <c r="H62" s="97">
        <f>+(I_Vendite_Acquisti!$E$18/30)*I_Vendite_Acquisti!J41</f>
        <v>0</v>
      </c>
      <c r="I62" s="97">
        <f>+(I_Vendite_Acquisti!$E$18/30)*I_Vendite_Acquisti!K41</f>
        <v>0</v>
      </c>
      <c r="J62" s="97">
        <f>+(I_Vendite_Acquisti!$E$18/30)*I_Vendite_Acquisti!L41</f>
        <v>0</v>
      </c>
      <c r="K62" s="97">
        <f>+(I_Vendite_Acquisti!$E$18/30)*I_Vendite_Acquisti!M41</f>
        <v>0</v>
      </c>
      <c r="L62" s="97">
        <f>+(I_Vendite_Acquisti!$E$18/30)*I_Vendite_Acquisti!N41</f>
        <v>0</v>
      </c>
      <c r="M62" s="97">
        <f>+(I_Vendite_Acquisti!$E$18/30)*I_Vendite_Acquisti!O41</f>
        <v>0</v>
      </c>
      <c r="N62" s="97">
        <f>+(I_Vendite_Acquisti!$E$18/30)*I_Vendite_Acquisti!P41</f>
        <v>0</v>
      </c>
      <c r="O62" s="97">
        <f>+(I_Vendite_Acquisti!$E$18/30)*I_Vendite_Acquisti!Q41</f>
        <v>0</v>
      </c>
      <c r="P62" s="97">
        <f>+(I_Vendite_Acquisti!$E$18/30)*I_Vendite_Acquisti!R41</f>
        <v>0</v>
      </c>
      <c r="Q62" s="97">
        <f>+(I_Vendite_Acquisti!$E$18/30)*I_Vendite_Acquisti!S41</f>
        <v>0</v>
      </c>
      <c r="R62" s="97">
        <f>+(I_Vendite_Acquisti!$E$18/30)*I_Vendite_Acquisti!T41</f>
        <v>0</v>
      </c>
      <c r="S62" s="97">
        <f>+(I_Vendite_Acquisti!$E$18/30)*I_Vendite_Acquisti!U41</f>
        <v>0</v>
      </c>
      <c r="T62" s="97">
        <f>+(I_Vendite_Acquisti!$E$18/30)*I_Vendite_Acquisti!V41</f>
        <v>0</v>
      </c>
      <c r="U62" s="97">
        <f>+(I_Vendite_Acquisti!$E$18/30)*I_Vendite_Acquisti!W41</f>
        <v>0</v>
      </c>
      <c r="V62" s="97">
        <f>+(I_Vendite_Acquisti!$E$18/30)*I_Vendite_Acquisti!X41</f>
        <v>0</v>
      </c>
      <c r="W62" s="97">
        <f>+(I_Vendite_Acquisti!$E$18/30)*I_Vendite_Acquisti!Y41</f>
        <v>0</v>
      </c>
      <c r="X62" s="97">
        <f>+(I_Vendite_Acquisti!$E$18/30)*I_Vendite_Acquisti!Z41</f>
        <v>0</v>
      </c>
      <c r="Y62" s="97">
        <f>+(I_Vendite_Acquisti!$E$18/30)*I_Vendite_Acquisti!AA41</f>
        <v>0</v>
      </c>
      <c r="Z62" s="97">
        <f>+(I_Vendite_Acquisti!$E$18/30)*I_Vendite_Acquisti!AB41</f>
        <v>0</v>
      </c>
      <c r="AA62" s="97">
        <f>+(I_Vendite_Acquisti!$E$18/30)*I_Vendite_Acquisti!AC41</f>
        <v>0</v>
      </c>
      <c r="AB62" s="97">
        <f>+(I_Vendite_Acquisti!$E$18/30)*I_Vendite_Acquisti!AD41</f>
        <v>0</v>
      </c>
      <c r="AC62" s="97">
        <f>+(I_Vendite_Acquisti!$E$18/30)*I_Vendite_Acquisti!AE41</f>
        <v>0</v>
      </c>
      <c r="AD62" s="97">
        <f>+(I_Vendite_Acquisti!$E$18/30)*I_Vendite_Acquisti!AF41</f>
        <v>0</v>
      </c>
      <c r="AE62" s="97">
        <f>+(I_Vendite_Acquisti!$E$18/30)*I_Vendite_Acquisti!AG41</f>
        <v>0</v>
      </c>
      <c r="AF62" s="97">
        <f>+(I_Vendite_Acquisti!$E$18/30)*I_Vendite_Acquisti!AH41</f>
        <v>0</v>
      </c>
      <c r="AG62" s="97">
        <f>+(I_Vendite_Acquisti!$E$18/30)*I_Vendite_Acquisti!AI41</f>
        <v>0</v>
      </c>
      <c r="AH62" s="97">
        <f>+(I_Vendite_Acquisti!$E$18/30)*I_Vendite_Acquisti!AJ41</f>
        <v>0</v>
      </c>
      <c r="AI62" s="97">
        <f>+(I_Vendite_Acquisti!$E$18/30)*I_Vendite_Acquisti!AK41</f>
        <v>0</v>
      </c>
      <c r="AJ62" s="97">
        <f>+(I_Vendite_Acquisti!$E$18/30)*I_Vendite_Acquisti!AL41</f>
        <v>0</v>
      </c>
      <c r="AK62" s="97">
        <f>+(I_Vendite_Acquisti!$E$18/30)*I_Vendite_Acquisti!AM41</f>
        <v>0</v>
      </c>
      <c r="AL62" s="97">
        <f>+(I_Vendite_Acquisti!$E$18/30)*I_Vendite_Acquisti!AN41</f>
        <v>0</v>
      </c>
      <c r="AM62" s="98">
        <f>+(I_Vendite_Acquisti!$E$18/30)*I_Vendite_Acquisti!AO41</f>
        <v>0</v>
      </c>
    </row>
    <row r="63" spans="1:39" ht="14.4" x14ac:dyDescent="0.3">
      <c r="B63" s="17"/>
      <c r="C63" s="52" t="str">
        <f t="shared" si="11"/>
        <v>Prodotto 11</v>
      </c>
      <c r="D63" s="96">
        <f>+(I_Vendite_Acquisti!$E$19/30)*I_Vendite_Acquisti!F42</f>
        <v>0</v>
      </c>
      <c r="E63" s="97">
        <f>+(I_Vendite_Acquisti!$E$19/30)*I_Vendite_Acquisti!G42</f>
        <v>0</v>
      </c>
      <c r="F63" s="97">
        <f>+(I_Vendite_Acquisti!$E$19/30)*I_Vendite_Acquisti!H42</f>
        <v>0</v>
      </c>
      <c r="G63" s="97">
        <f>+(I_Vendite_Acquisti!$E$19/30)*I_Vendite_Acquisti!I42</f>
        <v>0</v>
      </c>
      <c r="H63" s="97">
        <f>+(I_Vendite_Acquisti!$E$19/30)*I_Vendite_Acquisti!J42</f>
        <v>0</v>
      </c>
      <c r="I63" s="97">
        <f>+(I_Vendite_Acquisti!$E$19/30)*I_Vendite_Acquisti!K42</f>
        <v>0</v>
      </c>
      <c r="J63" s="97">
        <f>+(I_Vendite_Acquisti!$E$19/30)*I_Vendite_Acquisti!L42</f>
        <v>0</v>
      </c>
      <c r="K63" s="97">
        <f>+(I_Vendite_Acquisti!$E$19/30)*I_Vendite_Acquisti!M42</f>
        <v>0</v>
      </c>
      <c r="L63" s="97">
        <f>+(I_Vendite_Acquisti!$E$19/30)*I_Vendite_Acquisti!N42</f>
        <v>0</v>
      </c>
      <c r="M63" s="97">
        <f>+(I_Vendite_Acquisti!$E$19/30)*I_Vendite_Acquisti!O42</f>
        <v>0</v>
      </c>
      <c r="N63" s="97">
        <f>+(I_Vendite_Acquisti!$E$19/30)*I_Vendite_Acquisti!P42</f>
        <v>0</v>
      </c>
      <c r="O63" s="97">
        <f>+(I_Vendite_Acquisti!$E$19/30)*I_Vendite_Acquisti!Q42</f>
        <v>0</v>
      </c>
      <c r="P63" s="97">
        <f>+(I_Vendite_Acquisti!$E$19/30)*I_Vendite_Acquisti!R42</f>
        <v>0</v>
      </c>
      <c r="Q63" s="97">
        <f>+(I_Vendite_Acquisti!$E$19/30)*I_Vendite_Acquisti!S42</f>
        <v>0</v>
      </c>
      <c r="R63" s="97">
        <f>+(I_Vendite_Acquisti!$E$19/30)*I_Vendite_Acquisti!T42</f>
        <v>0</v>
      </c>
      <c r="S63" s="97">
        <f>+(I_Vendite_Acquisti!$E$19/30)*I_Vendite_Acquisti!U42</f>
        <v>0</v>
      </c>
      <c r="T63" s="97">
        <f>+(I_Vendite_Acquisti!$E$19/30)*I_Vendite_Acquisti!V42</f>
        <v>0</v>
      </c>
      <c r="U63" s="97">
        <f>+(I_Vendite_Acquisti!$E$19/30)*I_Vendite_Acquisti!W42</f>
        <v>0</v>
      </c>
      <c r="V63" s="97">
        <f>+(I_Vendite_Acquisti!$E$19/30)*I_Vendite_Acquisti!X42</f>
        <v>0</v>
      </c>
      <c r="W63" s="97">
        <f>+(I_Vendite_Acquisti!$E$19/30)*I_Vendite_Acquisti!Y42</f>
        <v>0</v>
      </c>
      <c r="X63" s="97">
        <f>+(I_Vendite_Acquisti!$E$19/30)*I_Vendite_Acquisti!Z42</f>
        <v>0</v>
      </c>
      <c r="Y63" s="97">
        <f>+(I_Vendite_Acquisti!$E$19/30)*I_Vendite_Acquisti!AA42</f>
        <v>0</v>
      </c>
      <c r="Z63" s="97">
        <f>+(I_Vendite_Acquisti!$E$19/30)*I_Vendite_Acquisti!AB42</f>
        <v>0</v>
      </c>
      <c r="AA63" s="97">
        <f>+(I_Vendite_Acquisti!$E$19/30)*I_Vendite_Acquisti!AC42</f>
        <v>0</v>
      </c>
      <c r="AB63" s="97">
        <f>+(I_Vendite_Acquisti!$E$19/30)*I_Vendite_Acquisti!AD42</f>
        <v>0</v>
      </c>
      <c r="AC63" s="97">
        <f>+(I_Vendite_Acquisti!$E$19/30)*I_Vendite_Acquisti!AE42</f>
        <v>0</v>
      </c>
      <c r="AD63" s="97">
        <f>+(I_Vendite_Acquisti!$E$19/30)*I_Vendite_Acquisti!AF42</f>
        <v>0</v>
      </c>
      <c r="AE63" s="97">
        <f>+(I_Vendite_Acquisti!$E$19/30)*I_Vendite_Acquisti!AG42</f>
        <v>0</v>
      </c>
      <c r="AF63" s="97">
        <f>+(I_Vendite_Acquisti!$E$19/30)*I_Vendite_Acquisti!AH42</f>
        <v>0</v>
      </c>
      <c r="AG63" s="97">
        <f>+(I_Vendite_Acquisti!$E$19/30)*I_Vendite_Acquisti!AI42</f>
        <v>0</v>
      </c>
      <c r="AH63" s="97">
        <f>+(I_Vendite_Acquisti!$E$19/30)*I_Vendite_Acquisti!AJ42</f>
        <v>0</v>
      </c>
      <c r="AI63" s="97">
        <f>+(I_Vendite_Acquisti!$E$19/30)*I_Vendite_Acquisti!AK42</f>
        <v>0</v>
      </c>
      <c r="AJ63" s="97">
        <f>+(I_Vendite_Acquisti!$E$19/30)*I_Vendite_Acquisti!AL42</f>
        <v>0</v>
      </c>
      <c r="AK63" s="97">
        <f>+(I_Vendite_Acquisti!$E$19/30)*I_Vendite_Acquisti!AM42</f>
        <v>0</v>
      </c>
      <c r="AL63" s="97">
        <f>+(I_Vendite_Acquisti!$E$19/30)*I_Vendite_Acquisti!AN42</f>
        <v>0</v>
      </c>
      <c r="AM63" s="98">
        <f>+(I_Vendite_Acquisti!$E$19/30)*I_Vendite_Acquisti!AO42</f>
        <v>0</v>
      </c>
    </row>
    <row r="64" spans="1:39" ht="14.4" x14ac:dyDescent="0.3">
      <c r="B64" s="17"/>
      <c r="C64" s="52" t="str">
        <f t="shared" si="11"/>
        <v>Prodotto 12</v>
      </c>
      <c r="D64" s="96">
        <f>+(I_Vendite_Acquisti!$E$20/30)*I_Vendite_Acquisti!F43</f>
        <v>0</v>
      </c>
      <c r="E64" s="97">
        <f>+(I_Vendite_Acquisti!$E$20/30)*I_Vendite_Acquisti!G43</f>
        <v>0</v>
      </c>
      <c r="F64" s="97">
        <f>+(I_Vendite_Acquisti!$E$20/30)*I_Vendite_Acquisti!H43</f>
        <v>0</v>
      </c>
      <c r="G64" s="97">
        <f>+(I_Vendite_Acquisti!$E$20/30)*I_Vendite_Acquisti!I43</f>
        <v>0</v>
      </c>
      <c r="H64" s="97">
        <f>+(I_Vendite_Acquisti!$E$20/30)*I_Vendite_Acquisti!J43</f>
        <v>0</v>
      </c>
      <c r="I64" s="97">
        <f>+(I_Vendite_Acquisti!$E$20/30)*I_Vendite_Acquisti!K43</f>
        <v>0</v>
      </c>
      <c r="J64" s="97">
        <f>+(I_Vendite_Acquisti!$E$20/30)*I_Vendite_Acquisti!L43</f>
        <v>0</v>
      </c>
      <c r="K64" s="97">
        <f>+(I_Vendite_Acquisti!$E$20/30)*I_Vendite_Acquisti!M43</f>
        <v>0</v>
      </c>
      <c r="L64" s="97">
        <f>+(I_Vendite_Acquisti!$E$20/30)*I_Vendite_Acquisti!N43</f>
        <v>0</v>
      </c>
      <c r="M64" s="97">
        <f>+(I_Vendite_Acquisti!$E$20/30)*I_Vendite_Acquisti!O43</f>
        <v>0</v>
      </c>
      <c r="N64" s="97">
        <f>+(I_Vendite_Acquisti!$E$20/30)*I_Vendite_Acquisti!P43</f>
        <v>0</v>
      </c>
      <c r="O64" s="97">
        <f>+(I_Vendite_Acquisti!$E$20/30)*I_Vendite_Acquisti!Q43</f>
        <v>0</v>
      </c>
      <c r="P64" s="97">
        <f>+(I_Vendite_Acquisti!$E$20/30)*I_Vendite_Acquisti!R43</f>
        <v>0</v>
      </c>
      <c r="Q64" s="97">
        <f>+(I_Vendite_Acquisti!$E$20/30)*I_Vendite_Acquisti!S43</f>
        <v>0</v>
      </c>
      <c r="R64" s="97">
        <f>+(I_Vendite_Acquisti!$E$20/30)*I_Vendite_Acquisti!T43</f>
        <v>0</v>
      </c>
      <c r="S64" s="97">
        <f>+(I_Vendite_Acquisti!$E$20/30)*I_Vendite_Acquisti!U43</f>
        <v>0</v>
      </c>
      <c r="T64" s="97">
        <f>+(I_Vendite_Acquisti!$E$20/30)*I_Vendite_Acquisti!V43</f>
        <v>0</v>
      </c>
      <c r="U64" s="97">
        <f>+(I_Vendite_Acquisti!$E$20/30)*I_Vendite_Acquisti!W43</f>
        <v>0</v>
      </c>
      <c r="V64" s="97">
        <f>+(I_Vendite_Acquisti!$E$20/30)*I_Vendite_Acquisti!X43</f>
        <v>0</v>
      </c>
      <c r="W64" s="97">
        <f>+(I_Vendite_Acquisti!$E$20/30)*I_Vendite_Acquisti!Y43</f>
        <v>0</v>
      </c>
      <c r="X64" s="97">
        <f>+(I_Vendite_Acquisti!$E$20/30)*I_Vendite_Acquisti!Z43</f>
        <v>0</v>
      </c>
      <c r="Y64" s="97">
        <f>+(I_Vendite_Acquisti!$E$20/30)*I_Vendite_Acquisti!AA43</f>
        <v>0</v>
      </c>
      <c r="Z64" s="97">
        <f>+(I_Vendite_Acquisti!$E$20/30)*I_Vendite_Acquisti!AB43</f>
        <v>0</v>
      </c>
      <c r="AA64" s="97">
        <f>+(I_Vendite_Acquisti!$E$20/30)*I_Vendite_Acquisti!AC43</f>
        <v>0</v>
      </c>
      <c r="AB64" s="97">
        <f>+(I_Vendite_Acquisti!$E$20/30)*I_Vendite_Acquisti!AD43</f>
        <v>0</v>
      </c>
      <c r="AC64" s="97">
        <f>+(I_Vendite_Acquisti!$E$20/30)*I_Vendite_Acquisti!AE43</f>
        <v>0</v>
      </c>
      <c r="AD64" s="97">
        <f>+(I_Vendite_Acquisti!$E$20/30)*I_Vendite_Acquisti!AF43</f>
        <v>0</v>
      </c>
      <c r="AE64" s="97">
        <f>+(I_Vendite_Acquisti!$E$20/30)*I_Vendite_Acquisti!AG43</f>
        <v>0</v>
      </c>
      <c r="AF64" s="97">
        <f>+(I_Vendite_Acquisti!$E$20/30)*I_Vendite_Acquisti!AH43</f>
        <v>0</v>
      </c>
      <c r="AG64" s="97">
        <f>+(I_Vendite_Acquisti!$E$20/30)*I_Vendite_Acquisti!AI43</f>
        <v>0</v>
      </c>
      <c r="AH64" s="97">
        <f>+(I_Vendite_Acquisti!$E$20/30)*I_Vendite_Acquisti!AJ43</f>
        <v>0</v>
      </c>
      <c r="AI64" s="97">
        <f>+(I_Vendite_Acquisti!$E$20/30)*I_Vendite_Acquisti!AK43</f>
        <v>0</v>
      </c>
      <c r="AJ64" s="97">
        <f>+(I_Vendite_Acquisti!$E$20/30)*I_Vendite_Acquisti!AL43</f>
        <v>0</v>
      </c>
      <c r="AK64" s="97">
        <f>+(I_Vendite_Acquisti!$E$20/30)*I_Vendite_Acquisti!AM43</f>
        <v>0</v>
      </c>
      <c r="AL64" s="97">
        <f>+(I_Vendite_Acquisti!$E$20/30)*I_Vendite_Acquisti!AN43</f>
        <v>0</v>
      </c>
      <c r="AM64" s="98">
        <f>+(I_Vendite_Acquisti!$E$20/30)*I_Vendite_Acquisti!AO43</f>
        <v>0</v>
      </c>
    </row>
    <row r="65" spans="2:39" ht="14.4" x14ac:dyDescent="0.3">
      <c r="B65" s="17"/>
      <c r="C65" s="52" t="str">
        <f t="shared" si="11"/>
        <v>Prodotto 13</v>
      </c>
      <c r="D65" s="96">
        <f>+(I_Vendite_Acquisti!$E$21/30)*I_Vendite_Acquisti!F44</f>
        <v>0</v>
      </c>
      <c r="E65" s="97">
        <f>+(I_Vendite_Acquisti!$E$21/30)*I_Vendite_Acquisti!G44</f>
        <v>0</v>
      </c>
      <c r="F65" s="97">
        <f>+(I_Vendite_Acquisti!$E$21/30)*I_Vendite_Acquisti!H44</f>
        <v>0</v>
      </c>
      <c r="G65" s="97">
        <f>+(I_Vendite_Acquisti!$E$21/30)*I_Vendite_Acquisti!I44</f>
        <v>0</v>
      </c>
      <c r="H65" s="97">
        <f>+(I_Vendite_Acquisti!$E$21/30)*I_Vendite_Acquisti!J44</f>
        <v>0</v>
      </c>
      <c r="I65" s="97">
        <f>+(I_Vendite_Acquisti!$E$21/30)*I_Vendite_Acquisti!K44</f>
        <v>0</v>
      </c>
      <c r="J65" s="97">
        <f>+(I_Vendite_Acquisti!$E$21/30)*I_Vendite_Acquisti!L44</f>
        <v>0</v>
      </c>
      <c r="K65" s="97">
        <f>+(I_Vendite_Acquisti!$E$21/30)*I_Vendite_Acquisti!M44</f>
        <v>0</v>
      </c>
      <c r="L65" s="97">
        <f>+(I_Vendite_Acquisti!$E$21/30)*I_Vendite_Acquisti!N44</f>
        <v>0</v>
      </c>
      <c r="M65" s="97">
        <f>+(I_Vendite_Acquisti!$E$21/30)*I_Vendite_Acquisti!O44</f>
        <v>0</v>
      </c>
      <c r="N65" s="97">
        <f>+(I_Vendite_Acquisti!$E$21/30)*I_Vendite_Acquisti!P44</f>
        <v>0</v>
      </c>
      <c r="O65" s="97">
        <f>+(I_Vendite_Acquisti!$E$21/30)*I_Vendite_Acquisti!Q44</f>
        <v>0</v>
      </c>
      <c r="P65" s="97">
        <f>+(I_Vendite_Acquisti!$E$21/30)*I_Vendite_Acquisti!R44</f>
        <v>0</v>
      </c>
      <c r="Q65" s="97">
        <f>+(I_Vendite_Acquisti!$E$21/30)*I_Vendite_Acquisti!S44</f>
        <v>0</v>
      </c>
      <c r="R65" s="97">
        <f>+(I_Vendite_Acquisti!$E$21/30)*I_Vendite_Acquisti!T44</f>
        <v>0</v>
      </c>
      <c r="S65" s="97">
        <f>+(I_Vendite_Acquisti!$E$21/30)*I_Vendite_Acquisti!U44</f>
        <v>0</v>
      </c>
      <c r="T65" s="97">
        <f>+(I_Vendite_Acquisti!$E$21/30)*I_Vendite_Acquisti!V44</f>
        <v>0</v>
      </c>
      <c r="U65" s="97">
        <f>+(I_Vendite_Acquisti!$E$21/30)*I_Vendite_Acquisti!W44</f>
        <v>0</v>
      </c>
      <c r="V65" s="97">
        <f>+(I_Vendite_Acquisti!$E$21/30)*I_Vendite_Acquisti!X44</f>
        <v>0</v>
      </c>
      <c r="W65" s="97">
        <f>+(I_Vendite_Acquisti!$E$21/30)*I_Vendite_Acquisti!Y44</f>
        <v>0</v>
      </c>
      <c r="X65" s="97">
        <f>+(I_Vendite_Acquisti!$E$21/30)*I_Vendite_Acquisti!Z44</f>
        <v>0</v>
      </c>
      <c r="Y65" s="97">
        <f>+(I_Vendite_Acquisti!$E$21/30)*I_Vendite_Acquisti!AA44</f>
        <v>0</v>
      </c>
      <c r="Z65" s="97">
        <f>+(I_Vendite_Acquisti!$E$21/30)*I_Vendite_Acquisti!AB44</f>
        <v>0</v>
      </c>
      <c r="AA65" s="97">
        <f>+(I_Vendite_Acquisti!$E$21/30)*I_Vendite_Acquisti!AC44</f>
        <v>0</v>
      </c>
      <c r="AB65" s="97">
        <f>+(I_Vendite_Acquisti!$E$21/30)*I_Vendite_Acquisti!AD44</f>
        <v>0</v>
      </c>
      <c r="AC65" s="97">
        <f>+(I_Vendite_Acquisti!$E$21/30)*I_Vendite_Acquisti!AE44</f>
        <v>0</v>
      </c>
      <c r="AD65" s="97">
        <f>+(I_Vendite_Acquisti!$E$21/30)*I_Vendite_Acquisti!AF44</f>
        <v>0</v>
      </c>
      <c r="AE65" s="97">
        <f>+(I_Vendite_Acquisti!$E$21/30)*I_Vendite_Acquisti!AG44</f>
        <v>0</v>
      </c>
      <c r="AF65" s="97">
        <f>+(I_Vendite_Acquisti!$E$21/30)*I_Vendite_Acquisti!AH44</f>
        <v>0</v>
      </c>
      <c r="AG65" s="97">
        <f>+(I_Vendite_Acquisti!$E$21/30)*I_Vendite_Acquisti!AI44</f>
        <v>0</v>
      </c>
      <c r="AH65" s="97">
        <f>+(I_Vendite_Acquisti!$E$21/30)*I_Vendite_Acquisti!AJ44</f>
        <v>0</v>
      </c>
      <c r="AI65" s="97">
        <f>+(I_Vendite_Acquisti!$E$21/30)*I_Vendite_Acquisti!AK44</f>
        <v>0</v>
      </c>
      <c r="AJ65" s="97">
        <f>+(I_Vendite_Acquisti!$E$21/30)*I_Vendite_Acquisti!AL44</f>
        <v>0</v>
      </c>
      <c r="AK65" s="97">
        <f>+(I_Vendite_Acquisti!$E$21/30)*I_Vendite_Acquisti!AM44</f>
        <v>0</v>
      </c>
      <c r="AL65" s="97">
        <f>+(I_Vendite_Acquisti!$E$21/30)*I_Vendite_Acquisti!AN44</f>
        <v>0</v>
      </c>
      <c r="AM65" s="98">
        <f>+(I_Vendite_Acquisti!$E$21/30)*I_Vendite_Acquisti!AO44</f>
        <v>0</v>
      </c>
    </row>
    <row r="66" spans="2:39" ht="14.4" x14ac:dyDescent="0.3">
      <c r="B66" s="17"/>
      <c r="C66" s="52" t="str">
        <f t="shared" si="11"/>
        <v>Prodotto 14</v>
      </c>
      <c r="D66" s="96">
        <f>+(I_Vendite_Acquisti!$E$22/30)*I_Vendite_Acquisti!F45</f>
        <v>0</v>
      </c>
      <c r="E66" s="97">
        <f>+(I_Vendite_Acquisti!$E$22/30)*I_Vendite_Acquisti!G45</f>
        <v>0</v>
      </c>
      <c r="F66" s="97">
        <f>+(I_Vendite_Acquisti!$E$22/30)*I_Vendite_Acquisti!H45</f>
        <v>0</v>
      </c>
      <c r="G66" s="97">
        <f>+(I_Vendite_Acquisti!$E$22/30)*I_Vendite_Acquisti!I45</f>
        <v>0</v>
      </c>
      <c r="H66" s="97">
        <f>+(I_Vendite_Acquisti!$E$22/30)*I_Vendite_Acquisti!J45</f>
        <v>0</v>
      </c>
      <c r="I66" s="97">
        <f>+(I_Vendite_Acquisti!$E$22/30)*I_Vendite_Acquisti!K45</f>
        <v>0</v>
      </c>
      <c r="J66" s="97">
        <f>+(I_Vendite_Acquisti!$E$22/30)*I_Vendite_Acquisti!L45</f>
        <v>0</v>
      </c>
      <c r="K66" s="97">
        <f>+(I_Vendite_Acquisti!$E$22/30)*I_Vendite_Acquisti!M45</f>
        <v>0</v>
      </c>
      <c r="L66" s="97">
        <f>+(I_Vendite_Acquisti!$E$22/30)*I_Vendite_Acquisti!N45</f>
        <v>0</v>
      </c>
      <c r="M66" s="97">
        <f>+(I_Vendite_Acquisti!$E$22/30)*I_Vendite_Acquisti!O45</f>
        <v>0</v>
      </c>
      <c r="N66" s="97">
        <f>+(I_Vendite_Acquisti!$E$22/30)*I_Vendite_Acquisti!P45</f>
        <v>0</v>
      </c>
      <c r="O66" s="97">
        <f>+(I_Vendite_Acquisti!$E$22/30)*I_Vendite_Acquisti!Q45</f>
        <v>0</v>
      </c>
      <c r="P66" s="97">
        <f>+(I_Vendite_Acquisti!$E$22/30)*I_Vendite_Acquisti!R45</f>
        <v>0</v>
      </c>
      <c r="Q66" s="97">
        <f>+(I_Vendite_Acquisti!$E$22/30)*I_Vendite_Acquisti!S45</f>
        <v>0</v>
      </c>
      <c r="R66" s="97">
        <f>+(I_Vendite_Acquisti!$E$22/30)*I_Vendite_Acquisti!T45</f>
        <v>0</v>
      </c>
      <c r="S66" s="97">
        <f>+(I_Vendite_Acquisti!$E$22/30)*I_Vendite_Acquisti!U45</f>
        <v>0</v>
      </c>
      <c r="T66" s="97">
        <f>+(I_Vendite_Acquisti!$E$22/30)*I_Vendite_Acquisti!V45</f>
        <v>0</v>
      </c>
      <c r="U66" s="97">
        <f>+(I_Vendite_Acquisti!$E$22/30)*I_Vendite_Acquisti!W45</f>
        <v>0</v>
      </c>
      <c r="V66" s="97">
        <f>+(I_Vendite_Acquisti!$E$22/30)*I_Vendite_Acquisti!X45</f>
        <v>0</v>
      </c>
      <c r="W66" s="97">
        <f>+(I_Vendite_Acquisti!$E$22/30)*I_Vendite_Acquisti!Y45</f>
        <v>0</v>
      </c>
      <c r="X66" s="97">
        <f>+(I_Vendite_Acquisti!$E$22/30)*I_Vendite_Acquisti!Z45</f>
        <v>0</v>
      </c>
      <c r="Y66" s="97">
        <f>+(I_Vendite_Acquisti!$E$22/30)*I_Vendite_Acquisti!AA45</f>
        <v>0</v>
      </c>
      <c r="Z66" s="97">
        <f>+(I_Vendite_Acquisti!$E$22/30)*I_Vendite_Acquisti!AB45</f>
        <v>0</v>
      </c>
      <c r="AA66" s="97">
        <f>+(I_Vendite_Acquisti!$E$22/30)*I_Vendite_Acquisti!AC45</f>
        <v>0</v>
      </c>
      <c r="AB66" s="97">
        <f>+(I_Vendite_Acquisti!$E$22/30)*I_Vendite_Acquisti!AD45</f>
        <v>0</v>
      </c>
      <c r="AC66" s="97">
        <f>+(I_Vendite_Acquisti!$E$22/30)*I_Vendite_Acquisti!AE45</f>
        <v>0</v>
      </c>
      <c r="AD66" s="97">
        <f>+(I_Vendite_Acquisti!$E$22/30)*I_Vendite_Acquisti!AF45</f>
        <v>0</v>
      </c>
      <c r="AE66" s="97">
        <f>+(I_Vendite_Acquisti!$E$22/30)*I_Vendite_Acquisti!AG45</f>
        <v>0</v>
      </c>
      <c r="AF66" s="97">
        <f>+(I_Vendite_Acquisti!$E$22/30)*I_Vendite_Acquisti!AH45</f>
        <v>0</v>
      </c>
      <c r="AG66" s="97">
        <f>+(I_Vendite_Acquisti!$E$22/30)*I_Vendite_Acquisti!AI45</f>
        <v>0</v>
      </c>
      <c r="AH66" s="97">
        <f>+(I_Vendite_Acquisti!$E$22/30)*I_Vendite_Acquisti!AJ45</f>
        <v>0</v>
      </c>
      <c r="AI66" s="97">
        <f>+(I_Vendite_Acquisti!$E$22/30)*I_Vendite_Acquisti!AK45</f>
        <v>0</v>
      </c>
      <c r="AJ66" s="97">
        <f>+(I_Vendite_Acquisti!$E$22/30)*I_Vendite_Acquisti!AL45</f>
        <v>0</v>
      </c>
      <c r="AK66" s="97">
        <f>+(I_Vendite_Acquisti!$E$22/30)*I_Vendite_Acquisti!AM45</f>
        <v>0</v>
      </c>
      <c r="AL66" s="97">
        <f>+(I_Vendite_Acquisti!$E$22/30)*I_Vendite_Acquisti!AN45</f>
        <v>0</v>
      </c>
      <c r="AM66" s="98">
        <f>+(I_Vendite_Acquisti!$E$22/30)*I_Vendite_Acquisti!AO45</f>
        <v>0</v>
      </c>
    </row>
    <row r="67" spans="2:39" ht="14.4" x14ac:dyDescent="0.3">
      <c r="B67" s="20"/>
      <c r="C67" s="52" t="str">
        <f t="shared" si="11"/>
        <v>Prodotto 15</v>
      </c>
      <c r="D67" s="96">
        <f>+(I_Vendite_Acquisti!$E$23/30)*I_Vendite_Acquisti!F46</f>
        <v>0</v>
      </c>
      <c r="E67" s="97">
        <f>+(I_Vendite_Acquisti!$E$23/30)*I_Vendite_Acquisti!G46</f>
        <v>0</v>
      </c>
      <c r="F67" s="97">
        <f>+(I_Vendite_Acquisti!$E$23/30)*I_Vendite_Acquisti!H46</f>
        <v>0</v>
      </c>
      <c r="G67" s="97">
        <f>+(I_Vendite_Acquisti!$E$23/30)*I_Vendite_Acquisti!I46</f>
        <v>0</v>
      </c>
      <c r="H67" s="97">
        <f>+(I_Vendite_Acquisti!$E$23/30)*I_Vendite_Acquisti!J46</f>
        <v>0</v>
      </c>
      <c r="I67" s="97">
        <f>+(I_Vendite_Acquisti!$E$23/30)*I_Vendite_Acquisti!K46</f>
        <v>0</v>
      </c>
      <c r="J67" s="97">
        <f>+(I_Vendite_Acquisti!$E$23/30)*I_Vendite_Acquisti!L46</f>
        <v>0</v>
      </c>
      <c r="K67" s="97">
        <f>+(I_Vendite_Acquisti!$E$23/30)*I_Vendite_Acquisti!M46</f>
        <v>0</v>
      </c>
      <c r="L67" s="97">
        <f>+(I_Vendite_Acquisti!$E$23/30)*I_Vendite_Acquisti!N46</f>
        <v>0</v>
      </c>
      <c r="M67" s="97">
        <f>+(I_Vendite_Acquisti!$E$23/30)*I_Vendite_Acquisti!O46</f>
        <v>0</v>
      </c>
      <c r="N67" s="97">
        <f>+(I_Vendite_Acquisti!$E$23/30)*I_Vendite_Acquisti!P46</f>
        <v>0</v>
      </c>
      <c r="O67" s="97">
        <f>+(I_Vendite_Acquisti!$E$23/30)*I_Vendite_Acquisti!Q46</f>
        <v>0</v>
      </c>
      <c r="P67" s="97">
        <f>+(I_Vendite_Acquisti!$E$23/30)*I_Vendite_Acquisti!R46</f>
        <v>0</v>
      </c>
      <c r="Q67" s="97">
        <f>+(I_Vendite_Acquisti!$E$23/30)*I_Vendite_Acquisti!S46</f>
        <v>0</v>
      </c>
      <c r="R67" s="97">
        <f>+(I_Vendite_Acquisti!$E$23/30)*I_Vendite_Acquisti!T46</f>
        <v>0</v>
      </c>
      <c r="S67" s="97">
        <f>+(I_Vendite_Acquisti!$E$23/30)*I_Vendite_Acquisti!U46</f>
        <v>0</v>
      </c>
      <c r="T67" s="97">
        <f>+(I_Vendite_Acquisti!$E$23/30)*I_Vendite_Acquisti!V46</f>
        <v>0</v>
      </c>
      <c r="U67" s="97">
        <f>+(I_Vendite_Acquisti!$E$23/30)*I_Vendite_Acquisti!W46</f>
        <v>0</v>
      </c>
      <c r="V67" s="97">
        <f>+(I_Vendite_Acquisti!$E$23/30)*I_Vendite_Acquisti!X46</f>
        <v>0</v>
      </c>
      <c r="W67" s="97">
        <f>+(I_Vendite_Acquisti!$E$23/30)*I_Vendite_Acquisti!Y46</f>
        <v>0</v>
      </c>
      <c r="X67" s="97">
        <f>+(I_Vendite_Acquisti!$E$23/30)*I_Vendite_Acquisti!Z46</f>
        <v>0</v>
      </c>
      <c r="Y67" s="97">
        <f>+(I_Vendite_Acquisti!$E$23/30)*I_Vendite_Acquisti!AA46</f>
        <v>0</v>
      </c>
      <c r="Z67" s="97">
        <f>+(I_Vendite_Acquisti!$E$23/30)*I_Vendite_Acquisti!AB46</f>
        <v>0</v>
      </c>
      <c r="AA67" s="97">
        <f>+(I_Vendite_Acquisti!$E$23/30)*I_Vendite_Acquisti!AC46</f>
        <v>0</v>
      </c>
      <c r="AB67" s="97">
        <f>+(I_Vendite_Acquisti!$E$23/30)*I_Vendite_Acquisti!AD46</f>
        <v>0</v>
      </c>
      <c r="AC67" s="97">
        <f>+(I_Vendite_Acquisti!$E$23/30)*I_Vendite_Acquisti!AE46</f>
        <v>0</v>
      </c>
      <c r="AD67" s="97">
        <f>+(I_Vendite_Acquisti!$E$23/30)*I_Vendite_Acquisti!AF46</f>
        <v>0</v>
      </c>
      <c r="AE67" s="97">
        <f>+(I_Vendite_Acquisti!$E$23/30)*I_Vendite_Acquisti!AG46</f>
        <v>0</v>
      </c>
      <c r="AF67" s="97">
        <f>+(I_Vendite_Acquisti!$E$23/30)*I_Vendite_Acquisti!AH46</f>
        <v>0</v>
      </c>
      <c r="AG67" s="97">
        <f>+(I_Vendite_Acquisti!$E$23/30)*I_Vendite_Acquisti!AI46</f>
        <v>0</v>
      </c>
      <c r="AH67" s="97">
        <f>+(I_Vendite_Acquisti!$E$23/30)*I_Vendite_Acquisti!AJ46</f>
        <v>0</v>
      </c>
      <c r="AI67" s="97">
        <f>+(I_Vendite_Acquisti!$E$23/30)*I_Vendite_Acquisti!AK46</f>
        <v>0</v>
      </c>
      <c r="AJ67" s="97">
        <f>+(I_Vendite_Acquisti!$E$23/30)*I_Vendite_Acquisti!AL46</f>
        <v>0</v>
      </c>
      <c r="AK67" s="97">
        <f>+(I_Vendite_Acquisti!$E$23/30)*I_Vendite_Acquisti!AM46</f>
        <v>0</v>
      </c>
      <c r="AL67" s="97">
        <f>+(I_Vendite_Acquisti!$E$23/30)*I_Vendite_Acquisti!AN46</f>
        <v>0</v>
      </c>
      <c r="AM67" s="98">
        <f>+(I_Vendite_Acquisti!$E$23/30)*I_Vendite_Acquisti!AO46</f>
        <v>0</v>
      </c>
    </row>
    <row r="68" spans="2:39" ht="14.4" x14ac:dyDescent="0.3">
      <c r="B68" s="20"/>
      <c r="C68" s="52" t="str">
        <f t="shared" si="11"/>
        <v>Prodotto 16</v>
      </c>
      <c r="D68" s="96">
        <f>+(I_Vendite_Acquisti!$E$24/30)*I_Vendite_Acquisti!F47</f>
        <v>0</v>
      </c>
      <c r="E68" s="97">
        <f>+(I_Vendite_Acquisti!$E$24/30)*I_Vendite_Acquisti!G47</f>
        <v>0</v>
      </c>
      <c r="F68" s="97">
        <f>+(I_Vendite_Acquisti!$E$24/30)*I_Vendite_Acquisti!H47</f>
        <v>0</v>
      </c>
      <c r="G68" s="97">
        <f>+(I_Vendite_Acquisti!$E$24/30)*I_Vendite_Acquisti!I47</f>
        <v>0</v>
      </c>
      <c r="H68" s="97">
        <f>+(I_Vendite_Acquisti!$E$24/30)*I_Vendite_Acquisti!J47</f>
        <v>0</v>
      </c>
      <c r="I68" s="97">
        <f>+(I_Vendite_Acquisti!$E$24/30)*I_Vendite_Acquisti!K47</f>
        <v>0</v>
      </c>
      <c r="J68" s="97">
        <f>+(I_Vendite_Acquisti!$E$24/30)*I_Vendite_Acquisti!L47</f>
        <v>0</v>
      </c>
      <c r="K68" s="97">
        <f>+(I_Vendite_Acquisti!$E$24/30)*I_Vendite_Acquisti!M47</f>
        <v>0</v>
      </c>
      <c r="L68" s="97">
        <f>+(I_Vendite_Acquisti!$E$24/30)*I_Vendite_Acquisti!N47</f>
        <v>0</v>
      </c>
      <c r="M68" s="97">
        <f>+(I_Vendite_Acquisti!$E$24/30)*I_Vendite_Acquisti!O47</f>
        <v>0</v>
      </c>
      <c r="N68" s="97">
        <f>+(I_Vendite_Acquisti!$E$24/30)*I_Vendite_Acquisti!P47</f>
        <v>0</v>
      </c>
      <c r="O68" s="97">
        <f>+(I_Vendite_Acquisti!$E$24/30)*I_Vendite_Acquisti!Q47</f>
        <v>0</v>
      </c>
      <c r="P68" s="97">
        <f>+(I_Vendite_Acquisti!$E$24/30)*I_Vendite_Acquisti!R47</f>
        <v>0</v>
      </c>
      <c r="Q68" s="97">
        <f>+(I_Vendite_Acquisti!$E$24/30)*I_Vendite_Acquisti!S47</f>
        <v>0</v>
      </c>
      <c r="R68" s="97">
        <f>+(I_Vendite_Acquisti!$E$24/30)*I_Vendite_Acquisti!T47</f>
        <v>0</v>
      </c>
      <c r="S68" s="97">
        <f>+(I_Vendite_Acquisti!$E$24/30)*I_Vendite_Acquisti!U47</f>
        <v>0</v>
      </c>
      <c r="T68" s="97">
        <f>+(I_Vendite_Acquisti!$E$24/30)*I_Vendite_Acquisti!V47</f>
        <v>0</v>
      </c>
      <c r="U68" s="97">
        <f>+(I_Vendite_Acquisti!$E$24/30)*I_Vendite_Acquisti!W47</f>
        <v>0</v>
      </c>
      <c r="V68" s="97">
        <f>+(I_Vendite_Acquisti!$E$24/30)*I_Vendite_Acquisti!X47</f>
        <v>0</v>
      </c>
      <c r="W68" s="97">
        <f>+(I_Vendite_Acquisti!$E$24/30)*I_Vendite_Acquisti!Y47</f>
        <v>0</v>
      </c>
      <c r="X68" s="97">
        <f>+(I_Vendite_Acquisti!$E$24/30)*I_Vendite_Acquisti!Z47</f>
        <v>0</v>
      </c>
      <c r="Y68" s="97">
        <f>+(I_Vendite_Acquisti!$E$24/30)*I_Vendite_Acquisti!AA47</f>
        <v>0</v>
      </c>
      <c r="Z68" s="97">
        <f>+(I_Vendite_Acquisti!$E$24/30)*I_Vendite_Acquisti!AB47</f>
        <v>0</v>
      </c>
      <c r="AA68" s="97">
        <f>+(I_Vendite_Acquisti!$E$24/30)*I_Vendite_Acquisti!AC47</f>
        <v>0</v>
      </c>
      <c r="AB68" s="97">
        <f>+(I_Vendite_Acquisti!$E$24/30)*I_Vendite_Acquisti!AD47</f>
        <v>0</v>
      </c>
      <c r="AC68" s="97">
        <f>+(I_Vendite_Acquisti!$E$24/30)*I_Vendite_Acquisti!AE47</f>
        <v>0</v>
      </c>
      <c r="AD68" s="97">
        <f>+(I_Vendite_Acquisti!$E$24/30)*I_Vendite_Acquisti!AF47</f>
        <v>0</v>
      </c>
      <c r="AE68" s="97">
        <f>+(I_Vendite_Acquisti!$E$24/30)*I_Vendite_Acquisti!AG47</f>
        <v>0</v>
      </c>
      <c r="AF68" s="97">
        <f>+(I_Vendite_Acquisti!$E$24/30)*I_Vendite_Acquisti!AH47</f>
        <v>0</v>
      </c>
      <c r="AG68" s="97">
        <f>+(I_Vendite_Acquisti!$E$24/30)*I_Vendite_Acquisti!AI47</f>
        <v>0</v>
      </c>
      <c r="AH68" s="97">
        <f>+(I_Vendite_Acquisti!$E$24/30)*I_Vendite_Acquisti!AJ47</f>
        <v>0</v>
      </c>
      <c r="AI68" s="97">
        <f>+(I_Vendite_Acquisti!$E$24/30)*I_Vendite_Acquisti!AK47</f>
        <v>0</v>
      </c>
      <c r="AJ68" s="97">
        <f>+(I_Vendite_Acquisti!$E$24/30)*I_Vendite_Acquisti!AL47</f>
        <v>0</v>
      </c>
      <c r="AK68" s="97">
        <f>+(I_Vendite_Acquisti!$E$24/30)*I_Vendite_Acquisti!AM47</f>
        <v>0</v>
      </c>
      <c r="AL68" s="97">
        <f>+(I_Vendite_Acquisti!$E$24/30)*I_Vendite_Acquisti!AN47</f>
        <v>0</v>
      </c>
      <c r="AM68" s="98">
        <f>+(I_Vendite_Acquisti!$E$24/30)*I_Vendite_Acquisti!AO47</f>
        <v>0</v>
      </c>
    </row>
    <row r="69" spans="2:39" ht="14.4" x14ac:dyDescent="0.3">
      <c r="B69" s="20"/>
      <c r="C69" s="52" t="str">
        <f t="shared" si="11"/>
        <v>Prodotto 17</v>
      </c>
      <c r="D69" s="96">
        <f>+(I_Vendite_Acquisti!$E$25/30)*I_Vendite_Acquisti!F48</f>
        <v>0</v>
      </c>
      <c r="E69" s="97">
        <f>+(I_Vendite_Acquisti!$E$25/30)*I_Vendite_Acquisti!G48</f>
        <v>0</v>
      </c>
      <c r="F69" s="97">
        <f>+(I_Vendite_Acquisti!$E$25/30)*I_Vendite_Acquisti!H48</f>
        <v>0</v>
      </c>
      <c r="G69" s="97">
        <f>+(I_Vendite_Acquisti!$E$25/30)*I_Vendite_Acquisti!I48</f>
        <v>0</v>
      </c>
      <c r="H69" s="97">
        <f>+(I_Vendite_Acquisti!$E$25/30)*I_Vendite_Acquisti!J48</f>
        <v>0</v>
      </c>
      <c r="I69" s="97">
        <f>+(I_Vendite_Acquisti!$E$25/30)*I_Vendite_Acquisti!K48</f>
        <v>0</v>
      </c>
      <c r="J69" s="97">
        <f>+(I_Vendite_Acquisti!$E$25/30)*I_Vendite_Acquisti!L48</f>
        <v>0</v>
      </c>
      <c r="K69" s="97">
        <f>+(I_Vendite_Acquisti!$E$25/30)*I_Vendite_Acquisti!M48</f>
        <v>0</v>
      </c>
      <c r="L69" s="97">
        <f>+(I_Vendite_Acquisti!$E$25/30)*I_Vendite_Acquisti!N48</f>
        <v>0</v>
      </c>
      <c r="M69" s="97">
        <f>+(I_Vendite_Acquisti!$E$25/30)*I_Vendite_Acquisti!O48</f>
        <v>0</v>
      </c>
      <c r="N69" s="97">
        <f>+(I_Vendite_Acquisti!$E$25/30)*I_Vendite_Acquisti!P48</f>
        <v>0</v>
      </c>
      <c r="O69" s="97">
        <f>+(I_Vendite_Acquisti!$E$25/30)*I_Vendite_Acquisti!Q48</f>
        <v>0</v>
      </c>
      <c r="P69" s="97">
        <f>+(I_Vendite_Acquisti!$E$25/30)*I_Vendite_Acquisti!R48</f>
        <v>0</v>
      </c>
      <c r="Q69" s="97">
        <f>+(I_Vendite_Acquisti!$E$25/30)*I_Vendite_Acquisti!S48</f>
        <v>0</v>
      </c>
      <c r="R69" s="97">
        <f>+(I_Vendite_Acquisti!$E$25/30)*I_Vendite_Acquisti!T48</f>
        <v>0</v>
      </c>
      <c r="S69" s="97">
        <f>+(I_Vendite_Acquisti!$E$25/30)*I_Vendite_Acquisti!U48</f>
        <v>0</v>
      </c>
      <c r="T69" s="97">
        <f>+(I_Vendite_Acquisti!$E$25/30)*I_Vendite_Acquisti!V48</f>
        <v>0</v>
      </c>
      <c r="U69" s="97">
        <f>+(I_Vendite_Acquisti!$E$25/30)*I_Vendite_Acquisti!W48</f>
        <v>0</v>
      </c>
      <c r="V69" s="97">
        <f>+(I_Vendite_Acquisti!$E$25/30)*I_Vendite_Acquisti!X48</f>
        <v>0</v>
      </c>
      <c r="W69" s="97">
        <f>+(I_Vendite_Acquisti!$E$25/30)*I_Vendite_Acquisti!Y48</f>
        <v>0</v>
      </c>
      <c r="X69" s="97">
        <f>+(I_Vendite_Acquisti!$E$25/30)*I_Vendite_Acquisti!Z48</f>
        <v>0</v>
      </c>
      <c r="Y69" s="97">
        <f>+(I_Vendite_Acquisti!$E$25/30)*I_Vendite_Acquisti!AA48</f>
        <v>0</v>
      </c>
      <c r="Z69" s="97">
        <f>+(I_Vendite_Acquisti!$E$25/30)*I_Vendite_Acquisti!AB48</f>
        <v>0</v>
      </c>
      <c r="AA69" s="97">
        <f>+(I_Vendite_Acquisti!$E$25/30)*I_Vendite_Acquisti!AC48</f>
        <v>0</v>
      </c>
      <c r="AB69" s="97">
        <f>+(I_Vendite_Acquisti!$E$25/30)*I_Vendite_Acquisti!AD48</f>
        <v>0</v>
      </c>
      <c r="AC69" s="97">
        <f>+(I_Vendite_Acquisti!$E$25/30)*I_Vendite_Acquisti!AE48</f>
        <v>0</v>
      </c>
      <c r="AD69" s="97">
        <f>+(I_Vendite_Acquisti!$E$25/30)*I_Vendite_Acquisti!AF48</f>
        <v>0</v>
      </c>
      <c r="AE69" s="97">
        <f>+(I_Vendite_Acquisti!$E$25/30)*I_Vendite_Acquisti!AG48</f>
        <v>0</v>
      </c>
      <c r="AF69" s="97">
        <f>+(I_Vendite_Acquisti!$E$25/30)*I_Vendite_Acquisti!AH48</f>
        <v>0</v>
      </c>
      <c r="AG69" s="97">
        <f>+(I_Vendite_Acquisti!$E$25/30)*I_Vendite_Acquisti!AI48</f>
        <v>0</v>
      </c>
      <c r="AH69" s="97">
        <f>+(I_Vendite_Acquisti!$E$25/30)*I_Vendite_Acquisti!AJ48</f>
        <v>0</v>
      </c>
      <c r="AI69" s="97">
        <f>+(I_Vendite_Acquisti!$E$25/30)*I_Vendite_Acquisti!AK48</f>
        <v>0</v>
      </c>
      <c r="AJ69" s="97">
        <f>+(I_Vendite_Acquisti!$E$25/30)*I_Vendite_Acquisti!AL48</f>
        <v>0</v>
      </c>
      <c r="AK69" s="97">
        <f>+(I_Vendite_Acquisti!$E$25/30)*I_Vendite_Acquisti!AM48</f>
        <v>0</v>
      </c>
      <c r="AL69" s="97">
        <f>+(I_Vendite_Acquisti!$E$25/30)*I_Vendite_Acquisti!AN48</f>
        <v>0</v>
      </c>
      <c r="AM69" s="98">
        <f>+(I_Vendite_Acquisti!$E$25/30)*I_Vendite_Acquisti!AO48</f>
        <v>0</v>
      </c>
    </row>
    <row r="70" spans="2:39" ht="14.4" x14ac:dyDescent="0.3">
      <c r="B70" s="17"/>
      <c r="C70" s="52" t="str">
        <f t="shared" si="11"/>
        <v>Prodotto 18</v>
      </c>
      <c r="D70" s="96">
        <f>+(I_Vendite_Acquisti!$E$26/30)*I_Vendite_Acquisti!F49</f>
        <v>0</v>
      </c>
      <c r="E70" s="97">
        <f>+(I_Vendite_Acquisti!$E$26/30)*I_Vendite_Acquisti!G49</f>
        <v>0</v>
      </c>
      <c r="F70" s="97">
        <f>+(I_Vendite_Acquisti!$E$26/30)*I_Vendite_Acquisti!H49</f>
        <v>0</v>
      </c>
      <c r="G70" s="97">
        <f>+(I_Vendite_Acquisti!$E$26/30)*I_Vendite_Acquisti!I49</f>
        <v>0</v>
      </c>
      <c r="H70" s="97">
        <f>+(I_Vendite_Acquisti!$E$26/30)*I_Vendite_Acquisti!J49</f>
        <v>0</v>
      </c>
      <c r="I70" s="97">
        <f>+(I_Vendite_Acquisti!$E$26/30)*I_Vendite_Acquisti!K49</f>
        <v>0</v>
      </c>
      <c r="J70" s="97">
        <f>+(I_Vendite_Acquisti!$E$26/30)*I_Vendite_Acquisti!L49</f>
        <v>0</v>
      </c>
      <c r="K70" s="97">
        <f>+(I_Vendite_Acquisti!$E$26/30)*I_Vendite_Acquisti!M49</f>
        <v>0</v>
      </c>
      <c r="L70" s="97">
        <f>+(I_Vendite_Acquisti!$E$26/30)*I_Vendite_Acquisti!N49</f>
        <v>0</v>
      </c>
      <c r="M70" s="97">
        <f>+(I_Vendite_Acquisti!$E$26/30)*I_Vendite_Acquisti!O49</f>
        <v>0</v>
      </c>
      <c r="N70" s="97">
        <f>+(I_Vendite_Acquisti!$E$26/30)*I_Vendite_Acquisti!P49</f>
        <v>0</v>
      </c>
      <c r="O70" s="97">
        <f>+(I_Vendite_Acquisti!$E$26/30)*I_Vendite_Acquisti!Q49</f>
        <v>0</v>
      </c>
      <c r="P70" s="97">
        <f>+(I_Vendite_Acquisti!$E$26/30)*I_Vendite_Acquisti!R49</f>
        <v>0</v>
      </c>
      <c r="Q70" s="97">
        <f>+(I_Vendite_Acquisti!$E$26/30)*I_Vendite_Acquisti!S49</f>
        <v>0</v>
      </c>
      <c r="R70" s="97">
        <f>+(I_Vendite_Acquisti!$E$26/30)*I_Vendite_Acquisti!T49</f>
        <v>0</v>
      </c>
      <c r="S70" s="97">
        <f>+(I_Vendite_Acquisti!$E$26/30)*I_Vendite_Acquisti!U49</f>
        <v>0</v>
      </c>
      <c r="T70" s="97">
        <f>+(I_Vendite_Acquisti!$E$26/30)*I_Vendite_Acquisti!V49</f>
        <v>0</v>
      </c>
      <c r="U70" s="97">
        <f>+(I_Vendite_Acquisti!$E$26/30)*I_Vendite_Acquisti!W49</f>
        <v>0</v>
      </c>
      <c r="V70" s="97">
        <f>+(I_Vendite_Acquisti!$E$26/30)*I_Vendite_Acquisti!X49</f>
        <v>0</v>
      </c>
      <c r="W70" s="97">
        <f>+(I_Vendite_Acquisti!$E$26/30)*I_Vendite_Acquisti!Y49</f>
        <v>0</v>
      </c>
      <c r="X70" s="97">
        <f>+(I_Vendite_Acquisti!$E$26/30)*I_Vendite_Acquisti!Z49</f>
        <v>0</v>
      </c>
      <c r="Y70" s="97">
        <f>+(I_Vendite_Acquisti!$E$26/30)*I_Vendite_Acquisti!AA49</f>
        <v>0</v>
      </c>
      <c r="Z70" s="97">
        <f>+(I_Vendite_Acquisti!$E$26/30)*I_Vendite_Acquisti!AB49</f>
        <v>0</v>
      </c>
      <c r="AA70" s="97">
        <f>+(I_Vendite_Acquisti!$E$26/30)*I_Vendite_Acquisti!AC49</f>
        <v>0</v>
      </c>
      <c r="AB70" s="97">
        <f>+(I_Vendite_Acquisti!$E$26/30)*I_Vendite_Acquisti!AD49</f>
        <v>0</v>
      </c>
      <c r="AC70" s="97">
        <f>+(I_Vendite_Acquisti!$E$26/30)*I_Vendite_Acquisti!AE49</f>
        <v>0</v>
      </c>
      <c r="AD70" s="97">
        <f>+(I_Vendite_Acquisti!$E$26/30)*I_Vendite_Acquisti!AF49</f>
        <v>0</v>
      </c>
      <c r="AE70" s="97">
        <f>+(I_Vendite_Acquisti!$E$26/30)*I_Vendite_Acquisti!AG49</f>
        <v>0</v>
      </c>
      <c r="AF70" s="97">
        <f>+(I_Vendite_Acquisti!$E$26/30)*I_Vendite_Acquisti!AH49</f>
        <v>0</v>
      </c>
      <c r="AG70" s="97">
        <f>+(I_Vendite_Acquisti!$E$26/30)*I_Vendite_Acquisti!AI49</f>
        <v>0</v>
      </c>
      <c r="AH70" s="97">
        <f>+(I_Vendite_Acquisti!$E$26/30)*I_Vendite_Acquisti!AJ49</f>
        <v>0</v>
      </c>
      <c r="AI70" s="97">
        <f>+(I_Vendite_Acquisti!$E$26/30)*I_Vendite_Acquisti!AK49</f>
        <v>0</v>
      </c>
      <c r="AJ70" s="97">
        <f>+(I_Vendite_Acquisti!$E$26/30)*I_Vendite_Acquisti!AL49</f>
        <v>0</v>
      </c>
      <c r="AK70" s="97">
        <f>+(I_Vendite_Acquisti!$E$26/30)*I_Vendite_Acquisti!AM49</f>
        <v>0</v>
      </c>
      <c r="AL70" s="97">
        <f>+(I_Vendite_Acquisti!$E$26/30)*I_Vendite_Acquisti!AN49</f>
        <v>0</v>
      </c>
      <c r="AM70" s="98">
        <f>+(I_Vendite_Acquisti!$E$26/30)*I_Vendite_Acquisti!AO49</f>
        <v>0</v>
      </c>
    </row>
    <row r="71" spans="2:39" ht="14.4" x14ac:dyDescent="0.3">
      <c r="B71" s="17"/>
      <c r="C71" s="52" t="str">
        <f t="shared" si="11"/>
        <v>Prodotto 19</v>
      </c>
      <c r="D71" s="96">
        <f>+(I_Vendite_Acquisti!$E$27/30)*I_Vendite_Acquisti!F50</f>
        <v>0</v>
      </c>
      <c r="E71" s="97">
        <f>+(I_Vendite_Acquisti!$E$27/30)*I_Vendite_Acquisti!G50</f>
        <v>0</v>
      </c>
      <c r="F71" s="97">
        <f>+(I_Vendite_Acquisti!$E$27/30)*I_Vendite_Acquisti!H50</f>
        <v>0</v>
      </c>
      <c r="G71" s="97">
        <f>+(I_Vendite_Acquisti!$E$27/30)*I_Vendite_Acquisti!I50</f>
        <v>0</v>
      </c>
      <c r="H71" s="97">
        <f>+(I_Vendite_Acquisti!$E$27/30)*I_Vendite_Acquisti!J50</f>
        <v>0</v>
      </c>
      <c r="I71" s="97">
        <f>+(I_Vendite_Acquisti!$E$27/30)*I_Vendite_Acquisti!K50</f>
        <v>0</v>
      </c>
      <c r="J71" s="97">
        <f>+(I_Vendite_Acquisti!$E$27/30)*I_Vendite_Acquisti!L50</f>
        <v>0</v>
      </c>
      <c r="K71" s="97">
        <f>+(I_Vendite_Acquisti!$E$27/30)*I_Vendite_Acquisti!M50</f>
        <v>0</v>
      </c>
      <c r="L71" s="97">
        <f>+(I_Vendite_Acquisti!$E$27/30)*I_Vendite_Acquisti!N50</f>
        <v>0</v>
      </c>
      <c r="M71" s="97">
        <f>+(I_Vendite_Acquisti!$E$27/30)*I_Vendite_Acquisti!O50</f>
        <v>0</v>
      </c>
      <c r="N71" s="97">
        <f>+(I_Vendite_Acquisti!$E$27/30)*I_Vendite_Acquisti!P50</f>
        <v>0</v>
      </c>
      <c r="O71" s="97">
        <f>+(I_Vendite_Acquisti!$E$27/30)*I_Vendite_Acquisti!Q50</f>
        <v>0</v>
      </c>
      <c r="P71" s="97">
        <f>+(I_Vendite_Acquisti!$E$27/30)*I_Vendite_Acquisti!R50</f>
        <v>0</v>
      </c>
      <c r="Q71" s="97">
        <f>+(I_Vendite_Acquisti!$E$27/30)*I_Vendite_Acquisti!S50</f>
        <v>0</v>
      </c>
      <c r="R71" s="97">
        <f>+(I_Vendite_Acquisti!$E$27/30)*I_Vendite_Acquisti!T50</f>
        <v>0</v>
      </c>
      <c r="S71" s="97">
        <f>+(I_Vendite_Acquisti!$E$27/30)*I_Vendite_Acquisti!U50</f>
        <v>0</v>
      </c>
      <c r="T71" s="97">
        <f>+(I_Vendite_Acquisti!$E$27/30)*I_Vendite_Acquisti!V50</f>
        <v>0</v>
      </c>
      <c r="U71" s="97">
        <f>+(I_Vendite_Acquisti!$E$27/30)*I_Vendite_Acquisti!W50</f>
        <v>0</v>
      </c>
      <c r="V71" s="97">
        <f>+(I_Vendite_Acquisti!$E$27/30)*I_Vendite_Acquisti!X50</f>
        <v>0</v>
      </c>
      <c r="W71" s="97">
        <f>+(I_Vendite_Acquisti!$E$27/30)*I_Vendite_Acquisti!Y50</f>
        <v>0</v>
      </c>
      <c r="X71" s="97">
        <f>+(I_Vendite_Acquisti!$E$27/30)*I_Vendite_Acquisti!Z50</f>
        <v>0</v>
      </c>
      <c r="Y71" s="97">
        <f>+(I_Vendite_Acquisti!$E$27/30)*I_Vendite_Acquisti!AA50</f>
        <v>0</v>
      </c>
      <c r="Z71" s="97">
        <f>+(I_Vendite_Acquisti!$E$27/30)*I_Vendite_Acquisti!AB50</f>
        <v>0</v>
      </c>
      <c r="AA71" s="97">
        <f>+(I_Vendite_Acquisti!$E$27/30)*I_Vendite_Acquisti!AC50</f>
        <v>0</v>
      </c>
      <c r="AB71" s="97">
        <f>+(I_Vendite_Acquisti!$E$27/30)*I_Vendite_Acquisti!AD50</f>
        <v>0</v>
      </c>
      <c r="AC71" s="97">
        <f>+(I_Vendite_Acquisti!$E$27/30)*I_Vendite_Acquisti!AE50</f>
        <v>0</v>
      </c>
      <c r="AD71" s="97">
        <f>+(I_Vendite_Acquisti!$E$27/30)*I_Vendite_Acquisti!AF50</f>
        <v>0</v>
      </c>
      <c r="AE71" s="97">
        <f>+(I_Vendite_Acquisti!$E$27/30)*I_Vendite_Acquisti!AG50</f>
        <v>0</v>
      </c>
      <c r="AF71" s="97">
        <f>+(I_Vendite_Acquisti!$E$27/30)*I_Vendite_Acquisti!AH50</f>
        <v>0</v>
      </c>
      <c r="AG71" s="97">
        <f>+(I_Vendite_Acquisti!$E$27/30)*I_Vendite_Acquisti!AI50</f>
        <v>0</v>
      </c>
      <c r="AH71" s="97">
        <f>+(I_Vendite_Acquisti!$E$27/30)*I_Vendite_Acquisti!AJ50</f>
        <v>0</v>
      </c>
      <c r="AI71" s="97">
        <f>+(I_Vendite_Acquisti!$E$27/30)*I_Vendite_Acquisti!AK50</f>
        <v>0</v>
      </c>
      <c r="AJ71" s="97">
        <f>+(I_Vendite_Acquisti!$E$27/30)*I_Vendite_Acquisti!AL50</f>
        <v>0</v>
      </c>
      <c r="AK71" s="97">
        <f>+(I_Vendite_Acquisti!$E$27/30)*I_Vendite_Acquisti!AM50</f>
        <v>0</v>
      </c>
      <c r="AL71" s="97">
        <f>+(I_Vendite_Acquisti!$E$27/30)*I_Vendite_Acquisti!AN50</f>
        <v>0</v>
      </c>
      <c r="AM71" s="98">
        <f>+(I_Vendite_Acquisti!$E$27/30)*I_Vendite_Acquisti!AO50</f>
        <v>0</v>
      </c>
    </row>
    <row r="72" spans="2:39" ht="15" thickBot="1" x14ac:dyDescent="0.35">
      <c r="C72" s="53" t="str">
        <f t="shared" si="11"/>
        <v>Prodotto 20</v>
      </c>
      <c r="D72" s="99">
        <f>+(I_Vendite_Acquisti!$E$28/30)*I_Vendite_Acquisti!F51</f>
        <v>0</v>
      </c>
      <c r="E72" s="100">
        <f>+(I_Vendite_Acquisti!$E$28/30)*I_Vendite_Acquisti!G51</f>
        <v>0</v>
      </c>
      <c r="F72" s="100">
        <f>+(I_Vendite_Acquisti!$E$28/30)*I_Vendite_Acquisti!H51</f>
        <v>0</v>
      </c>
      <c r="G72" s="100">
        <f>+(I_Vendite_Acquisti!$E$28/30)*I_Vendite_Acquisti!I51</f>
        <v>0</v>
      </c>
      <c r="H72" s="100">
        <f>+(I_Vendite_Acquisti!$E$28/30)*I_Vendite_Acquisti!J51</f>
        <v>0</v>
      </c>
      <c r="I72" s="100">
        <f>+(I_Vendite_Acquisti!$E$28/30)*I_Vendite_Acquisti!K51</f>
        <v>0</v>
      </c>
      <c r="J72" s="100">
        <f>+(I_Vendite_Acquisti!$E$28/30)*I_Vendite_Acquisti!L51</f>
        <v>0</v>
      </c>
      <c r="K72" s="100">
        <f>+(I_Vendite_Acquisti!$E$28/30)*I_Vendite_Acquisti!M51</f>
        <v>0</v>
      </c>
      <c r="L72" s="100">
        <f>+(I_Vendite_Acquisti!$E$28/30)*I_Vendite_Acquisti!N51</f>
        <v>0</v>
      </c>
      <c r="M72" s="100">
        <f>+(I_Vendite_Acquisti!$E$28/30)*I_Vendite_Acquisti!O51</f>
        <v>0</v>
      </c>
      <c r="N72" s="100">
        <f>+(I_Vendite_Acquisti!$E$28/30)*I_Vendite_Acquisti!P51</f>
        <v>0</v>
      </c>
      <c r="O72" s="100">
        <f>+(I_Vendite_Acquisti!$E$28/30)*I_Vendite_Acquisti!Q51</f>
        <v>0</v>
      </c>
      <c r="P72" s="100">
        <f>+(I_Vendite_Acquisti!$E$28/30)*I_Vendite_Acquisti!R51</f>
        <v>0</v>
      </c>
      <c r="Q72" s="100">
        <f>+(I_Vendite_Acquisti!$E$28/30)*I_Vendite_Acquisti!S51</f>
        <v>0</v>
      </c>
      <c r="R72" s="100">
        <f>+(I_Vendite_Acquisti!$E$28/30)*I_Vendite_Acquisti!T51</f>
        <v>0</v>
      </c>
      <c r="S72" s="100">
        <f>+(I_Vendite_Acquisti!$E$28/30)*I_Vendite_Acquisti!U51</f>
        <v>0</v>
      </c>
      <c r="T72" s="100">
        <f>+(I_Vendite_Acquisti!$E$28/30)*I_Vendite_Acquisti!V51</f>
        <v>0</v>
      </c>
      <c r="U72" s="100">
        <f>+(I_Vendite_Acquisti!$E$28/30)*I_Vendite_Acquisti!W51</f>
        <v>0</v>
      </c>
      <c r="V72" s="100">
        <f>+(I_Vendite_Acquisti!$E$28/30)*I_Vendite_Acquisti!X51</f>
        <v>0</v>
      </c>
      <c r="W72" s="100">
        <f>+(I_Vendite_Acquisti!$E$28/30)*I_Vendite_Acquisti!Y51</f>
        <v>0</v>
      </c>
      <c r="X72" s="100">
        <f>+(I_Vendite_Acquisti!$E$28/30)*I_Vendite_Acquisti!Z51</f>
        <v>0</v>
      </c>
      <c r="Y72" s="100">
        <f>+(I_Vendite_Acquisti!$E$28/30)*I_Vendite_Acquisti!AA51</f>
        <v>0</v>
      </c>
      <c r="Z72" s="100">
        <f>+(I_Vendite_Acquisti!$E$28/30)*I_Vendite_Acquisti!AB51</f>
        <v>0</v>
      </c>
      <c r="AA72" s="100">
        <f>+(I_Vendite_Acquisti!$E$28/30)*I_Vendite_Acquisti!AC51</f>
        <v>0</v>
      </c>
      <c r="AB72" s="100">
        <f>+(I_Vendite_Acquisti!$E$28/30)*I_Vendite_Acquisti!AD51</f>
        <v>0</v>
      </c>
      <c r="AC72" s="100">
        <f>+(I_Vendite_Acquisti!$E$28/30)*I_Vendite_Acquisti!AE51</f>
        <v>0</v>
      </c>
      <c r="AD72" s="100">
        <f>+(I_Vendite_Acquisti!$E$28/30)*I_Vendite_Acquisti!AF51</f>
        <v>0</v>
      </c>
      <c r="AE72" s="100">
        <f>+(I_Vendite_Acquisti!$E$28/30)*I_Vendite_Acquisti!AG51</f>
        <v>0</v>
      </c>
      <c r="AF72" s="100">
        <f>+(I_Vendite_Acquisti!$E$28/30)*I_Vendite_Acquisti!AH51</f>
        <v>0</v>
      </c>
      <c r="AG72" s="100">
        <f>+(I_Vendite_Acquisti!$E$28/30)*I_Vendite_Acquisti!AI51</f>
        <v>0</v>
      </c>
      <c r="AH72" s="100">
        <f>+(I_Vendite_Acquisti!$E$28/30)*I_Vendite_Acquisti!AJ51</f>
        <v>0</v>
      </c>
      <c r="AI72" s="100">
        <f>+(I_Vendite_Acquisti!$E$28/30)*I_Vendite_Acquisti!AK51</f>
        <v>0</v>
      </c>
      <c r="AJ72" s="100">
        <f>+(I_Vendite_Acquisti!$E$28/30)*I_Vendite_Acquisti!AL51</f>
        <v>0</v>
      </c>
      <c r="AK72" s="100">
        <f>+(I_Vendite_Acquisti!$E$28/30)*I_Vendite_Acquisti!AM51</f>
        <v>0</v>
      </c>
      <c r="AL72" s="100">
        <f>+(I_Vendite_Acquisti!$E$28/30)*I_Vendite_Acquisti!AN51</f>
        <v>0</v>
      </c>
      <c r="AM72" s="101">
        <f>+(I_Vendite_Acquisti!$E$28/30)*I_Vendite_Acquisti!AO51</f>
        <v>0</v>
      </c>
    </row>
    <row r="73" spans="2:39" x14ac:dyDescent="0.25">
      <c r="B73" s="17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</row>
    <row r="74" spans="2:39" ht="12.6" thickBot="1" x14ac:dyDescent="0.3">
      <c r="C74" s="1" t="s">
        <v>187</v>
      </c>
      <c r="D74" s="19">
        <f>+D8</f>
        <v>42766</v>
      </c>
      <c r="E74" s="19">
        <f t="shared" ref="E74:AM74" si="12">+E8</f>
        <v>42794</v>
      </c>
      <c r="F74" s="19">
        <f t="shared" si="12"/>
        <v>42825</v>
      </c>
      <c r="G74" s="19">
        <f t="shared" si="12"/>
        <v>42855</v>
      </c>
      <c r="H74" s="19">
        <f t="shared" si="12"/>
        <v>42886</v>
      </c>
      <c r="I74" s="19">
        <f t="shared" si="12"/>
        <v>42916</v>
      </c>
      <c r="J74" s="19">
        <f t="shared" si="12"/>
        <v>42947</v>
      </c>
      <c r="K74" s="19">
        <f t="shared" si="12"/>
        <v>42978</v>
      </c>
      <c r="L74" s="19">
        <f t="shared" si="12"/>
        <v>43008</v>
      </c>
      <c r="M74" s="19">
        <f t="shared" si="12"/>
        <v>43039</v>
      </c>
      <c r="N74" s="19">
        <f t="shared" si="12"/>
        <v>43069</v>
      </c>
      <c r="O74" s="19">
        <f t="shared" si="12"/>
        <v>43100</v>
      </c>
      <c r="P74" s="19">
        <f t="shared" si="12"/>
        <v>43131</v>
      </c>
      <c r="Q74" s="19">
        <f t="shared" si="12"/>
        <v>43159</v>
      </c>
      <c r="R74" s="19">
        <f t="shared" si="12"/>
        <v>43190</v>
      </c>
      <c r="S74" s="19">
        <f t="shared" si="12"/>
        <v>43220</v>
      </c>
      <c r="T74" s="19">
        <f t="shared" si="12"/>
        <v>43251</v>
      </c>
      <c r="U74" s="19">
        <f t="shared" si="12"/>
        <v>43281</v>
      </c>
      <c r="V74" s="19">
        <f t="shared" si="12"/>
        <v>43312</v>
      </c>
      <c r="W74" s="19">
        <f t="shared" si="12"/>
        <v>43343</v>
      </c>
      <c r="X74" s="19">
        <f t="shared" si="12"/>
        <v>43373</v>
      </c>
      <c r="Y74" s="19">
        <f t="shared" si="12"/>
        <v>43404</v>
      </c>
      <c r="Z74" s="19">
        <f t="shared" si="12"/>
        <v>43434</v>
      </c>
      <c r="AA74" s="19">
        <f t="shared" si="12"/>
        <v>43465</v>
      </c>
      <c r="AB74" s="19">
        <f t="shared" si="12"/>
        <v>43496</v>
      </c>
      <c r="AC74" s="19">
        <f t="shared" si="12"/>
        <v>43524</v>
      </c>
      <c r="AD74" s="19">
        <f t="shared" si="12"/>
        <v>43555</v>
      </c>
      <c r="AE74" s="19">
        <f t="shared" si="12"/>
        <v>43585</v>
      </c>
      <c r="AF74" s="19">
        <f t="shared" si="12"/>
        <v>43616</v>
      </c>
      <c r="AG74" s="19">
        <f t="shared" si="12"/>
        <v>43646</v>
      </c>
      <c r="AH74" s="19">
        <f t="shared" si="12"/>
        <v>43677</v>
      </c>
      <c r="AI74" s="19">
        <f t="shared" si="12"/>
        <v>43708</v>
      </c>
      <c r="AJ74" s="19">
        <f t="shared" si="12"/>
        <v>43738</v>
      </c>
      <c r="AK74" s="19">
        <f t="shared" si="12"/>
        <v>43769</v>
      </c>
      <c r="AL74" s="19">
        <f t="shared" si="12"/>
        <v>43799</v>
      </c>
      <c r="AM74" s="19">
        <f t="shared" si="12"/>
        <v>43830</v>
      </c>
    </row>
    <row r="75" spans="2:39" ht="14.4" x14ac:dyDescent="0.3">
      <c r="C75" s="51" t="str">
        <f>+C53</f>
        <v>Prodotto 1</v>
      </c>
      <c r="D75" s="102">
        <f>+D53</f>
        <v>0</v>
      </c>
      <c r="E75" s="103">
        <f>+E53-D53</f>
        <v>0</v>
      </c>
      <c r="F75" s="103">
        <f t="shared" ref="F75:AM82" si="13">+F53-E53</f>
        <v>0</v>
      </c>
      <c r="G75" s="103">
        <f t="shared" si="13"/>
        <v>0</v>
      </c>
      <c r="H75" s="103">
        <f t="shared" si="13"/>
        <v>0</v>
      </c>
      <c r="I75" s="103">
        <f t="shared" si="13"/>
        <v>0</v>
      </c>
      <c r="J75" s="103">
        <f t="shared" si="13"/>
        <v>0</v>
      </c>
      <c r="K75" s="103">
        <f t="shared" si="13"/>
        <v>0</v>
      </c>
      <c r="L75" s="103">
        <f t="shared" si="13"/>
        <v>0</v>
      </c>
      <c r="M75" s="103">
        <f t="shared" si="13"/>
        <v>0</v>
      </c>
      <c r="N75" s="103">
        <f t="shared" si="13"/>
        <v>0</v>
      </c>
      <c r="O75" s="103">
        <f t="shared" si="13"/>
        <v>0</v>
      </c>
      <c r="P75" s="103">
        <f t="shared" si="13"/>
        <v>0</v>
      </c>
      <c r="Q75" s="103">
        <f t="shared" si="13"/>
        <v>0</v>
      </c>
      <c r="R75" s="103">
        <f t="shared" si="13"/>
        <v>0</v>
      </c>
      <c r="S75" s="103">
        <f t="shared" si="13"/>
        <v>0</v>
      </c>
      <c r="T75" s="103">
        <f t="shared" si="13"/>
        <v>0</v>
      </c>
      <c r="U75" s="103">
        <f t="shared" si="13"/>
        <v>0</v>
      </c>
      <c r="V75" s="103">
        <f t="shared" si="13"/>
        <v>0</v>
      </c>
      <c r="W75" s="103">
        <f t="shared" si="13"/>
        <v>0</v>
      </c>
      <c r="X75" s="103">
        <f t="shared" si="13"/>
        <v>0</v>
      </c>
      <c r="Y75" s="103">
        <f t="shared" si="13"/>
        <v>0</v>
      </c>
      <c r="Z75" s="103">
        <f t="shared" si="13"/>
        <v>0</v>
      </c>
      <c r="AA75" s="103">
        <f t="shared" si="13"/>
        <v>0</v>
      </c>
      <c r="AB75" s="103">
        <f t="shared" si="13"/>
        <v>0</v>
      </c>
      <c r="AC75" s="103">
        <f t="shared" si="13"/>
        <v>0</v>
      </c>
      <c r="AD75" s="103">
        <f t="shared" si="13"/>
        <v>0</v>
      </c>
      <c r="AE75" s="103">
        <f t="shared" si="13"/>
        <v>0</v>
      </c>
      <c r="AF75" s="103">
        <f t="shared" si="13"/>
        <v>0</v>
      </c>
      <c r="AG75" s="103">
        <f t="shared" si="13"/>
        <v>0</v>
      </c>
      <c r="AH75" s="103">
        <f t="shared" si="13"/>
        <v>0</v>
      </c>
      <c r="AI75" s="103">
        <f t="shared" si="13"/>
        <v>0</v>
      </c>
      <c r="AJ75" s="103">
        <f t="shared" si="13"/>
        <v>0</v>
      </c>
      <c r="AK75" s="103">
        <f t="shared" si="13"/>
        <v>0</v>
      </c>
      <c r="AL75" s="103">
        <f t="shared" si="13"/>
        <v>0</v>
      </c>
      <c r="AM75" s="104">
        <f t="shared" si="13"/>
        <v>0</v>
      </c>
    </row>
    <row r="76" spans="2:39" ht="14.4" x14ac:dyDescent="0.3">
      <c r="C76" s="52" t="str">
        <f t="shared" ref="C76:D91" si="14">+C54</f>
        <v>Prodotto 2</v>
      </c>
      <c r="D76" s="105">
        <f t="shared" si="14"/>
        <v>5000</v>
      </c>
      <c r="E76" s="106">
        <f t="shared" ref="E76:T91" si="15">+E54-D54</f>
        <v>0</v>
      </c>
      <c r="F76" s="106">
        <f t="shared" si="13"/>
        <v>0</v>
      </c>
      <c r="G76" s="106">
        <f t="shared" si="13"/>
        <v>0</v>
      </c>
      <c r="H76" s="106">
        <f t="shared" si="13"/>
        <v>0</v>
      </c>
      <c r="I76" s="106">
        <f t="shared" si="13"/>
        <v>0</v>
      </c>
      <c r="J76" s="106">
        <f t="shared" si="13"/>
        <v>0</v>
      </c>
      <c r="K76" s="106">
        <f t="shared" si="13"/>
        <v>0</v>
      </c>
      <c r="L76" s="106">
        <f t="shared" si="13"/>
        <v>0</v>
      </c>
      <c r="M76" s="106">
        <f t="shared" si="13"/>
        <v>0</v>
      </c>
      <c r="N76" s="106">
        <f t="shared" si="13"/>
        <v>0</v>
      </c>
      <c r="O76" s="106">
        <f t="shared" si="13"/>
        <v>0</v>
      </c>
      <c r="P76" s="106">
        <f t="shared" si="13"/>
        <v>0</v>
      </c>
      <c r="Q76" s="106">
        <f t="shared" si="13"/>
        <v>0</v>
      </c>
      <c r="R76" s="106">
        <f t="shared" si="13"/>
        <v>0</v>
      </c>
      <c r="S76" s="106">
        <f t="shared" si="13"/>
        <v>0</v>
      </c>
      <c r="T76" s="106">
        <f t="shared" si="13"/>
        <v>0</v>
      </c>
      <c r="U76" s="106">
        <f t="shared" si="13"/>
        <v>0</v>
      </c>
      <c r="V76" s="106">
        <f t="shared" si="13"/>
        <v>0</v>
      </c>
      <c r="W76" s="106">
        <f t="shared" si="13"/>
        <v>0</v>
      </c>
      <c r="X76" s="106">
        <f t="shared" si="13"/>
        <v>0</v>
      </c>
      <c r="Y76" s="106">
        <f t="shared" si="13"/>
        <v>0</v>
      </c>
      <c r="Z76" s="106">
        <f t="shared" si="13"/>
        <v>0</v>
      </c>
      <c r="AA76" s="106">
        <f t="shared" si="13"/>
        <v>0</v>
      </c>
      <c r="AB76" s="106">
        <f t="shared" si="13"/>
        <v>0</v>
      </c>
      <c r="AC76" s="106">
        <f t="shared" si="13"/>
        <v>0</v>
      </c>
      <c r="AD76" s="106">
        <f t="shared" si="13"/>
        <v>0</v>
      </c>
      <c r="AE76" s="106">
        <f t="shared" si="13"/>
        <v>0</v>
      </c>
      <c r="AF76" s="106">
        <f t="shared" si="13"/>
        <v>0</v>
      </c>
      <c r="AG76" s="106">
        <f t="shared" si="13"/>
        <v>0</v>
      </c>
      <c r="AH76" s="106">
        <f t="shared" si="13"/>
        <v>0</v>
      </c>
      <c r="AI76" s="106">
        <f t="shared" si="13"/>
        <v>0</v>
      </c>
      <c r="AJ76" s="106">
        <f t="shared" si="13"/>
        <v>0</v>
      </c>
      <c r="AK76" s="106">
        <f t="shared" si="13"/>
        <v>0</v>
      </c>
      <c r="AL76" s="106">
        <f t="shared" si="13"/>
        <v>0</v>
      </c>
      <c r="AM76" s="107">
        <f t="shared" si="13"/>
        <v>0</v>
      </c>
    </row>
    <row r="77" spans="2:39" ht="14.4" x14ac:dyDescent="0.3">
      <c r="B77" s="17"/>
      <c r="C77" s="52" t="str">
        <f t="shared" si="14"/>
        <v>Prodotto 3</v>
      </c>
      <c r="D77" s="105">
        <f t="shared" si="14"/>
        <v>14000</v>
      </c>
      <c r="E77" s="106">
        <f t="shared" si="15"/>
        <v>0</v>
      </c>
      <c r="F77" s="106">
        <f t="shared" si="13"/>
        <v>0</v>
      </c>
      <c r="G77" s="106">
        <f t="shared" si="13"/>
        <v>0</v>
      </c>
      <c r="H77" s="106">
        <f t="shared" si="13"/>
        <v>0</v>
      </c>
      <c r="I77" s="106">
        <f t="shared" si="13"/>
        <v>0</v>
      </c>
      <c r="J77" s="106">
        <f t="shared" si="13"/>
        <v>0</v>
      </c>
      <c r="K77" s="106">
        <f t="shared" si="13"/>
        <v>0</v>
      </c>
      <c r="L77" s="106">
        <f t="shared" si="13"/>
        <v>0</v>
      </c>
      <c r="M77" s="106">
        <f t="shared" si="13"/>
        <v>0</v>
      </c>
      <c r="N77" s="106">
        <f t="shared" si="13"/>
        <v>0</v>
      </c>
      <c r="O77" s="106">
        <f t="shared" si="13"/>
        <v>0</v>
      </c>
      <c r="P77" s="106">
        <f t="shared" si="13"/>
        <v>0</v>
      </c>
      <c r="Q77" s="106">
        <f t="shared" si="13"/>
        <v>0</v>
      </c>
      <c r="R77" s="106">
        <f t="shared" si="13"/>
        <v>0</v>
      </c>
      <c r="S77" s="106">
        <f t="shared" si="13"/>
        <v>0</v>
      </c>
      <c r="T77" s="106">
        <f t="shared" si="13"/>
        <v>0</v>
      </c>
      <c r="U77" s="106">
        <f t="shared" si="13"/>
        <v>0</v>
      </c>
      <c r="V77" s="106">
        <f t="shared" si="13"/>
        <v>0</v>
      </c>
      <c r="W77" s="106">
        <f t="shared" si="13"/>
        <v>0</v>
      </c>
      <c r="X77" s="106">
        <f t="shared" si="13"/>
        <v>0</v>
      </c>
      <c r="Y77" s="106">
        <f t="shared" si="13"/>
        <v>0</v>
      </c>
      <c r="Z77" s="106">
        <f t="shared" si="13"/>
        <v>0</v>
      </c>
      <c r="AA77" s="106">
        <f t="shared" si="13"/>
        <v>0</v>
      </c>
      <c r="AB77" s="106">
        <f t="shared" si="13"/>
        <v>0</v>
      </c>
      <c r="AC77" s="106">
        <f t="shared" si="13"/>
        <v>0</v>
      </c>
      <c r="AD77" s="106">
        <f t="shared" si="13"/>
        <v>0</v>
      </c>
      <c r="AE77" s="106">
        <f t="shared" si="13"/>
        <v>0</v>
      </c>
      <c r="AF77" s="106">
        <f t="shared" si="13"/>
        <v>0</v>
      </c>
      <c r="AG77" s="106">
        <f t="shared" si="13"/>
        <v>0</v>
      </c>
      <c r="AH77" s="106">
        <f t="shared" si="13"/>
        <v>0</v>
      </c>
      <c r="AI77" s="106">
        <f t="shared" si="13"/>
        <v>0</v>
      </c>
      <c r="AJ77" s="106">
        <f t="shared" si="13"/>
        <v>0</v>
      </c>
      <c r="AK77" s="106">
        <f t="shared" si="13"/>
        <v>0</v>
      </c>
      <c r="AL77" s="106">
        <f t="shared" si="13"/>
        <v>0</v>
      </c>
      <c r="AM77" s="107">
        <f t="shared" si="13"/>
        <v>0</v>
      </c>
    </row>
    <row r="78" spans="2:39" ht="14.4" x14ac:dyDescent="0.3">
      <c r="C78" s="52" t="str">
        <f t="shared" si="14"/>
        <v>Prodotto 4</v>
      </c>
      <c r="D78" s="105">
        <f t="shared" si="14"/>
        <v>9000</v>
      </c>
      <c r="E78" s="106">
        <f t="shared" si="15"/>
        <v>0</v>
      </c>
      <c r="F78" s="106">
        <f t="shared" si="13"/>
        <v>0</v>
      </c>
      <c r="G78" s="106">
        <f t="shared" si="13"/>
        <v>0</v>
      </c>
      <c r="H78" s="106">
        <f t="shared" si="13"/>
        <v>0</v>
      </c>
      <c r="I78" s="106">
        <f t="shared" si="13"/>
        <v>0</v>
      </c>
      <c r="J78" s="106">
        <f t="shared" si="13"/>
        <v>0</v>
      </c>
      <c r="K78" s="106">
        <f t="shared" si="13"/>
        <v>0</v>
      </c>
      <c r="L78" s="106">
        <f t="shared" si="13"/>
        <v>0</v>
      </c>
      <c r="M78" s="106">
        <f t="shared" si="13"/>
        <v>0</v>
      </c>
      <c r="N78" s="106">
        <f t="shared" si="13"/>
        <v>0</v>
      </c>
      <c r="O78" s="106">
        <f t="shared" si="13"/>
        <v>0</v>
      </c>
      <c r="P78" s="106">
        <f t="shared" si="13"/>
        <v>0</v>
      </c>
      <c r="Q78" s="106">
        <f t="shared" si="13"/>
        <v>0</v>
      </c>
      <c r="R78" s="106">
        <f t="shared" si="13"/>
        <v>0</v>
      </c>
      <c r="S78" s="106">
        <f t="shared" si="13"/>
        <v>0</v>
      </c>
      <c r="T78" s="106">
        <f t="shared" si="13"/>
        <v>0</v>
      </c>
      <c r="U78" s="106">
        <f t="shared" si="13"/>
        <v>0</v>
      </c>
      <c r="V78" s="106">
        <f t="shared" si="13"/>
        <v>0</v>
      </c>
      <c r="W78" s="106">
        <f t="shared" si="13"/>
        <v>0</v>
      </c>
      <c r="X78" s="106">
        <f t="shared" si="13"/>
        <v>0</v>
      </c>
      <c r="Y78" s="106">
        <f t="shared" si="13"/>
        <v>0</v>
      </c>
      <c r="Z78" s="106">
        <f t="shared" si="13"/>
        <v>0</v>
      </c>
      <c r="AA78" s="106">
        <f t="shared" si="13"/>
        <v>0</v>
      </c>
      <c r="AB78" s="106">
        <f t="shared" si="13"/>
        <v>0</v>
      </c>
      <c r="AC78" s="106">
        <f t="shared" si="13"/>
        <v>0</v>
      </c>
      <c r="AD78" s="106">
        <f t="shared" si="13"/>
        <v>0</v>
      </c>
      <c r="AE78" s="106">
        <f t="shared" si="13"/>
        <v>0</v>
      </c>
      <c r="AF78" s="106">
        <f t="shared" si="13"/>
        <v>0</v>
      </c>
      <c r="AG78" s="106">
        <f t="shared" si="13"/>
        <v>0</v>
      </c>
      <c r="AH78" s="106">
        <f t="shared" si="13"/>
        <v>0</v>
      </c>
      <c r="AI78" s="106">
        <f t="shared" si="13"/>
        <v>0</v>
      </c>
      <c r="AJ78" s="106">
        <f t="shared" si="13"/>
        <v>0</v>
      </c>
      <c r="AK78" s="106">
        <f t="shared" si="13"/>
        <v>0</v>
      </c>
      <c r="AL78" s="106">
        <f t="shared" si="13"/>
        <v>0</v>
      </c>
      <c r="AM78" s="107">
        <f t="shared" si="13"/>
        <v>0</v>
      </c>
    </row>
    <row r="79" spans="2:39" ht="14.4" x14ac:dyDescent="0.3">
      <c r="C79" s="52" t="str">
        <f t="shared" si="14"/>
        <v>Prodotto 5</v>
      </c>
      <c r="D79" s="105">
        <f t="shared" si="14"/>
        <v>32000</v>
      </c>
      <c r="E79" s="106">
        <f t="shared" si="15"/>
        <v>0</v>
      </c>
      <c r="F79" s="106">
        <f t="shared" si="13"/>
        <v>0</v>
      </c>
      <c r="G79" s="106">
        <f t="shared" si="13"/>
        <v>0</v>
      </c>
      <c r="H79" s="106">
        <f t="shared" si="13"/>
        <v>0</v>
      </c>
      <c r="I79" s="106">
        <f t="shared" si="13"/>
        <v>0</v>
      </c>
      <c r="J79" s="106">
        <f t="shared" si="13"/>
        <v>0</v>
      </c>
      <c r="K79" s="106">
        <f t="shared" si="13"/>
        <v>0</v>
      </c>
      <c r="L79" s="106">
        <f t="shared" si="13"/>
        <v>0</v>
      </c>
      <c r="M79" s="106">
        <f t="shared" si="13"/>
        <v>0</v>
      </c>
      <c r="N79" s="106">
        <f t="shared" si="13"/>
        <v>0</v>
      </c>
      <c r="O79" s="106">
        <f t="shared" si="13"/>
        <v>0</v>
      </c>
      <c r="P79" s="106">
        <f t="shared" si="13"/>
        <v>0</v>
      </c>
      <c r="Q79" s="106">
        <f t="shared" si="13"/>
        <v>0</v>
      </c>
      <c r="R79" s="106">
        <f t="shared" si="13"/>
        <v>0</v>
      </c>
      <c r="S79" s="106">
        <f t="shared" si="13"/>
        <v>0</v>
      </c>
      <c r="T79" s="106">
        <f t="shared" si="13"/>
        <v>0</v>
      </c>
      <c r="U79" s="106">
        <f t="shared" si="13"/>
        <v>0</v>
      </c>
      <c r="V79" s="106">
        <f t="shared" si="13"/>
        <v>0</v>
      </c>
      <c r="W79" s="106">
        <f t="shared" si="13"/>
        <v>0</v>
      </c>
      <c r="X79" s="106">
        <f t="shared" si="13"/>
        <v>0</v>
      </c>
      <c r="Y79" s="106">
        <f t="shared" si="13"/>
        <v>0</v>
      </c>
      <c r="Z79" s="106">
        <f t="shared" si="13"/>
        <v>0</v>
      </c>
      <c r="AA79" s="106">
        <f t="shared" si="13"/>
        <v>0</v>
      </c>
      <c r="AB79" s="106">
        <f t="shared" si="13"/>
        <v>0</v>
      </c>
      <c r="AC79" s="106">
        <f t="shared" si="13"/>
        <v>0</v>
      </c>
      <c r="AD79" s="106">
        <f t="shared" si="13"/>
        <v>0</v>
      </c>
      <c r="AE79" s="106">
        <f t="shared" si="13"/>
        <v>0</v>
      </c>
      <c r="AF79" s="106">
        <f t="shared" si="13"/>
        <v>0</v>
      </c>
      <c r="AG79" s="106">
        <f t="shared" si="13"/>
        <v>0</v>
      </c>
      <c r="AH79" s="106">
        <f t="shared" si="13"/>
        <v>0</v>
      </c>
      <c r="AI79" s="106">
        <f t="shared" si="13"/>
        <v>0</v>
      </c>
      <c r="AJ79" s="106">
        <f t="shared" si="13"/>
        <v>0</v>
      </c>
      <c r="AK79" s="106">
        <f t="shared" si="13"/>
        <v>0</v>
      </c>
      <c r="AL79" s="106">
        <f t="shared" si="13"/>
        <v>0</v>
      </c>
      <c r="AM79" s="107">
        <f t="shared" si="13"/>
        <v>0</v>
      </c>
    </row>
    <row r="80" spans="2:39" ht="14.4" x14ac:dyDescent="0.3">
      <c r="B80" s="4"/>
      <c r="C80" s="52" t="str">
        <f t="shared" si="14"/>
        <v>Prodotto 6</v>
      </c>
      <c r="D80" s="105">
        <f t="shared" si="14"/>
        <v>0</v>
      </c>
      <c r="E80" s="106">
        <f t="shared" si="15"/>
        <v>0</v>
      </c>
      <c r="F80" s="106">
        <f t="shared" si="13"/>
        <v>0</v>
      </c>
      <c r="G80" s="106">
        <f t="shared" si="13"/>
        <v>0</v>
      </c>
      <c r="H80" s="106">
        <f t="shared" si="13"/>
        <v>0</v>
      </c>
      <c r="I80" s="106">
        <f t="shared" si="13"/>
        <v>0</v>
      </c>
      <c r="J80" s="106">
        <f t="shared" si="13"/>
        <v>0</v>
      </c>
      <c r="K80" s="106">
        <f t="shared" si="13"/>
        <v>0</v>
      </c>
      <c r="L80" s="106">
        <f t="shared" si="13"/>
        <v>0</v>
      </c>
      <c r="M80" s="106">
        <f t="shared" si="13"/>
        <v>0</v>
      </c>
      <c r="N80" s="106">
        <f t="shared" si="13"/>
        <v>0</v>
      </c>
      <c r="O80" s="106">
        <f t="shared" si="13"/>
        <v>0</v>
      </c>
      <c r="P80" s="106">
        <f t="shared" si="13"/>
        <v>0</v>
      </c>
      <c r="Q80" s="106">
        <f t="shared" si="13"/>
        <v>0</v>
      </c>
      <c r="R80" s="106">
        <f t="shared" si="13"/>
        <v>0</v>
      </c>
      <c r="S80" s="106">
        <f t="shared" si="13"/>
        <v>0</v>
      </c>
      <c r="T80" s="106">
        <f t="shared" si="13"/>
        <v>0</v>
      </c>
      <c r="U80" s="106">
        <f t="shared" si="13"/>
        <v>0</v>
      </c>
      <c r="V80" s="106">
        <f t="shared" si="13"/>
        <v>0</v>
      </c>
      <c r="W80" s="106">
        <f t="shared" si="13"/>
        <v>0</v>
      </c>
      <c r="X80" s="106">
        <f t="shared" si="13"/>
        <v>0</v>
      </c>
      <c r="Y80" s="106">
        <f t="shared" si="13"/>
        <v>0</v>
      </c>
      <c r="Z80" s="106">
        <f t="shared" si="13"/>
        <v>0</v>
      </c>
      <c r="AA80" s="106">
        <f t="shared" si="13"/>
        <v>0</v>
      </c>
      <c r="AB80" s="106">
        <f t="shared" si="13"/>
        <v>0</v>
      </c>
      <c r="AC80" s="106">
        <f t="shared" si="13"/>
        <v>0</v>
      </c>
      <c r="AD80" s="106">
        <f t="shared" si="13"/>
        <v>0</v>
      </c>
      <c r="AE80" s="106">
        <f t="shared" si="13"/>
        <v>0</v>
      </c>
      <c r="AF80" s="106">
        <f t="shared" si="13"/>
        <v>0</v>
      </c>
      <c r="AG80" s="106">
        <f t="shared" si="13"/>
        <v>0</v>
      </c>
      <c r="AH80" s="106">
        <f t="shared" si="13"/>
        <v>0</v>
      </c>
      <c r="AI80" s="106">
        <f t="shared" si="13"/>
        <v>0</v>
      </c>
      <c r="AJ80" s="106">
        <f t="shared" si="13"/>
        <v>0</v>
      </c>
      <c r="AK80" s="106">
        <f t="shared" si="13"/>
        <v>0</v>
      </c>
      <c r="AL80" s="106">
        <f t="shared" si="13"/>
        <v>0</v>
      </c>
      <c r="AM80" s="107">
        <f t="shared" si="13"/>
        <v>0</v>
      </c>
    </row>
    <row r="81" spans="3:39" ht="14.4" x14ac:dyDescent="0.3">
      <c r="C81" s="52" t="str">
        <f t="shared" si="14"/>
        <v>Prodotto 7</v>
      </c>
      <c r="D81" s="105">
        <f t="shared" si="14"/>
        <v>0</v>
      </c>
      <c r="E81" s="106">
        <f t="shared" si="15"/>
        <v>0</v>
      </c>
      <c r="F81" s="106">
        <f t="shared" si="13"/>
        <v>0</v>
      </c>
      <c r="G81" s="106">
        <f t="shared" si="13"/>
        <v>0</v>
      </c>
      <c r="H81" s="106">
        <f t="shared" si="13"/>
        <v>0</v>
      </c>
      <c r="I81" s="106">
        <f t="shared" si="13"/>
        <v>0</v>
      </c>
      <c r="J81" s="106">
        <f t="shared" si="13"/>
        <v>0</v>
      </c>
      <c r="K81" s="106">
        <f t="shared" si="13"/>
        <v>0</v>
      </c>
      <c r="L81" s="106">
        <f t="shared" si="13"/>
        <v>0</v>
      </c>
      <c r="M81" s="106">
        <f t="shared" si="13"/>
        <v>0</v>
      </c>
      <c r="N81" s="106">
        <f t="shared" si="13"/>
        <v>0</v>
      </c>
      <c r="O81" s="106">
        <f t="shared" si="13"/>
        <v>0</v>
      </c>
      <c r="P81" s="106">
        <f t="shared" si="13"/>
        <v>0</v>
      </c>
      <c r="Q81" s="106">
        <f t="shared" si="13"/>
        <v>0</v>
      </c>
      <c r="R81" s="106">
        <f t="shared" si="13"/>
        <v>0</v>
      </c>
      <c r="S81" s="106">
        <f t="shared" si="13"/>
        <v>0</v>
      </c>
      <c r="T81" s="106">
        <f t="shared" si="13"/>
        <v>0</v>
      </c>
      <c r="U81" s="106">
        <f t="shared" si="13"/>
        <v>0</v>
      </c>
      <c r="V81" s="106">
        <f t="shared" si="13"/>
        <v>0</v>
      </c>
      <c r="W81" s="106">
        <f t="shared" si="13"/>
        <v>0</v>
      </c>
      <c r="X81" s="106">
        <f t="shared" si="13"/>
        <v>0</v>
      </c>
      <c r="Y81" s="106">
        <f t="shared" si="13"/>
        <v>0</v>
      </c>
      <c r="Z81" s="106">
        <f t="shared" si="13"/>
        <v>0</v>
      </c>
      <c r="AA81" s="106">
        <f t="shared" si="13"/>
        <v>0</v>
      </c>
      <c r="AB81" s="106">
        <f t="shared" si="13"/>
        <v>0</v>
      </c>
      <c r="AC81" s="106">
        <f t="shared" si="13"/>
        <v>0</v>
      </c>
      <c r="AD81" s="106">
        <f t="shared" si="13"/>
        <v>0</v>
      </c>
      <c r="AE81" s="106">
        <f t="shared" si="13"/>
        <v>0</v>
      </c>
      <c r="AF81" s="106">
        <f t="shared" si="13"/>
        <v>0</v>
      </c>
      <c r="AG81" s="106">
        <f t="shared" si="13"/>
        <v>0</v>
      </c>
      <c r="AH81" s="106">
        <f t="shared" si="13"/>
        <v>0</v>
      </c>
      <c r="AI81" s="106">
        <f t="shared" si="13"/>
        <v>0</v>
      </c>
      <c r="AJ81" s="106">
        <f t="shared" si="13"/>
        <v>0</v>
      </c>
      <c r="AK81" s="106">
        <f t="shared" si="13"/>
        <v>0</v>
      </c>
      <c r="AL81" s="106">
        <f t="shared" si="13"/>
        <v>0</v>
      </c>
      <c r="AM81" s="107">
        <f t="shared" si="13"/>
        <v>0</v>
      </c>
    </row>
    <row r="82" spans="3:39" ht="14.4" x14ac:dyDescent="0.3">
      <c r="C82" s="52" t="str">
        <f t="shared" si="14"/>
        <v>Prodotto 8</v>
      </c>
      <c r="D82" s="105">
        <f t="shared" si="14"/>
        <v>0</v>
      </c>
      <c r="E82" s="106">
        <f t="shared" si="15"/>
        <v>0</v>
      </c>
      <c r="F82" s="106">
        <f t="shared" si="13"/>
        <v>0</v>
      </c>
      <c r="G82" s="106">
        <f t="shared" si="13"/>
        <v>0</v>
      </c>
      <c r="H82" s="106">
        <f t="shared" si="13"/>
        <v>0</v>
      </c>
      <c r="I82" s="106">
        <f t="shared" si="13"/>
        <v>0</v>
      </c>
      <c r="J82" s="106">
        <f t="shared" si="13"/>
        <v>0</v>
      </c>
      <c r="K82" s="106">
        <f t="shared" si="13"/>
        <v>0</v>
      </c>
      <c r="L82" s="106">
        <f t="shared" si="13"/>
        <v>0</v>
      </c>
      <c r="M82" s="106">
        <f t="shared" si="13"/>
        <v>0</v>
      </c>
      <c r="N82" s="106">
        <f t="shared" si="13"/>
        <v>0</v>
      </c>
      <c r="O82" s="106">
        <f t="shared" si="13"/>
        <v>0</v>
      </c>
      <c r="P82" s="106">
        <f t="shared" si="13"/>
        <v>0</v>
      </c>
      <c r="Q82" s="106">
        <f t="shared" si="13"/>
        <v>0</v>
      </c>
      <c r="R82" s="106">
        <f t="shared" si="13"/>
        <v>0</v>
      </c>
      <c r="S82" s="106">
        <f t="shared" si="13"/>
        <v>0</v>
      </c>
      <c r="T82" s="106">
        <f t="shared" si="13"/>
        <v>0</v>
      </c>
      <c r="U82" s="106">
        <f t="shared" si="13"/>
        <v>0</v>
      </c>
      <c r="V82" s="106">
        <f t="shared" si="13"/>
        <v>0</v>
      </c>
      <c r="W82" s="106">
        <f t="shared" ref="W82:AM82" si="16">+W60-V60</f>
        <v>0</v>
      </c>
      <c r="X82" s="106">
        <f t="shared" si="16"/>
        <v>0</v>
      </c>
      <c r="Y82" s="106">
        <f t="shared" si="16"/>
        <v>0</v>
      </c>
      <c r="Z82" s="106">
        <f t="shared" si="16"/>
        <v>0</v>
      </c>
      <c r="AA82" s="106">
        <f t="shared" si="16"/>
        <v>0</v>
      </c>
      <c r="AB82" s="106">
        <f t="shared" si="16"/>
        <v>0</v>
      </c>
      <c r="AC82" s="106">
        <f t="shared" si="16"/>
        <v>0</v>
      </c>
      <c r="AD82" s="106">
        <f t="shared" si="16"/>
        <v>0</v>
      </c>
      <c r="AE82" s="106">
        <f t="shared" si="16"/>
        <v>0</v>
      </c>
      <c r="AF82" s="106">
        <f t="shared" si="16"/>
        <v>0</v>
      </c>
      <c r="AG82" s="106">
        <f t="shared" si="16"/>
        <v>0</v>
      </c>
      <c r="AH82" s="106">
        <f t="shared" si="16"/>
        <v>0</v>
      </c>
      <c r="AI82" s="106">
        <f t="shared" si="16"/>
        <v>0</v>
      </c>
      <c r="AJ82" s="106">
        <f t="shared" si="16"/>
        <v>0</v>
      </c>
      <c r="AK82" s="106">
        <f t="shared" si="16"/>
        <v>0</v>
      </c>
      <c r="AL82" s="106">
        <f t="shared" si="16"/>
        <v>0</v>
      </c>
      <c r="AM82" s="107">
        <f t="shared" si="16"/>
        <v>0</v>
      </c>
    </row>
    <row r="83" spans="3:39" ht="14.4" x14ac:dyDescent="0.3">
      <c r="C83" s="52" t="str">
        <f t="shared" si="14"/>
        <v>Prodotto 9</v>
      </c>
      <c r="D83" s="105">
        <f t="shared" si="14"/>
        <v>0</v>
      </c>
      <c r="E83" s="106">
        <f t="shared" si="15"/>
        <v>0</v>
      </c>
      <c r="F83" s="106">
        <f t="shared" si="15"/>
        <v>0</v>
      </c>
      <c r="G83" s="106">
        <f t="shared" si="15"/>
        <v>0</v>
      </c>
      <c r="H83" s="106">
        <f t="shared" si="15"/>
        <v>0</v>
      </c>
      <c r="I83" s="106">
        <f t="shared" si="15"/>
        <v>0</v>
      </c>
      <c r="J83" s="106">
        <f t="shared" si="15"/>
        <v>0</v>
      </c>
      <c r="K83" s="106">
        <f t="shared" si="15"/>
        <v>0</v>
      </c>
      <c r="L83" s="106">
        <f t="shared" si="15"/>
        <v>0</v>
      </c>
      <c r="M83" s="106">
        <f t="shared" si="15"/>
        <v>0</v>
      </c>
      <c r="N83" s="106">
        <f t="shared" si="15"/>
        <v>0</v>
      </c>
      <c r="O83" s="106">
        <f t="shared" si="15"/>
        <v>0</v>
      </c>
      <c r="P83" s="106">
        <f t="shared" si="15"/>
        <v>0</v>
      </c>
      <c r="Q83" s="106">
        <f t="shared" si="15"/>
        <v>0</v>
      </c>
      <c r="R83" s="106">
        <f t="shared" si="15"/>
        <v>0</v>
      </c>
      <c r="S83" s="106">
        <f t="shared" si="15"/>
        <v>0</v>
      </c>
      <c r="T83" s="106">
        <f t="shared" si="15"/>
        <v>0</v>
      </c>
      <c r="U83" s="106">
        <f t="shared" ref="U83:AM91" si="17">+U61-T61</f>
        <v>0</v>
      </c>
      <c r="V83" s="106">
        <f t="shared" si="17"/>
        <v>0</v>
      </c>
      <c r="W83" s="106">
        <f t="shared" si="17"/>
        <v>0</v>
      </c>
      <c r="X83" s="106">
        <f t="shared" si="17"/>
        <v>0</v>
      </c>
      <c r="Y83" s="106">
        <f t="shared" si="17"/>
        <v>0</v>
      </c>
      <c r="Z83" s="106">
        <f t="shared" si="17"/>
        <v>0</v>
      </c>
      <c r="AA83" s="106">
        <f t="shared" si="17"/>
        <v>0</v>
      </c>
      <c r="AB83" s="106">
        <f t="shared" si="17"/>
        <v>0</v>
      </c>
      <c r="AC83" s="106">
        <f t="shared" si="17"/>
        <v>0</v>
      </c>
      <c r="AD83" s="106">
        <f t="shared" si="17"/>
        <v>0</v>
      </c>
      <c r="AE83" s="106">
        <f t="shared" si="17"/>
        <v>0</v>
      </c>
      <c r="AF83" s="106">
        <f t="shared" si="17"/>
        <v>0</v>
      </c>
      <c r="AG83" s="106">
        <f t="shared" si="17"/>
        <v>0</v>
      </c>
      <c r="AH83" s="106">
        <f t="shared" si="17"/>
        <v>0</v>
      </c>
      <c r="AI83" s="106">
        <f t="shared" si="17"/>
        <v>0</v>
      </c>
      <c r="AJ83" s="106">
        <f t="shared" si="17"/>
        <v>0</v>
      </c>
      <c r="AK83" s="106">
        <f t="shared" si="17"/>
        <v>0</v>
      </c>
      <c r="AL83" s="106">
        <f t="shared" si="17"/>
        <v>0</v>
      </c>
      <c r="AM83" s="107">
        <f t="shared" si="17"/>
        <v>0</v>
      </c>
    </row>
    <row r="84" spans="3:39" ht="14.4" x14ac:dyDescent="0.3">
      <c r="C84" s="52" t="str">
        <f t="shared" si="14"/>
        <v>Prodotto 10</v>
      </c>
      <c r="D84" s="105">
        <f t="shared" si="14"/>
        <v>0</v>
      </c>
      <c r="E84" s="106">
        <f t="shared" si="15"/>
        <v>0</v>
      </c>
      <c r="F84" s="106">
        <f t="shared" si="15"/>
        <v>0</v>
      </c>
      <c r="G84" s="106">
        <f t="shared" si="15"/>
        <v>0</v>
      </c>
      <c r="H84" s="106">
        <f t="shared" si="15"/>
        <v>0</v>
      </c>
      <c r="I84" s="106">
        <f t="shared" si="15"/>
        <v>0</v>
      </c>
      <c r="J84" s="106">
        <f t="shared" si="15"/>
        <v>0</v>
      </c>
      <c r="K84" s="106">
        <f t="shared" si="15"/>
        <v>0</v>
      </c>
      <c r="L84" s="106">
        <f t="shared" si="15"/>
        <v>0</v>
      </c>
      <c r="M84" s="106">
        <f t="shared" si="15"/>
        <v>0</v>
      </c>
      <c r="N84" s="106">
        <f t="shared" si="15"/>
        <v>0</v>
      </c>
      <c r="O84" s="106">
        <f t="shared" si="15"/>
        <v>0</v>
      </c>
      <c r="P84" s="106">
        <f t="shared" si="15"/>
        <v>0</v>
      </c>
      <c r="Q84" s="106">
        <f t="shared" si="15"/>
        <v>0</v>
      </c>
      <c r="R84" s="106">
        <f t="shared" si="15"/>
        <v>0</v>
      </c>
      <c r="S84" s="106">
        <f t="shared" si="15"/>
        <v>0</v>
      </c>
      <c r="T84" s="106">
        <f t="shared" si="15"/>
        <v>0</v>
      </c>
      <c r="U84" s="106">
        <f t="shared" si="17"/>
        <v>0</v>
      </c>
      <c r="V84" s="106">
        <f t="shared" si="17"/>
        <v>0</v>
      </c>
      <c r="W84" s="106">
        <f t="shared" si="17"/>
        <v>0</v>
      </c>
      <c r="X84" s="106">
        <f t="shared" si="17"/>
        <v>0</v>
      </c>
      <c r="Y84" s="106">
        <f t="shared" si="17"/>
        <v>0</v>
      </c>
      <c r="Z84" s="106">
        <f t="shared" si="17"/>
        <v>0</v>
      </c>
      <c r="AA84" s="106">
        <f t="shared" si="17"/>
        <v>0</v>
      </c>
      <c r="AB84" s="106">
        <f t="shared" si="17"/>
        <v>0</v>
      </c>
      <c r="AC84" s="106">
        <f t="shared" si="17"/>
        <v>0</v>
      </c>
      <c r="AD84" s="106">
        <f t="shared" si="17"/>
        <v>0</v>
      </c>
      <c r="AE84" s="106">
        <f t="shared" si="17"/>
        <v>0</v>
      </c>
      <c r="AF84" s="106">
        <f t="shared" si="17"/>
        <v>0</v>
      </c>
      <c r="AG84" s="106">
        <f t="shared" si="17"/>
        <v>0</v>
      </c>
      <c r="AH84" s="106">
        <f t="shared" si="17"/>
        <v>0</v>
      </c>
      <c r="AI84" s="106">
        <f t="shared" si="17"/>
        <v>0</v>
      </c>
      <c r="AJ84" s="106">
        <f t="shared" si="17"/>
        <v>0</v>
      </c>
      <c r="AK84" s="106">
        <f t="shared" si="17"/>
        <v>0</v>
      </c>
      <c r="AL84" s="106">
        <f t="shared" si="17"/>
        <v>0</v>
      </c>
      <c r="AM84" s="107">
        <f t="shared" si="17"/>
        <v>0</v>
      </c>
    </row>
    <row r="85" spans="3:39" ht="14.4" x14ac:dyDescent="0.3">
      <c r="C85" s="52" t="str">
        <f t="shared" si="14"/>
        <v>Prodotto 11</v>
      </c>
      <c r="D85" s="105">
        <f t="shared" si="14"/>
        <v>0</v>
      </c>
      <c r="E85" s="106">
        <f t="shared" si="15"/>
        <v>0</v>
      </c>
      <c r="F85" s="106">
        <f t="shared" si="15"/>
        <v>0</v>
      </c>
      <c r="G85" s="106">
        <f t="shared" si="15"/>
        <v>0</v>
      </c>
      <c r="H85" s="106">
        <f t="shared" si="15"/>
        <v>0</v>
      </c>
      <c r="I85" s="106">
        <f t="shared" si="15"/>
        <v>0</v>
      </c>
      <c r="J85" s="106">
        <f t="shared" si="15"/>
        <v>0</v>
      </c>
      <c r="K85" s="106">
        <f t="shared" si="15"/>
        <v>0</v>
      </c>
      <c r="L85" s="106">
        <f t="shared" si="15"/>
        <v>0</v>
      </c>
      <c r="M85" s="106">
        <f t="shared" si="15"/>
        <v>0</v>
      </c>
      <c r="N85" s="106">
        <f t="shared" si="15"/>
        <v>0</v>
      </c>
      <c r="O85" s="106">
        <f t="shared" si="15"/>
        <v>0</v>
      </c>
      <c r="P85" s="106">
        <f t="shared" si="15"/>
        <v>0</v>
      </c>
      <c r="Q85" s="106">
        <f t="shared" si="15"/>
        <v>0</v>
      </c>
      <c r="R85" s="106">
        <f t="shared" si="15"/>
        <v>0</v>
      </c>
      <c r="S85" s="106">
        <f t="shared" si="15"/>
        <v>0</v>
      </c>
      <c r="T85" s="106">
        <f t="shared" si="15"/>
        <v>0</v>
      </c>
      <c r="U85" s="106">
        <f t="shared" si="17"/>
        <v>0</v>
      </c>
      <c r="V85" s="106">
        <f t="shared" si="17"/>
        <v>0</v>
      </c>
      <c r="W85" s="106">
        <f t="shared" si="17"/>
        <v>0</v>
      </c>
      <c r="X85" s="106">
        <f t="shared" si="17"/>
        <v>0</v>
      </c>
      <c r="Y85" s="106">
        <f t="shared" si="17"/>
        <v>0</v>
      </c>
      <c r="Z85" s="106">
        <f t="shared" si="17"/>
        <v>0</v>
      </c>
      <c r="AA85" s="106">
        <f t="shared" si="17"/>
        <v>0</v>
      </c>
      <c r="AB85" s="106">
        <f t="shared" si="17"/>
        <v>0</v>
      </c>
      <c r="AC85" s="106">
        <f t="shared" si="17"/>
        <v>0</v>
      </c>
      <c r="AD85" s="106">
        <f t="shared" si="17"/>
        <v>0</v>
      </c>
      <c r="AE85" s="106">
        <f t="shared" si="17"/>
        <v>0</v>
      </c>
      <c r="AF85" s="106">
        <f t="shared" si="17"/>
        <v>0</v>
      </c>
      <c r="AG85" s="106">
        <f t="shared" si="17"/>
        <v>0</v>
      </c>
      <c r="AH85" s="106">
        <f t="shared" si="17"/>
        <v>0</v>
      </c>
      <c r="AI85" s="106">
        <f t="shared" si="17"/>
        <v>0</v>
      </c>
      <c r="AJ85" s="106">
        <f t="shared" si="17"/>
        <v>0</v>
      </c>
      <c r="AK85" s="106">
        <f t="shared" si="17"/>
        <v>0</v>
      </c>
      <c r="AL85" s="106">
        <f t="shared" si="17"/>
        <v>0</v>
      </c>
      <c r="AM85" s="107">
        <f t="shared" si="17"/>
        <v>0</v>
      </c>
    </row>
    <row r="86" spans="3:39" ht="14.4" x14ac:dyDescent="0.3">
      <c r="C86" s="52" t="str">
        <f t="shared" si="14"/>
        <v>Prodotto 12</v>
      </c>
      <c r="D86" s="105">
        <f t="shared" si="14"/>
        <v>0</v>
      </c>
      <c r="E86" s="106">
        <f t="shared" si="15"/>
        <v>0</v>
      </c>
      <c r="F86" s="106">
        <f t="shared" si="15"/>
        <v>0</v>
      </c>
      <c r="G86" s="106">
        <f t="shared" si="15"/>
        <v>0</v>
      </c>
      <c r="H86" s="106">
        <f t="shared" si="15"/>
        <v>0</v>
      </c>
      <c r="I86" s="106">
        <f t="shared" si="15"/>
        <v>0</v>
      </c>
      <c r="J86" s="106">
        <f t="shared" si="15"/>
        <v>0</v>
      </c>
      <c r="K86" s="106">
        <f t="shared" si="15"/>
        <v>0</v>
      </c>
      <c r="L86" s="106">
        <f t="shared" si="15"/>
        <v>0</v>
      </c>
      <c r="M86" s="106">
        <f t="shared" si="15"/>
        <v>0</v>
      </c>
      <c r="N86" s="106">
        <f t="shared" si="15"/>
        <v>0</v>
      </c>
      <c r="O86" s="106">
        <f t="shared" si="15"/>
        <v>0</v>
      </c>
      <c r="P86" s="106">
        <f t="shared" si="15"/>
        <v>0</v>
      </c>
      <c r="Q86" s="106">
        <f t="shared" si="15"/>
        <v>0</v>
      </c>
      <c r="R86" s="106">
        <f t="shared" si="15"/>
        <v>0</v>
      </c>
      <c r="S86" s="106">
        <f t="shared" si="15"/>
        <v>0</v>
      </c>
      <c r="T86" s="106">
        <f t="shared" si="15"/>
        <v>0</v>
      </c>
      <c r="U86" s="106">
        <f t="shared" si="17"/>
        <v>0</v>
      </c>
      <c r="V86" s="106">
        <f t="shared" si="17"/>
        <v>0</v>
      </c>
      <c r="W86" s="106">
        <f t="shared" si="17"/>
        <v>0</v>
      </c>
      <c r="X86" s="106">
        <f t="shared" si="17"/>
        <v>0</v>
      </c>
      <c r="Y86" s="106">
        <f t="shared" si="17"/>
        <v>0</v>
      </c>
      <c r="Z86" s="106">
        <f t="shared" si="17"/>
        <v>0</v>
      </c>
      <c r="AA86" s="106">
        <f t="shared" si="17"/>
        <v>0</v>
      </c>
      <c r="AB86" s="106">
        <f t="shared" si="17"/>
        <v>0</v>
      </c>
      <c r="AC86" s="106">
        <f t="shared" si="17"/>
        <v>0</v>
      </c>
      <c r="AD86" s="106">
        <f t="shared" si="17"/>
        <v>0</v>
      </c>
      <c r="AE86" s="106">
        <f t="shared" si="17"/>
        <v>0</v>
      </c>
      <c r="AF86" s="106">
        <f t="shared" si="17"/>
        <v>0</v>
      </c>
      <c r="AG86" s="106">
        <f t="shared" si="17"/>
        <v>0</v>
      </c>
      <c r="AH86" s="106">
        <f t="shared" si="17"/>
        <v>0</v>
      </c>
      <c r="AI86" s="106">
        <f t="shared" si="17"/>
        <v>0</v>
      </c>
      <c r="AJ86" s="106">
        <f t="shared" si="17"/>
        <v>0</v>
      </c>
      <c r="AK86" s="106">
        <f t="shared" si="17"/>
        <v>0</v>
      </c>
      <c r="AL86" s="106">
        <f t="shared" si="17"/>
        <v>0</v>
      </c>
      <c r="AM86" s="107">
        <f t="shared" si="17"/>
        <v>0</v>
      </c>
    </row>
    <row r="87" spans="3:39" ht="14.4" x14ac:dyDescent="0.3">
      <c r="C87" s="52" t="str">
        <f t="shared" si="14"/>
        <v>Prodotto 13</v>
      </c>
      <c r="D87" s="105">
        <f t="shared" si="14"/>
        <v>0</v>
      </c>
      <c r="E87" s="106">
        <f t="shared" si="15"/>
        <v>0</v>
      </c>
      <c r="F87" s="106">
        <f t="shared" si="15"/>
        <v>0</v>
      </c>
      <c r="G87" s="106">
        <f t="shared" si="15"/>
        <v>0</v>
      </c>
      <c r="H87" s="106">
        <f t="shared" si="15"/>
        <v>0</v>
      </c>
      <c r="I87" s="106">
        <f t="shared" si="15"/>
        <v>0</v>
      </c>
      <c r="J87" s="106">
        <f t="shared" si="15"/>
        <v>0</v>
      </c>
      <c r="K87" s="106">
        <f t="shared" si="15"/>
        <v>0</v>
      </c>
      <c r="L87" s="106">
        <f t="shared" si="15"/>
        <v>0</v>
      </c>
      <c r="M87" s="106">
        <f t="shared" si="15"/>
        <v>0</v>
      </c>
      <c r="N87" s="106">
        <f t="shared" si="15"/>
        <v>0</v>
      </c>
      <c r="O87" s="106">
        <f t="shared" si="15"/>
        <v>0</v>
      </c>
      <c r="P87" s="106">
        <f t="shared" si="15"/>
        <v>0</v>
      </c>
      <c r="Q87" s="106">
        <f t="shared" si="15"/>
        <v>0</v>
      </c>
      <c r="R87" s="106">
        <f t="shared" si="15"/>
        <v>0</v>
      </c>
      <c r="S87" s="106">
        <f t="shared" si="15"/>
        <v>0</v>
      </c>
      <c r="T87" s="106">
        <f t="shared" si="15"/>
        <v>0</v>
      </c>
      <c r="U87" s="106">
        <f t="shared" si="17"/>
        <v>0</v>
      </c>
      <c r="V87" s="106">
        <f t="shared" si="17"/>
        <v>0</v>
      </c>
      <c r="W87" s="106">
        <f t="shared" si="17"/>
        <v>0</v>
      </c>
      <c r="X87" s="106">
        <f t="shared" si="17"/>
        <v>0</v>
      </c>
      <c r="Y87" s="106">
        <f t="shared" si="17"/>
        <v>0</v>
      </c>
      <c r="Z87" s="106">
        <f t="shared" si="17"/>
        <v>0</v>
      </c>
      <c r="AA87" s="106">
        <f t="shared" si="17"/>
        <v>0</v>
      </c>
      <c r="AB87" s="106">
        <f t="shared" si="17"/>
        <v>0</v>
      </c>
      <c r="AC87" s="106">
        <f t="shared" si="17"/>
        <v>0</v>
      </c>
      <c r="AD87" s="106">
        <f t="shared" si="17"/>
        <v>0</v>
      </c>
      <c r="AE87" s="106">
        <f t="shared" si="17"/>
        <v>0</v>
      </c>
      <c r="AF87" s="106">
        <f t="shared" si="17"/>
        <v>0</v>
      </c>
      <c r="AG87" s="106">
        <f t="shared" si="17"/>
        <v>0</v>
      </c>
      <c r="AH87" s="106">
        <f t="shared" si="17"/>
        <v>0</v>
      </c>
      <c r="AI87" s="106">
        <f t="shared" si="17"/>
        <v>0</v>
      </c>
      <c r="AJ87" s="106">
        <f t="shared" si="17"/>
        <v>0</v>
      </c>
      <c r="AK87" s="106">
        <f t="shared" si="17"/>
        <v>0</v>
      </c>
      <c r="AL87" s="106">
        <f t="shared" si="17"/>
        <v>0</v>
      </c>
      <c r="AM87" s="107">
        <f t="shared" si="17"/>
        <v>0</v>
      </c>
    </row>
    <row r="88" spans="3:39" ht="14.4" x14ac:dyDescent="0.3">
      <c r="C88" s="52" t="str">
        <f t="shared" si="14"/>
        <v>Prodotto 14</v>
      </c>
      <c r="D88" s="105">
        <f t="shared" si="14"/>
        <v>0</v>
      </c>
      <c r="E88" s="106">
        <f t="shared" si="15"/>
        <v>0</v>
      </c>
      <c r="F88" s="106">
        <f t="shared" si="15"/>
        <v>0</v>
      </c>
      <c r="G88" s="106">
        <f t="shared" si="15"/>
        <v>0</v>
      </c>
      <c r="H88" s="106">
        <f t="shared" si="15"/>
        <v>0</v>
      </c>
      <c r="I88" s="106">
        <f t="shared" si="15"/>
        <v>0</v>
      </c>
      <c r="J88" s="106">
        <f t="shared" si="15"/>
        <v>0</v>
      </c>
      <c r="K88" s="106">
        <f t="shared" si="15"/>
        <v>0</v>
      </c>
      <c r="L88" s="106">
        <f t="shared" si="15"/>
        <v>0</v>
      </c>
      <c r="M88" s="106">
        <f t="shared" si="15"/>
        <v>0</v>
      </c>
      <c r="N88" s="106">
        <f t="shared" si="15"/>
        <v>0</v>
      </c>
      <c r="O88" s="106">
        <f t="shared" si="15"/>
        <v>0</v>
      </c>
      <c r="P88" s="106">
        <f t="shared" si="15"/>
        <v>0</v>
      </c>
      <c r="Q88" s="106">
        <f t="shared" si="15"/>
        <v>0</v>
      </c>
      <c r="R88" s="106">
        <f t="shared" si="15"/>
        <v>0</v>
      </c>
      <c r="S88" s="106">
        <f t="shared" si="15"/>
        <v>0</v>
      </c>
      <c r="T88" s="106">
        <f t="shared" si="15"/>
        <v>0</v>
      </c>
      <c r="U88" s="106">
        <f t="shared" si="17"/>
        <v>0</v>
      </c>
      <c r="V88" s="106">
        <f t="shared" si="17"/>
        <v>0</v>
      </c>
      <c r="W88" s="106">
        <f t="shared" si="17"/>
        <v>0</v>
      </c>
      <c r="X88" s="106">
        <f t="shared" si="17"/>
        <v>0</v>
      </c>
      <c r="Y88" s="106">
        <f t="shared" si="17"/>
        <v>0</v>
      </c>
      <c r="Z88" s="106">
        <f t="shared" si="17"/>
        <v>0</v>
      </c>
      <c r="AA88" s="106">
        <f t="shared" si="17"/>
        <v>0</v>
      </c>
      <c r="AB88" s="106">
        <f t="shared" si="17"/>
        <v>0</v>
      </c>
      <c r="AC88" s="106">
        <f t="shared" si="17"/>
        <v>0</v>
      </c>
      <c r="AD88" s="106">
        <f t="shared" si="17"/>
        <v>0</v>
      </c>
      <c r="AE88" s="106">
        <f t="shared" si="17"/>
        <v>0</v>
      </c>
      <c r="AF88" s="106">
        <f t="shared" si="17"/>
        <v>0</v>
      </c>
      <c r="AG88" s="106">
        <f t="shared" si="17"/>
        <v>0</v>
      </c>
      <c r="AH88" s="106">
        <f t="shared" si="17"/>
        <v>0</v>
      </c>
      <c r="AI88" s="106">
        <f t="shared" si="17"/>
        <v>0</v>
      </c>
      <c r="AJ88" s="106">
        <f t="shared" si="17"/>
        <v>0</v>
      </c>
      <c r="AK88" s="106">
        <f t="shared" si="17"/>
        <v>0</v>
      </c>
      <c r="AL88" s="106">
        <f t="shared" si="17"/>
        <v>0</v>
      </c>
      <c r="AM88" s="107">
        <f t="shared" si="17"/>
        <v>0</v>
      </c>
    </row>
    <row r="89" spans="3:39" ht="14.4" x14ac:dyDescent="0.3">
      <c r="C89" s="52" t="str">
        <f t="shared" si="14"/>
        <v>Prodotto 15</v>
      </c>
      <c r="D89" s="105">
        <f t="shared" si="14"/>
        <v>0</v>
      </c>
      <c r="E89" s="106">
        <f t="shared" si="15"/>
        <v>0</v>
      </c>
      <c r="F89" s="106">
        <f t="shared" si="15"/>
        <v>0</v>
      </c>
      <c r="G89" s="106">
        <f t="shared" si="15"/>
        <v>0</v>
      </c>
      <c r="H89" s="106">
        <f t="shared" si="15"/>
        <v>0</v>
      </c>
      <c r="I89" s="106">
        <f t="shared" si="15"/>
        <v>0</v>
      </c>
      <c r="J89" s="106">
        <f t="shared" si="15"/>
        <v>0</v>
      </c>
      <c r="K89" s="106">
        <f t="shared" si="15"/>
        <v>0</v>
      </c>
      <c r="L89" s="106">
        <f t="shared" si="15"/>
        <v>0</v>
      </c>
      <c r="M89" s="106">
        <f t="shared" si="15"/>
        <v>0</v>
      </c>
      <c r="N89" s="106">
        <f t="shared" si="15"/>
        <v>0</v>
      </c>
      <c r="O89" s="106">
        <f t="shared" si="15"/>
        <v>0</v>
      </c>
      <c r="P89" s="106">
        <f t="shared" si="15"/>
        <v>0</v>
      </c>
      <c r="Q89" s="106">
        <f t="shared" si="15"/>
        <v>0</v>
      </c>
      <c r="R89" s="106">
        <f t="shared" si="15"/>
        <v>0</v>
      </c>
      <c r="S89" s="106">
        <f t="shared" si="15"/>
        <v>0</v>
      </c>
      <c r="T89" s="106">
        <f t="shared" si="15"/>
        <v>0</v>
      </c>
      <c r="U89" s="106">
        <f t="shared" si="17"/>
        <v>0</v>
      </c>
      <c r="V89" s="106">
        <f t="shared" si="17"/>
        <v>0</v>
      </c>
      <c r="W89" s="106">
        <f t="shared" si="17"/>
        <v>0</v>
      </c>
      <c r="X89" s="106">
        <f t="shared" si="17"/>
        <v>0</v>
      </c>
      <c r="Y89" s="106">
        <f t="shared" si="17"/>
        <v>0</v>
      </c>
      <c r="Z89" s="106">
        <f t="shared" si="17"/>
        <v>0</v>
      </c>
      <c r="AA89" s="106">
        <f t="shared" si="17"/>
        <v>0</v>
      </c>
      <c r="AB89" s="106">
        <f t="shared" si="17"/>
        <v>0</v>
      </c>
      <c r="AC89" s="106">
        <f t="shared" si="17"/>
        <v>0</v>
      </c>
      <c r="AD89" s="106">
        <f t="shared" si="17"/>
        <v>0</v>
      </c>
      <c r="AE89" s="106">
        <f t="shared" si="17"/>
        <v>0</v>
      </c>
      <c r="AF89" s="106">
        <f t="shared" si="17"/>
        <v>0</v>
      </c>
      <c r="AG89" s="106">
        <f t="shared" si="17"/>
        <v>0</v>
      </c>
      <c r="AH89" s="106">
        <f t="shared" si="17"/>
        <v>0</v>
      </c>
      <c r="AI89" s="106">
        <f t="shared" si="17"/>
        <v>0</v>
      </c>
      <c r="AJ89" s="106">
        <f t="shared" si="17"/>
        <v>0</v>
      </c>
      <c r="AK89" s="106">
        <f t="shared" si="17"/>
        <v>0</v>
      </c>
      <c r="AL89" s="106">
        <f t="shared" si="17"/>
        <v>0</v>
      </c>
      <c r="AM89" s="107">
        <f t="shared" si="17"/>
        <v>0</v>
      </c>
    </row>
    <row r="90" spans="3:39" ht="14.4" x14ac:dyDescent="0.3">
      <c r="C90" s="52" t="str">
        <f t="shared" si="14"/>
        <v>Prodotto 16</v>
      </c>
      <c r="D90" s="105">
        <f t="shared" si="14"/>
        <v>0</v>
      </c>
      <c r="E90" s="106">
        <f t="shared" si="15"/>
        <v>0</v>
      </c>
      <c r="F90" s="106">
        <f t="shared" si="15"/>
        <v>0</v>
      </c>
      <c r="G90" s="106">
        <f t="shared" si="15"/>
        <v>0</v>
      </c>
      <c r="H90" s="106">
        <f t="shared" si="15"/>
        <v>0</v>
      </c>
      <c r="I90" s="106">
        <f t="shared" si="15"/>
        <v>0</v>
      </c>
      <c r="J90" s="106">
        <f t="shared" si="15"/>
        <v>0</v>
      </c>
      <c r="K90" s="106">
        <f t="shared" si="15"/>
        <v>0</v>
      </c>
      <c r="L90" s="106">
        <f t="shared" si="15"/>
        <v>0</v>
      </c>
      <c r="M90" s="106">
        <f t="shared" si="15"/>
        <v>0</v>
      </c>
      <c r="N90" s="106">
        <f t="shared" si="15"/>
        <v>0</v>
      </c>
      <c r="O90" s="106">
        <f t="shared" si="15"/>
        <v>0</v>
      </c>
      <c r="P90" s="106">
        <f t="shared" si="15"/>
        <v>0</v>
      </c>
      <c r="Q90" s="106">
        <f t="shared" si="15"/>
        <v>0</v>
      </c>
      <c r="R90" s="106">
        <f t="shared" si="15"/>
        <v>0</v>
      </c>
      <c r="S90" s="106">
        <f t="shared" si="15"/>
        <v>0</v>
      </c>
      <c r="T90" s="106">
        <f t="shared" si="15"/>
        <v>0</v>
      </c>
      <c r="U90" s="106">
        <f t="shared" si="17"/>
        <v>0</v>
      </c>
      <c r="V90" s="106">
        <f t="shared" si="17"/>
        <v>0</v>
      </c>
      <c r="W90" s="106">
        <f t="shared" si="17"/>
        <v>0</v>
      </c>
      <c r="X90" s="106">
        <f t="shared" si="17"/>
        <v>0</v>
      </c>
      <c r="Y90" s="106">
        <f t="shared" si="17"/>
        <v>0</v>
      </c>
      <c r="Z90" s="106">
        <f t="shared" si="17"/>
        <v>0</v>
      </c>
      <c r="AA90" s="106">
        <f t="shared" si="17"/>
        <v>0</v>
      </c>
      <c r="AB90" s="106">
        <f t="shared" si="17"/>
        <v>0</v>
      </c>
      <c r="AC90" s="106">
        <f t="shared" si="17"/>
        <v>0</v>
      </c>
      <c r="AD90" s="106">
        <f t="shared" si="17"/>
        <v>0</v>
      </c>
      <c r="AE90" s="106">
        <f t="shared" si="17"/>
        <v>0</v>
      </c>
      <c r="AF90" s="106">
        <f t="shared" si="17"/>
        <v>0</v>
      </c>
      <c r="AG90" s="106">
        <f t="shared" si="17"/>
        <v>0</v>
      </c>
      <c r="AH90" s="106">
        <f t="shared" si="17"/>
        <v>0</v>
      </c>
      <c r="AI90" s="106">
        <f t="shared" si="17"/>
        <v>0</v>
      </c>
      <c r="AJ90" s="106">
        <f t="shared" si="17"/>
        <v>0</v>
      </c>
      <c r="AK90" s="106">
        <f t="shared" si="17"/>
        <v>0</v>
      </c>
      <c r="AL90" s="106">
        <f t="shared" si="17"/>
        <v>0</v>
      </c>
      <c r="AM90" s="107">
        <f t="shared" si="17"/>
        <v>0</v>
      </c>
    </row>
    <row r="91" spans="3:39" ht="14.4" x14ac:dyDescent="0.3">
      <c r="C91" s="52" t="str">
        <f>+C69</f>
        <v>Prodotto 17</v>
      </c>
      <c r="D91" s="105">
        <f t="shared" si="14"/>
        <v>0</v>
      </c>
      <c r="E91" s="106">
        <f t="shared" si="15"/>
        <v>0</v>
      </c>
      <c r="F91" s="106">
        <f t="shared" si="15"/>
        <v>0</v>
      </c>
      <c r="G91" s="106">
        <f t="shared" si="15"/>
        <v>0</v>
      </c>
      <c r="H91" s="106">
        <f t="shared" si="15"/>
        <v>0</v>
      </c>
      <c r="I91" s="106">
        <f t="shared" si="15"/>
        <v>0</v>
      </c>
      <c r="J91" s="106">
        <f t="shared" si="15"/>
        <v>0</v>
      </c>
      <c r="K91" s="106">
        <f t="shared" si="15"/>
        <v>0</v>
      </c>
      <c r="L91" s="106">
        <f t="shared" si="15"/>
        <v>0</v>
      </c>
      <c r="M91" s="106">
        <f t="shared" si="15"/>
        <v>0</v>
      </c>
      <c r="N91" s="106">
        <f t="shared" si="15"/>
        <v>0</v>
      </c>
      <c r="O91" s="106">
        <f t="shared" si="15"/>
        <v>0</v>
      </c>
      <c r="P91" s="106">
        <f t="shared" si="15"/>
        <v>0</v>
      </c>
      <c r="Q91" s="106">
        <f t="shared" si="15"/>
        <v>0</v>
      </c>
      <c r="R91" s="106">
        <f t="shared" si="15"/>
        <v>0</v>
      </c>
      <c r="S91" s="106">
        <f t="shared" si="15"/>
        <v>0</v>
      </c>
      <c r="T91" s="106">
        <f t="shared" si="15"/>
        <v>0</v>
      </c>
      <c r="U91" s="106">
        <f t="shared" si="17"/>
        <v>0</v>
      </c>
      <c r="V91" s="106">
        <f t="shared" si="17"/>
        <v>0</v>
      </c>
      <c r="W91" s="106">
        <f t="shared" si="17"/>
        <v>0</v>
      </c>
      <c r="X91" s="106">
        <f t="shared" si="17"/>
        <v>0</v>
      </c>
      <c r="Y91" s="106">
        <f t="shared" si="17"/>
        <v>0</v>
      </c>
      <c r="Z91" s="106">
        <f t="shared" si="17"/>
        <v>0</v>
      </c>
      <c r="AA91" s="106">
        <f t="shared" si="17"/>
        <v>0</v>
      </c>
      <c r="AB91" s="106">
        <f t="shared" si="17"/>
        <v>0</v>
      </c>
      <c r="AC91" s="106">
        <f t="shared" si="17"/>
        <v>0</v>
      </c>
      <c r="AD91" s="106">
        <f t="shared" si="17"/>
        <v>0</v>
      </c>
      <c r="AE91" s="106">
        <f t="shared" si="17"/>
        <v>0</v>
      </c>
      <c r="AF91" s="106">
        <f t="shared" si="17"/>
        <v>0</v>
      </c>
      <c r="AG91" s="106">
        <f t="shared" si="17"/>
        <v>0</v>
      </c>
      <c r="AH91" s="106">
        <f t="shared" si="17"/>
        <v>0</v>
      </c>
      <c r="AI91" s="106">
        <f t="shared" si="17"/>
        <v>0</v>
      </c>
      <c r="AJ91" s="106">
        <f t="shared" si="17"/>
        <v>0</v>
      </c>
      <c r="AK91" s="106">
        <f t="shared" si="17"/>
        <v>0</v>
      </c>
      <c r="AL91" s="106">
        <f t="shared" si="17"/>
        <v>0</v>
      </c>
      <c r="AM91" s="107">
        <f t="shared" si="17"/>
        <v>0</v>
      </c>
    </row>
    <row r="92" spans="3:39" ht="14.4" x14ac:dyDescent="0.3">
      <c r="C92" s="52" t="str">
        <f t="shared" ref="C92:D94" si="18">+C70</f>
        <v>Prodotto 18</v>
      </c>
      <c r="D92" s="105">
        <f t="shared" si="18"/>
        <v>0</v>
      </c>
      <c r="E92" s="106">
        <f t="shared" ref="E92:AM94" si="19">+E70-D70</f>
        <v>0</v>
      </c>
      <c r="F92" s="106">
        <f t="shared" si="19"/>
        <v>0</v>
      </c>
      <c r="G92" s="106">
        <f t="shared" si="19"/>
        <v>0</v>
      </c>
      <c r="H92" s="106">
        <f t="shared" si="19"/>
        <v>0</v>
      </c>
      <c r="I92" s="106">
        <f t="shared" si="19"/>
        <v>0</v>
      </c>
      <c r="J92" s="106">
        <f t="shared" si="19"/>
        <v>0</v>
      </c>
      <c r="K92" s="106">
        <f t="shared" si="19"/>
        <v>0</v>
      </c>
      <c r="L92" s="106">
        <f t="shared" si="19"/>
        <v>0</v>
      </c>
      <c r="M92" s="106">
        <f t="shared" si="19"/>
        <v>0</v>
      </c>
      <c r="N92" s="106">
        <f t="shared" si="19"/>
        <v>0</v>
      </c>
      <c r="O92" s="106">
        <f t="shared" si="19"/>
        <v>0</v>
      </c>
      <c r="P92" s="106">
        <f t="shared" si="19"/>
        <v>0</v>
      </c>
      <c r="Q92" s="106">
        <f t="shared" si="19"/>
        <v>0</v>
      </c>
      <c r="R92" s="106">
        <f t="shared" si="19"/>
        <v>0</v>
      </c>
      <c r="S92" s="106">
        <f t="shared" si="19"/>
        <v>0</v>
      </c>
      <c r="T92" s="106">
        <f t="shared" si="19"/>
        <v>0</v>
      </c>
      <c r="U92" s="106">
        <f t="shared" si="19"/>
        <v>0</v>
      </c>
      <c r="V92" s="106">
        <f t="shared" si="19"/>
        <v>0</v>
      </c>
      <c r="W92" s="106">
        <f t="shared" si="19"/>
        <v>0</v>
      </c>
      <c r="X92" s="106">
        <f t="shared" si="19"/>
        <v>0</v>
      </c>
      <c r="Y92" s="106">
        <f t="shared" si="19"/>
        <v>0</v>
      </c>
      <c r="Z92" s="106">
        <f t="shared" si="19"/>
        <v>0</v>
      </c>
      <c r="AA92" s="106">
        <f t="shared" si="19"/>
        <v>0</v>
      </c>
      <c r="AB92" s="106">
        <f t="shared" si="19"/>
        <v>0</v>
      </c>
      <c r="AC92" s="106">
        <f t="shared" si="19"/>
        <v>0</v>
      </c>
      <c r="AD92" s="106">
        <f t="shared" si="19"/>
        <v>0</v>
      </c>
      <c r="AE92" s="106">
        <f t="shared" si="19"/>
        <v>0</v>
      </c>
      <c r="AF92" s="106">
        <f t="shared" si="19"/>
        <v>0</v>
      </c>
      <c r="AG92" s="106">
        <f t="shared" si="19"/>
        <v>0</v>
      </c>
      <c r="AH92" s="106">
        <f t="shared" si="19"/>
        <v>0</v>
      </c>
      <c r="AI92" s="106">
        <f t="shared" si="19"/>
        <v>0</v>
      </c>
      <c r="AJ92" s="106">
        <f t="shared" si="19"/>
        <v>0</v>
      </c>
      <c r="AK92" s="106">
        <f t="shared" si="19"/>
        <v>0</v>
      </c>
      <c r="AL92" s="106">
        <f t="shared" si="19"/>
        <v>0</v>
      </c>
      <c r="AM92" s="107">
        <f t="shared" si="19"/>
        <v>0</v>
      </c>
    </row>
    <row r="93" spans="3:39" ht="14.4" x14ac:dyDescent="0.3">
      <c r="C93" s="52" t="str">
        <f t="shared" si="18"/>
        <v>Prodotto 19</v>
      </c>
      <c r="D93" s="105">
        <f t="shared" si="18"/>
        <v>0</v>
      </c>
      <c r="E93" s="106">
        <f t="shared" si="19"/>
        <v>0</v>
      </c>
      <c r="F93" s="106">
        <f t="shared" si="19"/>
        <v>0</v>
      </c>
      <c r="G93" s="106">
        <f t="shared" si="19"/>
        <v>0</v>
      </c>
      <c r="H93" s="106">
        <f t="shared" si="19"/>
        <v>0</v>
      </c>
      <c r="I93" s="106">
        <f t="shared" si="19"/>
        <v>0</v>
      </c>
      <c r="J93" s="106">
        <f t="shared" si="19"/>
        <v>0</v>
      </c>
      <c r="K93" s="106">
        <f t="shared" si="19"/>
        <v>0</v>
      </c>
      <c r="L93" s="106">
        <f t="shared" si="19"/>
        <v>0</v>
      </c>
      <c r="M93" s="106">
        <f t="shared" si="19"/>
        <v>0</v>
      </c>
      <c r="N93" s="106">
        <f t="shared" si="19"/>
        <v>0</v>
      </c>
      <c r="O93" s="106">
        <f t="shared" si="19"/>
        <v>0</v>
      </c>
      <c r="P93" s="106">
        <f t="shared" si="19"/>
        <v>0</v>
      </c>
      <c r="Q93" s="106">
        <f t="shared" si="19"/>
        <v>0</v>
      </c>
      <c r="R93" s="106">
        <f t="shared" si="19"/>
        <v>0</v>
      </c>
      <c r="S93" s="106">
        <f t="shared" si="19"/>
        <v>0</v>
      </c>
      <c r="T93" s="106">
        <f t="shared" si="19"/>
        <v>0</v>
      </c>
      <c r="U93" s="106">
        <f t="shared" si="19"/>
        <v>0</v>
      </c>
      <c r="V93" s="106">
        <f t="shared" si="19"/>
        <v>0</v>
      </c>
      <c r="W93" s="106">
        <f t="shared" si="19"/>
        <v>0</v>
      </c>
      <c r="X93" s="106">
        <f t="shared" si="19"/>
        <v>0</v>
      </c>
      <c r="Y93" s="106">
        <f t="shared" si="19"/>
        <v>0</v>
      </c>
      <c r="Z93" s="106">
        <f t="shared" si="19"/>
        <v>0</v>
      </c>
      <c r="AA93" s="106">
        <f t="shared" si="19"/>
        <v>0</v>
      </c>
      <c r="AB93" s="106">
        <f t="shared" si="19"/>
        <v>0</v>
      </c>
      <c r="AC93" s="106">
        <f t="shared" si="19"/>
        <v>0</v>
      </c>
      <c r="AD93" s="106">
        <f t="shared" si="19"/>
        <v>0</v>
      </c>
      <c r="AE93" s="106">
        <f t="shared" si="19"/>
        <v>0</v>
      </c>
      <c r="AF93" s="106">
        <f t="shared" si="19"/>
        <v>0</v>
      </c>
      <c r="AG93" s="106">
        <f t="shared" si="19"/>
        <v>0</v>
      </c>
      <c r="AH93" s="106">
        <f t="shared" si="19"/>
        <v>0</v>
      </c>
      <c r="AI93" s="106">
        <f t="shared" si="19"/>
        <v>0</v>
      </c>
      <c r="AJ93" s="106">
        <f t="shared" si="19"/>
        <v>0</v>
      </c>
      <c r="AK93" s="106">
        <f t="shared" si="19"/>
        <v>0</v>
      </c>
      <c r="AL93" s="106">
        <f t="shared" si="19"/>
        <v>0</v>
      </c>
      <c r="AM93" s="107">
        <f t="shared" si="19"/>
        <v>0</v>
      </c>
    </row>
    <row r="94" spans="3:39" ht="15" thickBot="1" x14ac:dyDescent="0.35">
      <c r="C94" s="53" t="str">
        <f>+C72</f>
        <v>Prodotto 20</v>
      </c>
      <c r="D94" s="108">
        <f t="shared" si="18"/>
        <v>0</v>
      </c>
      <c r="E94" s="109">
        <f t="shared" si="19"/>
        <v>0</v>
      </c>
      <c r="F94" s="109">
        <f t="shared" si="19"/>
        <v>0</v>
      </c>
      <c r="G94" s="109">
        <f t="shared" si="19"/>
        <v>0</v>
      </c>
      <c r="H94" s="109">
        <f t="shared" si="19"/>
        <v>0</v>
      </c>
      <c r="I94" s="109">
        <f t="shared" si="19"/>
        <v>0</v>
      </c>
      <c r="J94" s="109">
        <f t="shared" si="19"/>
        <v>0</v>
      </c>
      <c r="K94" s="109">
        <f t="shared" si="19"/>
        <v>0</v>
      </c>
      <c r="L94" s="109">
        <f t="shared" si="19"/>
        <v>0</v>
      </c>
      <c r="M94" s="109">
        <f t="shared" si="19"/>
        <v>0</v>
      </c>
      <c r="N94" s="109">
        <f t="shared" si="19"/>
        <v>0</v>
      </c>
      <c r="O94" s="109">
        <f t="shared" si="19"/>
        <v>0</v>
      </c>
      <c r="P94" s="109">
        <f t="shared" si="19"/>
        <v>0</v>
      </c>
      <c r="Q94" s="109">
        <f t="shared" si="19"/>
        <v>0</v>
      </c>
      <c r="R94" s="109">
        <f t="shared" si="19"/>
        <v>0</v>
      </c>
      <c r="S94" s="109">
        <f t="shared" si="19"/>
        <v>0</v>
      </c>
      <c r="T94" s="109">
        <f t="shared" si="19"/>
        <v>0</v>
      </c>
      <c r="U94" s="109">
        <f t="shared" si="19"/>
        <v>0</v>
      </c>
      <c r="V94" s="109">
        <f t="shared" si="19"/>
        <v>0</v>
      </c>
      <c r="W94" s="109">
        <f t="shared" si="19"/>
        <v>0</v>
      </c>
      <c r="X94" s="109">
        <f t="shared" si="19"/>
        <v>0</v>
      </c>
      <c r="Y94" s="109">
        <f t="shared" si="19"/>
        <v>0</v>
      </c>
      <c r="Z94" s="109">
        <f t="shared" si="19"/>
        <v>0</v>
      </c>
      <c r="AA94" s="109">
        <f t="shared" si="19"/>
        <v>0</v>
      </c>
      <c r="AB94" s="109">
        <f t="shared" si="19"/>
        <v>0</v>
      </c>
      <c r="AC94" s="109">
        <f t="shared" si="19"/>
        <v>0</v>
      </c>
      <c r="AD94" s="109">
        <f t="shared" si="19"/>
        <v>0</v>
      </c>
      <c r="AE94" s="109">
        <f t="shared" si="19"/>
        <v>0</v>
      </c>
      <c r="AF94" s="109">
        <f t="shared" si="19"/>
        <v>0</v>
      </c>
      <c r="AG94" s="109">
        <f t="shared" si="19"/>
        <v>0</v>
      </c>
      <c r="AH94" s="109">
        <f t="shared" si="19"/>
        <v>0</v>
      </c>
      <c r="AI94" s="109">
        <f t="shared" si="19"/>
        <v>0</v>
      </c>
      <c r="AJ94" s="109">
        <f t="shared" si="19"/>
        <v>0</v>
      </c>
      <c r="AK94" s="109">
        <f t="shared" si="19"/>
        <v>0</v>
      </c>
      <c r="AL94" s="109">
        <f t="shared" si="19"/>
        <v>0</v>
      </c>
      <c r="AM94" s="110">
        <f t="shared" si="19"/>
        <v>0</v>
      </c>
    </row>
    <row r="96" spans="3:39" ht="12.6" thickBot="1" x14ac:dyDescent="0.3">
      <c r="C96" s="1" t="s">
        <v>188</v>
      </c>
      <c r="D96" s="19">
        <f>+D8</f>
        <v>42766</v>
      </c>
      <c r="E96" s="19">
        <f t="shared" ref="E96:AM96" si="20">+E8</f>
        <v>42794</v>
      </c>
      <c r="F96" s="19">
        <f t="shared" si="20"/>
        <v>42825</v>
      </c>
      <c r="G96" s="19">
        <f t="shared" si="20"/>
        <v>42855</v>
      </c>
      <c r="H96" s="19">
        <f t="shared" si="20"/>
        <v>42886</v>
      </c>
      <c r="I96" s="19">
        <f t="shared" si="20"/>
        <v>42916</v>
      </c>
      <c r="J96" s="19">
        <f t="shared" si="20"/>
        <v>42947</v>
      </c>
      <c r="K96" s="19">
        <f t="shared" si="20"/>
        <v>42978</v>
      </c>
      <c r="L96" s="19">
        <f t="shared" si="20"/>
        <v>43008</v>
      </c>
      <c r="M96" s="19">
        <f t="shared" si="20"/>
        <v>43039</v>
      </c>
      <c r="N96" s="19">
        <f t="shared" si="20"/>
        <v>43069</v>
      </c>
      <c r="O96" s="19">
        <f t="shared" si="20"/>
        <v>43100</v>
      </c>
      <c r="P96" s="19">
        <f t="shared" si="20"/>
        <v>43131</v>
      </c>
      <c r="Q96" s="19">
        <f t="shared" si="20"/>
        <v>43159</v>
      </c>
      <c r="R96" s="19">
        <f t="shared" si="20"/>
        <v>43190</v>
      </c>
      <c r="S96" s="19">
        <f t="shared" si="20"/>
        <v>43220</v>
      </c>
      <c r="T96" s="19">
        <f t="shared" si="20"/>
        <v>43251</v>
      </c>
      <c r="U96" s="19">
        <f t="shared" si="20"/>
        <v>43281</v>
      </c>
      <c r="V96" s="19">
        <f t="shared" si="20"/>
        <v>43312</v>
      </c>
      <c r="W96" s="19">
        <f t="shared" si="20"/>
        <v>43343</v>
      </c>
      <c r="X96" s="19">
        <f t="shared" si="20"/>
        <v>43373</v>
      </c>
      <c r="Y96" s="19">
        <f t="shared" si="20"/>
        <v>43404</v>
      </c>
      <c r="Z96" s="19">
        <f t="shared" si="20"/>
        <v>43434</v>
      </c>
      <c r="AA96" s="19">
        <f t="shared" si="20"/>
        <v>43465</v>
      </c>
      <c r="AB96" s="19">
        <f t="shared" si="20"/>
        <v>43496</v>
      </c>
      <c r="AC96" s="19">
        <f t="shared" si="20"/>
        <v>43524</v>
      </c>
      <c r="AD96" s="19">
        <f t="shared" si="20"/>
        <v>43555</v>
      </c>
      <c r="AE96" s="19">
        <f t="shared" si="20"/>
        <v>43585</v>
      </c>
      <c r="AF96" s="19">
        <f t="shared" si="20"/>
        <v>43616</v>
      </c>
      <c r="AG96" s="19">
        <f t="shared" si="20"/>
        <v>43646</v>
      </c>
      <c r="AH96" s="19">
        <f>+AH8</f>
        <v>43677</v>
      </c>
      <c r="AI96" s="19">
        <f t="shared" si="20"/>
        <v>43708</v>
      </c>
      <c r="AJ96" s="19">
        <f t="shared" si="20"/>
        <v>43738</v>
      </c>
      <c r="AK96" s="19">
        <f t="shared" si="20"/>
        <v>43769</v>
      </c>
      <c r="AL96" s="19">
        <f t="shared" si="20"/>
        <v>43799</v>
      </c>
      <c r="AM96" s="19">
        <f t="shared" si="20"/>
        <v>43830</v>
      </c>
    </row>
    <row r="97" spans="3:39" ht="14.4" x14ac:dyDescent="0.3">
      <c r="C97" s="51" t="str">
        <f>+C75</f>
        <v>Prodotto 1</v>
      </c>
      <c r="D97" s="111">
        <f>+D75*I_Vendite_Acquisti!F9</f>
        <v>0</v>
      </c>
      <c r="E97" s="112">
        <f>+E75*I_Vendite_Acquisti!G9</f>
        <v>0</v>
      </c>
      <c r="F97" s="112">
        <f>+F75*I_Vendite_Acquisti!H9</f>
        <v>0</v>
      </c>
      <c r="G97" s="112">
        <f>+G75*I_Vendite_Acquisti!I9</f>
        <v>0</v>
      </c>
      <c r="H97" s="112">
        <f>+H75*I_Vendite_Acquisti!J9</f>
        <v>0</v>
      </c>
      <c r="I97" s="112">
        <f>+I75*I_Vendite_Acquisti!K9</f>
        <v>0</v>
      </c>
      <c r="J97" s="112">
        <f>+J75*I_Vendite_Acquisti!L9</f>
        <v>0</v>
      </c>
      <c r="K97" s="112">
        <f>+K75*I_Vendite_Acquisti!M9</f>
        <v>0</v>
      </c>
      <c r="L97" s="112">
        <f>+L75*I_Vendite_Acquisti!N9</f>
        <v>0</v>
      </c>
      <c r="M97" s="112">
        <f>+M75*I_Vendite_Acquisti!O9</f>
        <v>0</v>
      </c>
      <c r="N97" s="112">
        <f>+N75*I_Vendite_Acquisti!P9</f>
        <v>0</v>
      </c>
      <c r="O97" s="112">
        <f>+O75*I_Vendite_Acquisti!Q9</f>
        <v>0</v>
      </c>
      <c r="P97" s="112">
        <f>+P75*I_Vendite_Acquisti!R9</f>
        <v>0</v>
      </c>
      <c r="Q97" s="112">
        <f>+Q75*I_Vendite_Acquisti!S9</f>
        <v>0</v>
      </c>
      <c r="R97" s="112">
        <f>+R75*I_Vendite_Acquisti!T9</f>
        <v>0</v>
      </c>
      <c r="S97" s="112">
        <f>+S75*I_Vendite_Acquisti!U9</f>
        <v>0</v>
      </c>
      <c r="T97" s="112">
        <f>+T75*I_Vendite_Acquisti!V9</f>
        <v>0</v>
      </c>
      <c r="U97" s="112">
        <f>+U75*I_Vendite_Acquisti!W9</f>
        <v>0</v>
      </c>
      <c r="V97" s="112">
        <f>+V75*I_Vendite_Acquisti!X9</f>
        <v>0</v>
      </c>
      <c r="W97" s="112">
        <f>+W75*I_Vendite_Acquisti!Y9</f>
        <v>0</v>
      </c>
      <c r="X97" s="112">
        <f>+X75*I_Vendite_Acquisti!Z9</f>
        <v>0</v>
      </c>
      <c r="Y97" s="112">
        <f>+Y75*I_Vendite_Acquisti!AA9</f>
        <v>0</v>
      </c>
      <c r="Z97" s="112">
        <f>+Z75*I_Vendite_Acquisti!AB9</f>
        <v>0</v>
      </c>
      <c r="AA97" s="112">
        <f>+AA75*I_Vendite_Acquisti!AC9</f>
        <v>0</v>
      </c>
      <c r="AB97" s="112">
        <f>+AB75*I_Vendite_Acquisti!AD9</f>
        <v>0</v>
      </c>
      <c r="AC97" s="112">
        <f>+AC75*I_Vendite_Acquisti!AE9</f>
        <v>0</v>
      </c>
      <c r="AD97" s="112">
        <f>+AD75*I_Vendite_Acquisti!AF9</f>
        <v>0</v>
      </c>
      <c r="AE97" s="112">
        <f>+AE75*I_Vendite_Acquisti!AG9</f>
        <v>0</v>
      </c>
      <c r="AF97" s="112">
        <f>+AF75*I_Vendite_Acquisti!AH9</f>
        <v>0</v>
      </c>
      <c r="AG97" s="112">
        <f>+AG75*I_Vendite_Acquisti!AI9</f>
        <v>0</v>
      </c>
      <c r="AH97" s="112">
        <f>+AH75*I_Vendite_Acquisti!AJ9</f>
        <v>0</v>
      </c>
      <c r="AI97" s="112">
        <f>+AI75*I_Vendite_Acquisti!AK9</f>
        <v>0</v>
      </c>
      <c r="AJ97" s="112">
        <f>+AJ75*I_Vendite_Acquisti!AL9</f>
        <v>0</v>
      </c>
      <c r="AK97" s="112">
        <f>+AK75*I_Vendite_Acquisti!AM9</f>
        <v>0</v>
      </c>
      <c r="AL97" s="112">
        <f>+AL75*I_Vendite_Acquisti!AN9</f>
        <v>0</v>
      </c>
      <c r="AM97" s="113">
        <f>+AM75*I_Vendite_Acquisti!AO9</f>
        <v>0</v>
      </c>
    </row>
    <row r="98" spans="3:39" ht="14.4" x14ac:dyDescent="0.3">
      <c r="C98" s="52" t="str">
        <f t="shared" ref="C98:C116" si="21">+C76</f>
        <v>Prodotto 2</v>
      </c>
      <c r="D98" s="114">
        <f>+D76*I_Vendite_Acquisti!F10</f>
        <v>35000</v>
      </c>
      <c r="E98" s="115">
        <f>+E76*I_Vendite_Acquisti!G10</f>
        <v>0</v>
      </c>
      <c r="F98" s="115">
        <f>+F76*I_Vendite_Acquisti!H10</f>
        <v>0</v>
      </c>
      <c r="G98" s="115">
        <f>+G76*I_Vendite_Acquisti!I10</f>
        <v>0</v>
      </c>
      <c r="H98" s="115">
        <f>+H76*I_Vendite_Acquisti!J10</f>
        <v>0</v>
      </c>
      <c r="I98" s="115">
        <f>+I76*I_Vendite_Acquisti!K10</f>
        <v>0</v>
      </c>
      <c r="J98" s="115">
        <f>+J76*I_Vendite_Acquisti!L10</f>
        <v>0</v>
      </c>
      <c r="K98" s="115">
        <f>+K76*I_Vendite_Acquisti!M10</f>
        <v>0</v>
      </c>
      <c r="L98" s="115">
        <f>+L76*I_Vendite_Acquisti!N10</f>
        <v>0</v>
      </c>
      <c r="M98" s="115">
        <f>+M76*I_Vendite_Acquisti!O10</f>
        <v>0</v>
      </c>
      <c r="N98" s="115">
        <f>+N76*I_Vendite_Acquisti!P10</f>
        <v>0</v>
      </c>
      <c r="O98" s="115">
        <f>+O76*I_Vendite_Acquisti!Q10</f>
        <v>0</v>
      </c>
      <c r="P98" s="115">
        <f>+P76*I_Vendite_Acquisti!R10</f>
        <v>0</v>
      </c>
      <c r="Q98" s="115">
        <f>+Q76*I_Vendite_Acquisti!S10</f>
        <v>0</v>
      </c>
      <c r="R98" s="115">
        <f>+R76*I_Vendite_Acquisti!T10</f>
        <v>0</v>
      </c>
      <c r="S98" s="115">
        <f>+S76*I_Vendite_Acquisti!U10</f>
        <v>0</v>
      </c>
      <c r="T98" s="115">
        <f>+T76*I_Vendite_Acquisti!V10</f>
        <v>0</v>
      </c>
      <c r="U98" s="115">
        <f>+U76*I_Vendite_Acquisti!W10</f>
        <v>0</v>
      </c>
      <c r="V98" s="115">
        <f>+V76*I_Vendite_Acquisti!X10</f>
        <v>0</v>
      </c>
      <c r="W98" s="115">
        <f>+W76*I_Vendite_Acquisti!Y10</f>
        <v>0</v>
      </c>
      <c r="X98" s="115">
        <f>+X76*I_Vendite_Acquisti!Z10</f>
        <v>0</v>
      </c>
      <c r="Y98" s="115">
        <f>+Y76*I_Vendite_Acquisti!AA10</f>
        <v>0</v>
      </c>
      <c r="Z98" s="115">
        <f>+Z76*I_Vendite_Acquisti!AB10</f>
        <v>0</v>
      </c>
      <c r="AA98" s="115">
        <f>+AA76*I_Vendite_Acquisti!AC10</f>
        <v>0</v>
      </c>
      <c r="AB98" s="115">
        <f>+AB76*I_Vendite_Acquisti!AD10</f>
        <v>0</v>
      </c>
      <c r="AC98" s="115">
        <f>+AC76*I_Vendite_Acquisti!AE10</f>
        <v>0</v>
      </c>
      <c r="AD98" s="115">
        <f>+AD76*I_Vendite_Acquisti!AF10</f>
        <v>0</v>
      </c>
      <c r="AE98" s="115">
        <f>+AE76*I_Vendite_Acquisti!AG10</f>
        <v>0</v>
      </c>
      <c r="AF98" s="115">
        <f>+AF76*I_Vendite_Acquisti!AH10</f>
        <v>0</v>
      </c>
      <c r="AG98" s="115">
        <f>+AG76*I_Vendite_Acquisti!AI10</f>
        <v>0</v>
      </c>
      <c r="AH98" s="115">
        <f>+AH76*I_Vendite_Acquisti!AJ10</f>
        <v>0</v>
      </c>
      <c r="AI98" s="115">
        <f>+AI76*I_Vendite_Acquisti!AK10</f>
        <v>0</v>
      </c>
      <c r="AJ98" s="115">
        <f>+AJ76*I_Vendite_Acquisti!AL10</f>
        <v>0</v>
      </c>
      <c r="AK98" s="115">
        <f>+AK76*I_Vendite_Acquisti!AM10</f>
        <v>0</v>
      </c>
      <c r="AL98" s="115">
        <f>+AL76*I_Vendite_Acquisti!AN10</f>
        <v>0</v>
      </c>
      <c r="AM98" s="116">
        <f>+AM76*I_Vendite_Acquisti!AO10</f>
        <v>0</v>
      </c>
    </row>
    <row r="99" spans="3:39" ht="14.4" x14ac:dyDescent="0.3">
      <c r="C99" s="52" t="str">
        <f t="shared" si="21"/>
        <v>Prodotto 3</v>
      </c>
      <c r="D99" s="114">
        <f>+D77*I_Vendite_Acquisti!F11</f>
        <v>42000</v>
      </c>
      <c r="E99" s="115">
        <f>+E77*I_Vendite_Acquisti!G11</f>
        <v>0</v>
      </c>
      <c r="F99" s="115">
        <f>+F77*I_Vendite_Acquisti!H11</f>
        <v>0</v>
      </c>
      <c r="G99" s="115">
        <f>+G77*I_Vendite_Acquisti!I11</f>
        <v>0</v>
      </c>
      <c r="H99" s="115">
        <f>+H77*I_Vendite_Acquisti!J11</f>
        <v>0</v>
      </c>
      <c r="I99" s="115">
        <f>+I77*I_Vendite_Acquisti!K11</f>
        <v>0</v>
      </c>
      <c r="J99" s="115">
        <f>+J77*I_Vendite_Acquisti!L11</f>
        <v>0</v>
      </c>
      <c r="K99" s="115">
        <f>+K77*I_Vendite_Acquisti!M11</f>
        <v>0</v>
      </c>
      <c r="L99" s="115">
        <f>+L77*I_Vendite_Acquisti!N11</f>
        <v>0</v>
      </c>
      <c r="M99" s="115">
        <f>+M77*I_Vendite_Acquisti!O11</f>
        <v>0</v>
      </c>
      <c r="N99" s="115">
        <f>+N77*I_Vendite_Acquisti!P11</f>
        <v>0</v>
      </c>
      <c r="O99" s="115">
        <f>+O77*I_Vendite_Acquisti!Q11</f>
        <v>0</v>
      </c>
      <c r="P99" s="115">
        <f>+P77*I_Vendite_Acquisti!R11</f>
        <v>0</v>
      </c>
      <c r="Q99" s="115">
        <f>+Q77*I_Vendite_Acquisti!S11</f>
        <v>0</v>
      </c>
      <c r="R99" s="115">
        <f>+R77*I_Vendite_Acquisti!T11</f>
        <v>0</v>
      </c>
      <c r="S99" s="115">
        <f>+S77*I_Vendite_Acquisti!U11</f>
        <v>0</v>
      </c>
      <c r="T99" s="115">
        <f>+T77*I_Vendite_Acquisti!V11</f>
        <v>0</v>
      </c>
      <c r="U99" s="115">
        <f>+U77*I_Vendite_Acquisti!W11</f>
        <v>0</v>
      </c>
      <c r="V99" s="115">
        <f>+V77*I_Vendite_Acquisti!X11</f>
        <v>0</v>
      </c>
      <c r="W99" s="115">
        <f>+W77*I_Vendite_Acquisti!Y11</f>
        <v>0</v>
      </c>
      <c r="X99" s="115">
        <f>+X77*I_Vendite_Acquisti!Z11</f>
        <v>0</v>
      </c>
      <c r="Y99" s="115">
        <f>+Y77*I_Vendite_Acquisti!AA11</f>
        <v>0</v>
      </c>
      <c r="Z99" s="115">
        <f>+Z77*I_Vendite_Acquisti!AB11</f>
        <v>0</v>
      </c>
      <c r="AA99" s="115">
        <f>+AA77*I_Vendite_Acquisti!AC11</f>
        <v>0</v>
      </c>
      <c r="AB99" s="115">
        <f>+AB77*I_Vendite_Acquisti!AD11</f>
        <v>0</v>
      </c>
      <c r="AC99" s="115">
        <f>+AC77*I_Vendite_Acquisti!AE11</f>
        <v>0</v>
      </c>
      <c r="AD99" s="115">
        <f>+AD77*I_Vendite_Acquisti!AF11</f>
        <v>0</v>
      </c>
      <c r="AE99" s="115">
        <f>+AE77*I_Vendite_Acquisti!AG11</f>
        <v>0</v>
      </c>
      <c r="AF99" s="115">
        <f>+AF77*I_Vendite_Acquisti!AH11</f>
        <v>0</v>
      </c>
      <c r="AG99" s="115">
        <f>+AG77*I_Vendite_Acquisti!AI11</f>
        <v>0</v>
      </c>
      <c r="AH99" s="115">
        <f>+AH77*I_Vendite_Acquisti!AJ11</f>
        <v>0</v>
      </c>
      <c r="AI99" s="115">
        <f>+AI77*I_Vendite_Acquisti!AK11</f>
        <v>0</v>
      </c>
      <c r="AJ99" s="115">
        <f>+AJ77*I_Vendite_Acquisti!AL11</f>
        <v>0</v>
      </c>
      <c r="AK99" s="115">
        <f>+AK77*I_Vendite_Acquisti!AM11</f>
        <v>0</v>
      </c>
      <c r="AL99" s="115">
        <f>+AL77*I_Vendite_Acquisti!AN11</f>
        <v>0</v>
      </c>
      <c r="AM99" s="116">
        <f>+AM77*I_Vendite_Acquisti!AO11</f>
        <v>0</v>
      </c>
    </row>
    <row r="100" spans="3:39" ht="14.4" x14ac:dyDescent="0.3">
      <c r="C100" s="52" t="str">
        <f t="shared" si="21"/>
        <v>Prodotto 4</v>
      </c>
      <c r="D100" s="114">
        <f>+D78*I_Vendite_Acquisti!F12</f>
        <v>54000</v>
      </c>
      <c r="E100" s="115">
        <f>+E78*I_Vendite_Acquisti!G12</f>
        <v>0</v>
      </c>
      <c r="F100" s="115">
        <f>+F78*I_Vendite_Acquisti!H12</f>
        <v>0</v>
      </c>
      <c r="G100" s="115">
        <f>+G78*I_Vendite_Acquisti!I12</f>
        <v>0</v>
      </c>
      <c r="H100" s="115">
        <f>+H78*I_Vendite_Acquisti!J12</f>
        <v>0</v>
      </c>
      <c r="I100" s="115">
        <f>+I78*I_Vendite_Acquisti!K12</f>
        <v>0</v>
      </c>
      <c r="J100" s="115">
        <f>+J78*I_Vendite_Acquisti!L12</f>
        <v>0</v>
      </c>
      <c r="K100" s="115">
        <f>+K78*I_Vendite_Acquisti!M12</f>
        <v>0</v>
      </c>
      <c r="L100" s="115">
        <f>+L78*I_Vendite_Acquisti!N12</f>
        <v>0</v>
      </c>
      <c r="M100" s="115">
        <f>+M78*I_Vendite_Acquisti!O12</f>
        <v>0</v>
      </c>
      <c r="N100" s="115">
        <f>+N78*I_Vendite_Acquisti!P12</f>
        <v>0</v>
      </c>
      <c r="O100" s="115">
        <f>+O78*I_Vendite_Acquisti!Q12</f>
        <v>0</v>
      </c>
      <c r="P100" s="115">
        <f>+P78*I_Vendite_Acquisti!R12</f>
        <v>0</v>
      </c>
      <c r="Q100" s="115">
        <f>+Q78*I_Vendite_Acquisti!S12</f>
        <v>0</v>
      </c>
      <c r="R100" s="115">
        <f>+R78*I_Vendite_Acquisti!T12</f>
        <v>0</v>
      </c>
      <c r="S100" s="115">
        <f>+S78*I_Vendite_Acquisti!U12</f>
        <v>0</v>
      </c>
      <c r="T100" s="115">
        <f>+T78*I_Vendite_Acquisti!V12</f>
        <v>0</v>
      </c>
      <c r="U100" s="115">
        <f>+U78*I_Vendite_Acquisti!W12</f>
        <v>0</v>
      </c>
      <c r="V100" s="115">
        <f>+V78*I_Vendite_Acquisti!X12</f>
        <v>0</v>
      </c>
      <c r="W100" s="115">
        <f>+W78*I_Vendite_Acquisti!Y12</f>
        <v>0</v>
      </c>
      <c r="X100" s="115">
        <f>+X78*I_Vendite_Acquisti!Z12</f>
        <v>0</v>
      </c>
      <c r="Y100" s="115">
        <f>+Y78*I_Vendite_Acquisti!AA12</f>
        <v>0</v>
      </c>
      <c r="Z100" s="115">
        <f>+Z78*I_Vendite_Acquisti!AB12</f>
        <v>0</v>
      </c>
      <c r="AA100" s="115">
        <f>+AA78*I_Vendite_Acquisti!AC12</f>
        <v>0</v>
      </c>
      <c r="AB100" s="115">
        <f>+AB78*I_Vendite_Acquisti!AD12</f>
        <v>0</v>
      </c>
      <c r="AC100" s="115">
        <f>+AC78*I_Vendite_Acquisti!AE12</f>
        <v>0</v>
      </c>
      <c r="AD100" s="115">
        <f>+AD78*I_Vendite_Acquisti!AF12</f>
        <v>0</v>
      </c>
      <c r="AE100" s="115">
        <f>+AE78*I_Vendite_Acquisti!AG12</f>
        <v>0</v>
      </c>
      <c r="AF100" s="115">
        <f>+AF78*I_Vendite_Acquisti!AH12</f>
        <v>0</v>
      </c>
      <c r="AG100" s="115">
        <f>+AG78*I_Vendite_Acquisti!AI12</f>
        <v>0</v>
      </c>
      <c r="AH100" s="115">
        <f>+AH78*I_Vendite_Acquisti!AJ12</f>
        <v>0</v>
      </c>
      <c r="AI100" s="115">
        <f>+AI78*I_Vendite_Acquisti!AK12</f>
        <v>0</v>
      </c>
      <c r="AJ100" s="115">
        <f>+AJ78*I_Vendite_Acquisti!AL12</f>
        <v>0</v>
      </c>
      <c r="AK100" s="115">
        <f>+AK78*I_Vendite_Acquisti!AM12</f>
        <v>0</v>
      </c>
      <c r="AL100" s="115">
        <f>+AL78*I_Vendite_Acquisti!AN12</f>
        <v>0</v>
      </c>
      <c r="AM100" s="116">
        <f>+AM78*I_Vendite_Acquisti!AO12</f>
        <v>0</v>
      </c>
    </row>
    <row r="101" spans="3:39" ht="14.4" x14ac:dyDescent="0.3">
      <c r="C101" s="52" t="str">
        <f t="shared" si="21"/>
        <v>Prodotto 5</v>
      </c>
      <c r="D101" s="114">
        <f>+D79*I_Vendite_Acquisti!F13</f>
        <v>320000</v>
      </c>
      <c r="E101" s="115">
        <f>+E79*I_Vendite_Acquisti!G13</f>
        <v>0</v>
      </c>
      <c r="F101" s="115">
        <f>+F79*I_Vendite_Acquisti!H13</f>
        <v>0</v>
      </c>
      <c r="G101" s="115">
        <f>+G79*I_Vendite_Acquisti!I13</f>
        <v>0</v>
      </c>
      <c r="H101" s="115">
        <f>+H79*I_Vendite_Acquisti!J13</f>
        <v>0</v>
      </c>
      <c r="I101" s="115">
        <f>+I79*I_Vendite_Acquisti!K13</f>
        <v>0</v>
      </c>
      <c r="J101" s="115">
        <f>+J79*I_Vendite_Acquisti!L13</f>
        <v>0</v>
      </c>
      <c r="K101" s="115">
        <f>+K79*I_Vendite_Acquisti!M13</f>
        <v>0</v>
      </c>
      <c r="L101" s="115">
        <f>+L79*I_Vendite_Acquisti!N13</f>
        <v>0</v>
      </c>
      <c r="M101" s="115">
        <f>+M79*I_Vendite_Acquisti!O13</f>
        <v>0</v>
      </c>
      <c r="N101" s="115">
        <f>+N79*I_Vendite_Acquisti!P13</f>
        <v>0</v>
      </c>
      <c r="O101" s="115">
        <f>+O79*I_Vendite_Acquisti!Q13</f>
        <v>0</v>
      </c>
      <c r="P101" s="115">
        <f>+P79*I_Vendite_Acquisti!R13</f>
        <v>0</v>
      </c>
      <c r="Q101" s="115">
        <f>+Q79*I_Vendite_Acquisti!S13</f>
        <v>0</v>
      </c>
      <c r="R101" s="115">
        <f>+R79*I_Vendite_Acquisti!T13</f>
        <v>0</v>
      </c>
      <c r="S101" s="115">
        <f>+S79*I_Vendite_Acquisti!U13</f>
        <v>0</v>
      </c>
      <c r="T101" s="115">
        <f>+T79*I_Vendite_Acquisti!V13</f>
        <v>0</v>
      </c>
      <c r="U101" s="115">
        <f>+U79*I_Vendite_Acquisti!W13</f>
        <v>0</v>
      </c>
      <c r="V101" s="115">
        <f>+V79*I_Vendite_Acquisti!X13</f>
        <v>0</v>
      </c>
      <c r="W101" s="115">
        <f>+W79*I_Vendite_Acquisti!Y13</f>
        <v>0</v>
      </c>
      <c r="X101" s="115">
        <f>+X79*I_Vendite_Acquisti!Z13</f>
        <v>0</v>
      </c>
      <c r="Y101" s="115">
        <f>+Y79*I_Vendite_Acquisti!AA13</f>
        <v>0</v>
      </c>
      <c r="Z101" s="115">
        <f>+Z79*I_Vendite_Acquisti!AB13</f>
        <v>0</v>
      </c>
      <c r="AA101" s="115">
        <f>+AA79*I_Vendite_Acquisti!AC13</f>
        <v>0</v>
      </c>
      <c r="AB101" s="115">
        <f>+AB79*I_Vendite_Acquisti!AD13</f>
        <v>0</v>
      </c>
      <c r="AC101" s="115">
        <f>+AC79*I_Vendite_Acquisti!AE13</f>
        <v>0</v>
      </c>
      <c r="AD101" s="115">
        <f>+AD79*I_Vendite_Acquisti!AF13</f>
        <v>0</v>
      </c>
      <c r="AE101" s="115">
        <f>+AE79*I_Vendite_Acquisti!AG13</f>
        <v>0</v>
      </c>
      <c r="AF101" s="115">
        <f>+AF79*I_Vendite_Acquisti!AH13</f>
        <v>0</v>
      </c>
      <c r="AG101" s="115">
        <f>+AG79*I_Vendite_Acquisti!AI13</f>
        <v>0</v>
      </c>
      <c r="AH101" s="115">
        <f>+AH79*I_Vendite_Acquisti!AJ13</f>
        <v>0</v>
      </c>
      <c r="AI101" s="115">
        <f>+AI79*I_Vendite_Acquisti!AK13</f>
        <v>0</v>
      </c>
      <c r="AJ101" s="115">
        <f>+AJ79*I_Vendite_Acquisti!AL13</f>
        <v>0</v>
      </c>
      <c r="AK101" s="115">
        <f>+AK79*I_Vendite_Acquisti!AM13</f>
        <v>0</v>
      </c>
      <c r="AL101" s="115">
        <f>+AL79*I_Vendite_Acquisti!AN13</f>
        <v>0</v>
      </c>
      <c r="AM101" s="116">
        <f>+AM79*I_Vendite_Acquisti!AO13</f>
        <v>0</v>
      </c>
    </row>
    <row r="102" spans="3:39" ht="14.4" x14ac:dyDescent="0.3">
      <c r="C102" s="52" t="str">
        <f t="shared" si="21"/>
        <v>Prodotto 6</v>
      </c>
      <c r="D102" s="114">
        <f>+D80*I_Vendite_Acquisti!F14</f>
        <v>0</v>
      </c>
      <c r="E102" s="115">
        <f>+E80*I_Vendite_Acquisti!G14</f>
        <v>0</v>
      </c>
      <c r="F102" s="115">
        <f>+F80*I_Vendite_Acquisti!H14</f>
        <v>0</v>
      </c>
      <c r="G102" s="115">
        <f>+G80*I_Vendite_Acquisti!I14</f>
        <v>0</v>
      </c>
      <c r="H102" s="115">
        <f>+H80*I_Vendite_Acquisti!J14</f>
        <v>0</v>
      </c>
      <c r="I102" s="115">
        <f>+I80*I_Vendite_Acquisti!K14</f>
        <v>0</v>
      </c>
      <c r="J102" s="115">
        <f>+J80*I_Vendite_Acquisti!L14</f>
        <v>0</v>
      </c>
      <c r="K102" s="115">
        <f>+K80*I_Vendite_Acquisti!M14</f>
        <v>0</v>
      </c>
      <c r="L102" s="115">
        <f>+L80*I_Vendite_Acquisti!N14</f>
        <v>0</v>
      </c>
      <c r="M102" s="115">
        <f>+M80*I_Vendite_Acquisti!O14</f>
        <v>0</v>
      </c>
      <c r="N102" s="115">
        <f>+N80*I_Vendite_Acquisti!P14</f>
        <v>0</v>
      </c>
      <c r="O102" s="115">
        <f>+O80*I_Vendite_Acquisti!Q14</f>
        <v>0</v>
      </c>
      <c r="P102" s="115">
        <f>+P80*I_Vendite_Acquisti!R14</f>
        <v>0</v>
      </c>
      <c r="Q102" s="115">
        <f>+Q80*I_Vendite_Acquisti!S14</f>
        <v>0</v>
      </c>
      <c r="R102" s="115">
        <f>+R80*I_Vendite_Acquisti!T14</f>
        <v>0</v>
      </c>
      <c r="S102" s="115">
        <f>+S80*I_Vendite_Acquisti!U14</f>
        <v>0</v>
      </c>
      <c r="T102" s="115">
        <f>+T80*I_Vendite_Acquisti!V14</f>
        <v>0</v>
      </c>
      <c r="U102" s="115">
        <f>+U80*I_Vendite_Acquisti!W14</f>
        <v>0</v>
      </c>
      <c r="V102" s="115">
        <f>+V80*I_Vendite_Acquisti!X14</f>
        <v>0</v>
      </c>
      <c r="W102" s="115">
        <f>+W80*I_Vendite_Acquisti!Y14</f>
        <v>0</v>
      </c>
      <c r="X102" s="115">
        <f>+X80*I_Vendite_Acquisti!Z14</f>
        <v>0</v>
      </c>
      <c r="Y102" s="115">
        <f>+Y80*I_Vendite_Acquisti!AA14</f>
        <v>0</v>
      </c>
      <c r="Z102" s="115">
        <f>+Z80*I_Vendite_Acquisti!AB14</f>
        <v>0</v>
      </c>
      <c r="AA102" s="115">
        <f>+AA80*I_Vendite_Acquisti!AC14</f>
        <v>0</v>
      </c>
      <c r="AB102" s="115">
        <f>+AB80*I_Vendite_Acquisti!AD14</f>
        <v>0</v>
      </c>
      <c r="AC102" s="115">
        <f>+AC80*I_Vendite_Acquisti!AE14</f>
        <v>0</v>
      </c>
      <c r="AD102" s="115">
        <f>+AD80*I_Vendite_Acquisti!AF14</f>
        <v>0</v>
      </c>
      <c r="AE102" s="115">
        <f>+AE80*I_Vendite_Acquisti!AG14</f>
        <v>0</v>
      </c>
      <c r="AF102" s="115">
        <f>+AF80*I_Vendite_Acquisti!AH14</f>
        <v>0</v>
      </c>
      <c r="AG102" s="115">
        <f>+AG80*I_Vendite_Acquisti!AI14</f>
        <v>0</v>
      </c>
      <c r="AH102" s="115">
        <f>+AH80*I_Vendite_Acquisti!AJ14</f>
        <v>0</v>
      </c>
      <c r="AI102" s="115">
        <f>+AI80*I_Vendite_Acquisti!AK14</f>
        <v>0</v>
      </c>
      <c r="AJ102" s="115">
        <f>+AJ80*I_Vendite_Acquisti!AL14</f>
        <v>0</v>
      </c>
      <c r="AK102" s="115">
        <f>+AK80*I_Vendite_Acquisti!AM14</f>
        <v>0</v>
      </c>
      <c r="AL102" s="115">
        <f>+AL80*I_Vendite_Acquisti!AN14</f>
        <v>0</v>
      </c>
      <c r="AM102" s="116">
        <f>+AM80*I_Vendite_Acquisti!AO14</f>
        <v>0</v>
      </c>
    </row>
    <row r="103" spans="3:39" ht="14.4" x14ac:dyDescent="0.3">
      <c r="C103" s="52" t="str">
        <f t="shared" si="21"/>
        <v>Prodotto 7</v>
      </c>
      <c r="D103" s="114">
        <f>+D81*I_Vendite_Acquisti!F15</f>
        <v>0</v>
      </c>
      <c r="E103" s="115">
        <f>+E81*I_Vendite_Acquisti!G15</f>
        <v>0</v>
      </c>
      <c r="F103" s="115">
        <f>+F81*I_Vendite_Acquisti!H15</f>
        <v>0</v>
      </c>
      <c r="G103" s="115">
        <f>+G81*I_Vendite_Acquisti!I15</f>
        <v>0</v>
      </c>
      <c r="H103" s="115">
        <f>+H81*I_Vendite_Acquisti!J15</f>
        <v>0</v>
      </c>
      <c r="I103" s="115">
        <f>+I81*I_Vendite_Acquisti!K15</f>
        <v>0</v>
      </c>
      <c r="J103" s="115">
        <f>+J81*I_Vendite_Acquisti!L15</f>
        <v>0</v>
      </c>
      <c r="K103" s="115">
        <f>+K81*I_Vendite_Acquisti!M15</f>
        <v>0</v>
      </c>
      <c r="L103" s="115">
        <f>+L81*I_Vendite_Acquisti!N15</f>
        <v>0</v>
      </c>
      <c r="M103" s="115">
        <f>+M81*I_Vendite_Acquisti!O15</f>
        <v>0</v>
      </c>
      <c r="N103" s="115">
        <f>+N81*I_Vendite_Acquisti!P15</f>
        <v>0</v>
      </c>
      <c r="O103" s="115">
        <f>+O81*I_Vendite_Acquisti!Q15</f>
        <v>0</v>
      </c>
      <c r="P103" s="115">
        <f>+P81*I_Vendite_Acquisti!R15</f>
        <v>0</v>
      </c>
      <c r="Q103" s="115">
        <f>+Q81*I_Vendite_Acquisti!S15</f>
        <v>0</v>
      </c>
      <c r="R103" s="115">
        <f>+R81*I_Vendite_Acquisti!T15</f>
        <v>0</v>
      </c>
      <c r="S103" s="115">
        <f>+S81*I_Vendite_Acquisti!U15</f>
        <v>0</v>
      </c>
      <c r="T103" s="115">
        <f>+T81*I_Vendite_Acquisti!V15</f>
        <v>0</v>
      </c>
      <c r="U103" s="115">
        <f>+U81*I_Vendite_Acquisti!W15</f>
        <v>0</v>
      </c>
      <c r="V103" s="115">
        <f>+V81*I_Vendite_Acquisti!X15</f>
        <v>0</v>
      </c>
      <c r="W103" s="115">
        <f>+W81*I_Vendite_Acquisti!Y15</f>
        <v>0</v>
      </c>
      <c r="X103" s="115">
        <f>+X81*I_Vendite_Acquisti!Z15</f>
        <v>0</v>
      </c>
      <c r="Y103" s="115">
        <f>+Y81*I_Vendite_Acquisti!AA15</f>
        <v>0</v>
      </c>
      <c r="Z103" s="115">
        <f>+Z81*I_Vendite_Acquisti!AB15</f>
        <v>0</v>
      </c>
      <c r="AA103" s="115">
        <f>+AA81*I_Vendite_Acquisti!AC15</f>
        <v>0</v>
      </c>
      <c r="AB103" s="115">
        <f>+AB81*I_Vendite_Acquisti!AD15</f>
        <v>0</v>
      </c>
      <c r="AC103" s="115">
        <f>+AC81*I_Vendite_Acquisti!AE15</f>
        <v>0</v>
      </c>
      <c r="AD103" s="115">
        <f>+AD81*I_Vendite_Acquisti!AF15</f>
        <v>0</v>
      </c>
      <c r="AE103" s="115">
        <f>+AE81*I_Vendite_Acquisti!AG15</f>
        <v>0</v>
      </c>
      <c r="AF103" s="115">
        <f>+AF81*I_Vendite_Acquisti!AH15</f>
        <v>0</v>
      </c>
      <c r="AG103" s="115">
        <f>+AG81*I_Vendite_Acquisti!AI15</f>
        <v>0</v>
      </c>
      <c r="AH103" s="115">
        <f>+AH81*I_Vendite_Acquisti!AJ15</f>
        <v>0</v>
      </c>
      <c r="AI103" s="115">
        <f>+AI81*I_Vendite_Acquisti!AK15</f>
        <v>0</v>
      </c>
      <c r="AJ103" s="115">
        <f>+AJ81*I_Vendite_Acquisti!AL15</f>
        <v>0</v>
      </c>
      <c r="AK103" s="115">
        <f>+AK81*I_Vendite_Acquisti!AM15</f>
        <v>0</v>
      </c>
      <c r="AL103" s="115">
        <f>+AL81*I_Vendite_Acquisti!AN15</f>
        <v>0</v>
      </c>
      <c r="AM103" s="116">
        <f>+AM81*I_Vendite_Acquisti!AO15</f>
        <v>0</v>
      </c>
    </row>
    <row r="104" spans="3:39" ht="14.4" x14ac:dyDescent="0.3">
      <c r="C104" s="52" t="str">
        <f t="shared" si="21"/>
        <v>Prodotto 8</v>
      </c>
      <c r="D104" s="114">
        <f>+D82*I_Vendite_Acquisti!F16</f>
        <v>0</v>
      </c>
      <c r="E104" s="115">
        <f>+E82*I_Vendite_Acquisti!G16</f>
        <v>0</v>
      </c>
      <c r="F104" s="115">
        <f>+F82*I_Vendite_Acquisti!H16</f>
        <v>0</v>
      </c>
      <c r="G104" s="115">
        <f>+G82*I_Vendite_Acquisti!I16</f>
        <v>0</v>
      </c>
      <c r="H104" s="115">
        <f>+H82*I_Vendite_Acquisti!J16</f>
        <v>0</v>
      </c>
      <c r="I104" s="115">
        <f>+I82*I_Vendite_Acquisti!K16</f>
        <v>0</v>
      </c>
      <c r="J104" s="115">
        <f>+J82*I_Vendite_Acquisti!L16</f>
        <v>0</v>
      </c>
      <c r="K104" s="115">
        <f>+K82*I_Vendite_Acquisti!M16</f>
        <v>0</v>
      </c>
      <c r="L104" s="115">
        <f>+L82*I_Vendite_Acquisti!N16</f>
        <v>0</v>
      </c>
      <c r="M104" s="115">
        <f>+M82*I_Vendite_Acquisti!O16</f>
        <v>0</v>
      </c>
      <c r="N104" s="115">
        <f>+N82*I_Vendite_Acquisti!P16</f>
        <v>0</v>
      </c>
      <c r="O104" s="115">
        <f>+O82*I_Vendite_Acquisti!Q16</f>
        <v>0</v>
      </c>
      <c r="P104" s="115">
        <f>+P82*I_Vendite_Acquisti!R16</f>
        <v>0</v>
      </c>
      <c r="Q104" s="115">
        <f>+Q82*I_Vendite_Acquisti!S16</f>
        <v>0</v>
      </c>
      <c r="R104" s="115">
        <f>+R82*I_Vendite_Acquisti!T16</f>
        <v>0</v>
      </c>
      <c r="S104" s="115">
        <f>+S82*I_Vendite_Acquisti!U16</f>
        <v>0</v>
      </c>
      <c r="T104" s="115">
        <f>+T82*I_Vendite_Acquisti!V16</f>
        <v>0</v>
      </c>
      <c r="U104" s="115">
        <f>+U82*I_Vendite_Acquisti!W16</f>
        <v>0</v>
      </c>
      <c r="V104" s="115">
        <f>+V82*I_Vendite_Acquisti!X16</f>
        <v>0</v>
      </c>
      <c r="W104" s="115">
        <f>+W82*I_Vendite_Acquisti!Y16</f>
        <v>0</v>
      </c>
      <c r="X104" s="115">
        <f>+X82*I_Vendite_Acquisti!Z16</f>
        <v>0</v>
      </c>
      <c r="Y104" s="115">
        <f>+Y82*I_Vendite_Acquisti!AA16</f>
        <v>0</v>
      </c>
      <c r="Z104" s="115">
        <f>+Z82*I_Vendite_Acquisti!AB16</f>
        <v>0</v>
      </c>
      <c r="AA104" s="115">
        <f>+AA82*I_Vendite_Acquisti!AC16</f>
        <v>0</v>
      </c>
      <c r="AB104" s="115">
        <f>+AB82*I_Vendite_Acquisti!AD16</f>
        <v>0</v>
      </c>
      <c r="AC104" s="115">
        <f>+AC82*I_Vendite_Acquisti!AE16</f>
        <v>0</v>
      </c>
      <c r="AD104" s="115">
        <f>+AD82*I_Vendite_Acquisti!AF16</f>
        <v>0</v>
      </c>
      <c r="AE104" s="115">
        <f>+AE82*I_Vendite_Acquisti!AG16</f>
        <v>0</v>
      </c>
      <c r="AF104" s="115">
        <f>+AF82*I_Vendite_Acquisti!AH16</f>
        <v>0</v>
      </c>
      <c r="AG104" s="115">
        <f>+AG82*I_Vendite_Acquisti!AI16</f>
        <v>0</v>
      </c>
      <c r="AH104" s="115">
        <f>+AH82*I_Vendite_Acquisti!AJ16</f>
        <v>0</v>
      </c>
      <c r="AI104" s="115">
        <f>+AI82*I_Vendite_Acquisti!AK16</f>
        <v>0</v>
      </c>
      <c r="AJ104" s="115">
        <f>+AJ82*I_Vendite_Acquisti!AL16</f>
        <v>0</v>
      </c>
      <c r="AK104" s="115">
        <f>+AK82*I_Vendite_Acquisti!AM16</f>
        <v>0</v>
      </c>
      <c r="AL104" s="115">
        <f>+AL82*I_Vendite_Acquisti!AN16</f>
        <v>0</v>
      </c>
      <c r="AM104" s="116">
        <f>+AM82*I_Vendite_Acquisti!AO16</f>
        <v>0</v>
      </c>
    </row>
    <row r="105" spans="3:39" ht="14.4" x14ac:dyDescent="0.3">
      <c r="C105" s="52" t="str">
        <f t="shared" si="21"/>
        <v>Prodotto 9</v>
      </c>
      <c r="D105" s="114">
        <f>+D83*I_Vendite_Acquisti!F17</f>
        <v>0</v>
      </c>
      <c r="E105" s="115">
        <f>+E83*I_Vendite_Acquisti!G17</f>
        <v>0</v>
      </c>
      <c r="F105" s="115">
        <f>+F83*I_Vendite_Acquisti!H17</f>
        <v>0</v>
      </c>
      <c r="G105" s="115">
        <f>+G83*I_Vendite_Acquisti!I17</f>
        <v>0</v>
      </c>
      <c r="H105" s="115">
        <f>+H83*I_Vendite_Acquisti!J17</f>
        <v>0</v>
      </c>
      <c r="I105" s="115">
        <f>+I83*I_Vendite_Acquisti!K17</f>
        <v>0</v>
      </c>
      <c r="J105" s="115">
        <f>+J83*I_Vendite_Acquisti!L17</f>
        <v>0</v>
      </c>
      <c r="K105" s="115">
        <f>+K83*I_Vendite_Acquisti!M17</f>
        <v>0</v>
      </c>
      <c r="L105" s="115">
        <f>+L83*I_Vendite_Acquisti!N17</f>
        <v>0</v>
      </c>
      <c r="M105" s="115">
        <f>+M83*I_Vendite_Acquisti!O17</f>
        <v>0</v>
      </c>
      <c r="N105" s="115">
        <f>+N83*I_Vendite_Acquisti!P17</f>
        <v>0</v>
      </c>
      <c r="O105" s="115">
        <f>+O83*I_Vendite_Acquisti!Q17</f>
        <v>0</v>
      </c>
      <c r="P105" s="115">
        <f>+P83*I_Vendite_Acquisti!R17</f>
        <v>0</v>
      </c>
      <c r="Q105" s="115">
        <f>+Q83*I_Vendite_Acquisti!S17</f>
        <v>0</v>
      </c>
      <c r="R105" s="115">
        <f>+R83*I_Vendite_Acquisti!T17</f>
        <v>0</v>
      </c>
      <c r="S105" s="115">
        <f>+S83*I_Vendite_Acquisti!U17</f>
        <v>0</v>
      </c>
      <c r="T105" s="115">
        <f>+T83*I_Vendite_Acquisti!V17</f>
        <v>0</v>
      </c>
      <c r="U105" s="115">
        <f>+U83*I_Vendite_Acquisti!W17</f>
        <v>0</v>
      </c>
      <c r="V105" s="115">
        <f>+V83*I_Vendite_Acquisti!X17</f>
        <v>0</v>
      </c>
      <c r="W105" s="115">
        <f>+W83*I_Vendite_Acquisti!Y17</f>
        <v>0</v>
      </c>
      <c r="X105" s="115">
        <f>+X83*I_Vendite_Acquisti!Z17</f>
        <v>0</v>
      </c>
      <c r="Y105" s="115">
        <f>+Y83*I_Vendite_Acquisti!AA17</f>
        <v>0</v>
      </c>
      <c r="Z105" s="115">
        <f>+Z83*I_Vendite_Acquisti!AB17</f>
        <v>0</v>
      </c>
      <c r="AA105" s="115">
        <f>+AA83*I_Vendite_Acquisti!AC17</f>
        <v>0</v>
      </c>
      <c r="AB105" s="115">
        <f>+AB83*I_Vendite_Acquisti!AD17</f>
        <v>0</v>
      </c>
      <c r="AC105" s="115">
        <f>+AC83*I_Vendite_Acquisti!AE17</f>
        <v>0</v>
      </c>
      <c r="AD105" s="115">
        <f>+AD83*I_Vendite_Acquisti!AF17</f>
        <v>0</v>
      </c>
      <c r="AE105" s="115">
        <f>+AE83*I_Vendite_Acquisti!AG17</f>
        <v>0</v>
      </c>
      <c r="AF105" s="115">
        <f>+AF83*I_Vendite_Acquisti!AH17</f>
        <v>0</v>
      </c>
      <c r="AG105" s="115">
        <f>+AG83*I_Vendite_Acquisti!AI17</f>
        <v>0</v>
      </c>
      <c r="AH105" s="115">
        <f>+AH83*I_Vendite_Acquisti!AJ17</f>
        <v>0</v>
      </c>
      <c r="AI105" s="115">
        <f>+AI83*I_Vendite_Acquisti!AK17</f>
        <v>0</v>
      </c>
      <c r="AJ105" s="115">
        <f>+AJ83*I_Vendite_Acquisti!AL17</f>
        <v>0</v>
      </c>
      <c r="AK105" s="115">
        <f>+AK83*I_Vendite_Acquisti!AM17</f>
        <v>0</v>
      </c>
      <c r="AL105" s="115">
        <f>+AL83*I_Vendite_Acquisti!AN17</f>
        <v>0</v>
      </c>
      <c r="AM105" s="116">
        <f>+AM83*I_Vendite_Acquisti!AO17</f>
        <v>0</v>
      </c>
    </row>
    <row r="106" spans="3:39" ht="14.4" x14ac:dyDescent="0.3">
      <c r="C106" s="52" t="str">
        <f t="shared" si="21"/>
        <v>Prodotto 10</v>
      </c>
      <c r="D106" s="114">
        <f>+D84*I_Vendite_Acquisti!F18</f>
        <v>0</v>
      </c>
      <c r="E106" s="115">
        <f>+E84*I_Vendite_Acquisti!G18</f>
        <v>0</v>
      </c>
      <c r="F106" s="115">
        <f>+F84*I_Vendite_Acquisti!H18</f>
        <v>0</v>
      </c>
      <c r="G106" s="115">
        <f>+G84*I_Vendite_Acquisti!I18</f>
        <v>0</v>
      </c>
      <c r="H106" s="115">
        <f>+H84*I_Vendite_Acquisti!J18</f>
        <v>0</v>
      </c>
      <c r="I106" s="115">
        <f>+I84*I_Vendite_Acquisti!K18</f>
        <v>0</v>
      </c>
      <c r="J106" s="115">
        <f>+J84*I_Vendite_Acquisti!L18</f>
        <v>0</v>
      </c>
      <c r="K106" s="115">
        <f>+K84*I_Vendite_Acquisti!M18</f>
        <v>0</v>
      </c>
      <c r="L106" s="115">
        <f>+L84*I_Vendite_Acquisti!N18</f>
        <v>0</v>
      </c>
      <c r="M106" s="115">
        <f>+M84*I_Vendite_Acquisti!O18</f>
        <v>0</v>
      </c>
      <c r="N106" s="115">
        <f>+N84*I_Vendite_Acquisti!P18</f>
        <v>0</v>
      </c>
      <c r="O106" s="115">
        <f>+O84*I_Vendite_Acquisti!Q18</f>
        <v>0</v>
      </c>
      <c r="P106" s="115">
        <f>+P84*I_Vendite_Acquisti!R18</f>
        <v>0</v>
      </c>
      <c r="Q106" s="115">
        <f>+Q84*I_Vendite_Acquisti!S18</f>
        <v>0</v>
      </c>
      <c r="R106" s="115">
        <f>+R84*I_Vendite_Acquisti!T18</f>
        <v>0</v>
      </c>
      <c r="S106" s="115">
        <f>+S84*I_Vendite_Acquisti!U18</f>
        <v>0</v>
      </c>
      <c r="T106" s="115">
        <f>+T84*I_Vendite_Acquisti!V18</f>
        <v>0</v>
      </c>
      <c r="U106" s="115">
        <f>+U84*I_Vendite_Acquisti!W18</f>
        <v>0</v>
      </c>
      <c r="V106" s="115">
        <f>+V84*I_Vendite_Acquisti!X18</f>
        <v>0</v>
      </c>
      <c r="W106" s="115">
        <f>+W84*I_Vendite_Acquisti!Y18</f>
        <v>0</v>
      </c>
      <c r="X106" s="115">
        <f>+X84*I_Vendite_Acquisti!Z18</f>
        <v>0</v>
      </c>
      <c r="Y106" s="115">
        <f>+Y84*I_Vendite_Acquisti!AA18</f>
        <v>0</v>
      </c>
      <c r="Z106" s="115">
        <f>+Z84*I_Vendite_Acquisti!AB18</f>
        <v>0</v>
      </c>
      <c r="AA106" s="115">
        <f>+AA84*I_Vendite_Acquisti!AC18</f>
        <v>0</v>
      </c>
      <c r="AB106" s="115">
        <f>+AB84*I_Vendite_Acquisti!AD18</f>
        <v>0</v>
      </c>
      <c r="AC106" s="115">
        <f>+AC84*I_Vendite_Acquisti!AE18</f>
        <v>0</v>
      </c>
      <c r="AD106" s="115">
        <f>+AD84*I_Vendite_Acquisti!AF18</f>
        <v>0</v>
      </c>
      <c r="AE106" s="115">
        <f>+AE84*I_Vendite_Acquisti!AG18</f>
        <v>0</v>
      </c>
      <c r="AF106" s="115">
        <f>+AF84*I_Vendite_Acquisti!AH18</f>
        <v>0</v>
      </c>
      <c r="AG106" s="115">
        <f>+AG84*I_Vendite_Acquisti!AI18</f>
        <v>0</v>
      </c>
      <c r="AH106" s="115">
        <f>+AH84*I_Vendite_Acquisti!AJ18</f>
        <v>0</v>
      </c>
      <c r="AI106" s="115">
        <f>+AI84*I_Vendite_Acquisti!AK18</f>
        <v>0</v>
      </c>
      <c r="AJ106" s="115">
        <f>+AJ84*I_Vendite_Acquisti!AL18</f>
        <v>0</v>
      </c>
      <c r="AK106" s="115">
        <f>+AK84*I_Vendite_Acquisti!AM18</f>
        <v>0</v>
      </c>
      <c r="AL106" s="115">
        <f>+AL84*I_Vendite_Acquisti!AN18</f>
        <v>0</v>
      </c>
      <c r="AM106" s="116">
        <f>+AM84*I_Vendite_Acquisti!AO18</f>
        <v>0</v>
      </c>
    </row>
    <row r="107" spans="3:39" ht="14.4" x14ac:dyDescent="0.3">
      <c r="C107" s="52" t="str">
        <f t="shared" si="21"/>
        <v>Prodotto 11</v>
      </c>
      <c r="D107" s="114">
        <f>+D85*I_Vendite_Acquisti!F19</f>
        <v>0</v>
      </c>
      <c r="E107" s="115">
        <f>+E85*I_Vendite_Acquisti!G19</f>
        <v>0</v>
      </c>
      <c r="F107" s="115">
        <f>+F85*I_Vendite_Acquisti!H19</f>
        <v>0</v>
      </c>
      <c r="G107" s="115">
        <f>+G85*I_Vendite_Acquisti!I19</f>
        <v>0</v>
      </c>
      <c r="H107" s="115">
        <f>+H85*I_Vendite_Acquisti!J19</f>
        <v>0</v>
      </c>
      <c r="I107" s="115">
        <f>+I85*I_Vendite_Acquisti!K19</f>
        <v>0</v>
      </c>
      <c r="J107" s="115">
        <f>+J85*I_Vendite_Acquisti!L19</f>
        <v>0</v>
      </c>
      <c r="K107" s="115">
        <f>+K85*I_Vendite_Acquisti!M19</f>
        <v>0</v>
      </c>
      <c r="L107" s="115">
        <f>+L85*I_Vendite_Acquisti!N19</f>
        <v>0</v>
      </c>
      <c r="M107" s="115">
        <f>+M85*I_Vendite_Acquisti!O19</f>
        <v>0</v>
      </c>
      <c r="N107" s="115">
        <f>+N85*I_Vendite_Acquisti!P19</f>
        <v>0</v>
      </c>
      <c r="O107" s="115">
        <f>+O85*I_Vendite_Acquisti!Q19</f>
        <v>0</v>
      </c>
      <c r="P107" s="115">
        <f>+P85*I_Vendite_Acquisti!R19</f>
        <v>0</v>
      </c>
      <c r="Q107" s="115">
        <f>+Q85*I_Vendite_Acquisti!S19</f>
        <v>0</v>
      </c>
      <c r="R107" s="115">
        <f>+R85*I_Vendite_Acquisti!T19</f>
        <v>0</v>
      </c>
      <c r="S107" s="115">
        <f>+S85*I_Vendite_Acquisti!U19</f>
        <v>0</v>
      </c>
      <c r="T107" s="115">
        <f>+T85*I_Vendite_Acquisti!V19</f>
        <v>0</v>
      </c>
      <c r="U107" s="115">
        <f>+U85*I_Vendite_Acquisti!W19</f>
        <v>0</v>
      </c>
      <c r="V107" s="115">
        <f>+V85*I_Vendite_Acquisti!X19</f>
        <v>0</v>
      </c>
      <c r="W107" s="115">
        <f>+W85*I_Vendite_Acquisti!Y19</f>
        <v>0</v>
      </c>
      <c r="X107" s="115">
        <f>+X85*I_Vendite_Acquisti!Z19</f>
        <v>0</v>
      </c>
      <c r="Y107" s="115">
        <f>+Y85*I_Vendite_Acquisti!AA19</f>
        <v>0</v>
      </c>
      <c r="Z107" s="115">
        <f>+Z85*I_Vendite_Acquisti!AB19</f>
        <v>0</v>
      </c>
      <c r="AA107" s="115">
        <f>+AA85*I_Vendite_Acquisti!AC19</f>
        <v>0</v>
      </c>
      <c r="AB107" s="115">
        <f>+AB85*I_Vendite_Acquisti!AD19</f>
        <v>0</v>
      </c>
      <c r="AC107" s="115">
        <f>+AC85*I_Vendite_Acquisti!AE19</f>
        <v>0</v>
      </c>
      <c r="AD107" s="115">
        <f>+AD85*I_Vendite_Acquisti!AF19</f>
        <v>0</v>
      </c>
      <c r="AE107" s="115">
        <f>+AE85*I_Vendite_Acquisti!AG19</f>
        <v>0</v>
      </c>
      <c r="AF107" s="115">
        <f>+AF85*I_Vendite_Acquisti!AH19</f>
        <v>0</v>
      </c>
      <c r="AG107" s="115">
        <f>+AG85*I_Vendite_Acquisti!AI19</f>
        <v>0</v>
      </c>
      <c r="AH107" s="115">
        <f>+AH85*I_Vendite_Acquisti!AJ19</f>
        <v>0</v>
      </c>
      <c r="AI107" s="115">
        <f>+AI85*I_Vendite_Acquisti!AK19</f>
        <v>0</v>
      </c>
      <c r="AJ107" s="115">
        <f>+AJ85*I_Vendite_Acquisti!AL19</f>
        <v>0</v>
      </c>
      <c r="AK107" s="115">
        <f>+AK85*I_Vendite_Acquisti!AM19</f>
        <v>0</v>
      </c>
      <c r="AL107" s="115">
        <f>+AL85*I_Vendite_Acquisti!AN19</f>
        <v>0</v>
      </c>
      <c r="AM107" s="116">
        <f>+AM85*I_Vendite_Acquisti!AO19</f>
        <v>0</v>
      </c>
    </row>
    <row r="108" spans="3:39" ht="14.4" x14ac:dyDescent="0.3">
      <c r="C108" s="52" t="str">
        <f t="shared" si="21"/>
        <v>Prodotto 12</v>
      </c>
      <c r="D108" s="114">
        <f>+D86*I_Vendite_Acquisti!F20</f>
        <v>0</v>
      </c>
      <c r="E108" s="115">
        <f>+E86*I_Vendite_Acquisti!G20</f>
        <v>0</v>
      </c>
      <c r="F108" s="115">
        <f>+F86*I_Vendite_Acquisti!H20</f>
        <v>0</v>
      </c>
      <c r="G108" s="115">
        <f>+G86*I_Vendite_Acquisti!I20</f>
        <v>0</v>
      </c>
      <c r="H108" s="115">
        <f>+H86*I_Vendite_Acquisti!J20</f>
        <v>0</v>
      </c>
      <c r="I108" s="115">
        <f>+I86*I_Vendite_Acquisti!K20</f>
        <v>0</v>
      </c>
      <c r="J108" s="115">
        <f>+J86*I_Vendite_Acquisti!L20</f>
        <v>0</v>
      </c>
      <c r="K108" s="115">
        <f>+K86*I_Vendite_Acquisti!M20</f>
        <v>0</v>
      </c>
      <c r="L108" s="115">
        <f>+L86*I_Vendite_Acquisti!N20</f>
        <v>0</v>
      </c>
      <c r="M108" s="115">
        <f>+M86*I_Vendite_Acquisti!O20</f>
        <v>0</v>
      </c>
      <c r="N108" s="115">
        <f>+N86*I_Vendite_Acquisti!P20</f>
        <v>0</v>
      </c>
      <c r="O108" s="115">
        <f>+O86*I_Vendite_Acquisti!Q20</f>
        <v>0</v>
      </c>
      <c r="P108" s="115">
        <f>+P86*I_Vendite_Acquisti!R20</f>
        <v>0</v>
      </c>
      <c r="Q108" s="115">
        <f>+Q86*I_Vendite_Acquisti!S20</f>
        <v>0</v>
      </c>
      <c r="R108" s="115">
        <f>+R86*I_Vendite_Acquisti!T20</f>
        <v>0</v>
      </c>
      <c r="S108" s="115">
        <f>+S86*I_Vendite_Acquisti!U20</f>
        <v>0</v>
      </c>
      <c r="T108" s="115">
        <f>+T86*I_Vendite_Acquisti!V20</f>
        <v>0</v>
      </c>
      <c r="U108" s="115">
        <f>+U86*I_Vendite_Acquisti!W20</f>
        <v>0</v>
      </c>
      <c r="V108" s="115">
        <f>+V86*I_Vendite_Acquisti!X20</f>
        <v>0</v>
      </c>
      <c r="W108" s="115">
        <f>+W86*I_Vendite_Acquisti!Y20</f>
        <v>0</v>
      </c>
      <c r="X108" s="115">
        <f>+X86*I_Vendite_Acquisti!Z20</f>
        <v>0</v>
      </c>
      <c r="Y108" s="115">
        <f>+Y86*I_Vendite_Acquisti!AA20</f>
        <v>0</v>
      </c>
      <c r="Z108" s="115">
        <f>+Z86*I_Vendite_Acquisti!AB20</f>
        <v>0</v>
      </c>
      <c r="AA108" s="115">
        <f>+AA86*I_Vendite_Acquisti!AC20</f>
        <v>0</v>
      </c>
      <c r="AB108" s="115">
        <f>+AB86*I_Vendite_Acquisti!AD20</f>
        <v>0</v>
      </c>
      <c r="AC108" s="115">
        <f>+AC86*I_Vendite_Acquisti!AE20</f>
        <v>0</v>
      </c>
      <c r="AD108" s="115">
        <f>+AD86*I_Vendite_Acquisti!AF20</f>
        <v>0</v>
      </c>
      <c r="AE108" s="115">
        <f>+AE86*I_Vendite_Acquisti!AG20</f>
        <v>0</v>
      </c>
      <c r="AF108" s="115">
        <f>+AF86*I_Vendite_Acquisti!AH20</f>
        <v>0</v>
      </c>
      <c r="AG108" s="115">
        <f>+AG86*I_Vendite_Acquisti!AI20</f>
        <v>0</v>
      </c>
      <c r="AH108" s="115">
        <f>+AH86*I_Vendite_Acquisti!AJ20</f>
        <v>0</v>
      </c>
      <c r="AI108" s="115">
        <f>+AI86*I_Vendite_Acquisti!AK20</f>
        <v>0</v>
      </c>
      <c r="AJ108" s="115">
        <f>+AJ86*I_Vendite_Acquisti!AL20</f>
        <v>0</v>
      </c>
      <c r="AK108" s="115">
        <f>+AK86*I_Vendite_Acquisti!AM20</f>
        <v>0</v>
      </c>
      <c r="AL108" s="115">
        <f>+AL86*I_Vendite_Acquisti!AN20</f>
        <v>0</v>
      </c>
      <c r="AM108" s="116">
        <f>+AM86*I_Vendite_Acquisti!AO20</f>
        <v>0</v>
      </c>
    </row>
    <row r="109" spans="3:39" ht="14.4" x14ac:dyDescent="0.3">
      <c r="C109" s="52" t="str">
        <f t="shared" si="21"/>
        <v>Prodotto 13</v>
      </c>
      <c r="D109" s="114">
        <f>+D87*I_Vendite_Acquisti!F21</f>
        <v>0</v>
      </c>
      <c r="E109" s="115">
        <f>+E87*I_Vendite_Acquisti!G21</f>
        <v>0</v>
      </c>
      <c r="F109" s="115">
        <f>+F87*I_Vendite_Acquisti!H21</f>
        <v>0</v>
      </c>
      <c r="G109" s="115">
        <f>+G87*I_Vendite_Acquisti!I21</f>
        <v>0</v>
      </c>
      <c r="H109" s="115">
        <f>+H87*I_Vendite_Acquisti!J21</f>
        <v>0</v>
      </c>
      <c r="I109" s="115">
        <f>+I87*I_Vendite_Acquisti!K21</f>
        <v>0</v>
      </c>
      <c r="J109" s="115">
        <f>+J87*I_Vendite_Acquisti!L21</f>
        <v>0</v>
      </c>
      <c r="K109" s="115">
        <f>+K87*I_Vendite_Acquisti!M21</f>
        <v>0</v>
      </c>
      <c r="L109" s="115">
        <f>+L87*I_Vendite_Acquisti!N21</f>
        <v>0</v>
      </c>
      <c r="M109" s="115">
        <f>+M87*I_Vendite_Acquisti!O21</f>
        <v>0</v>
      </c>
      <c r="N109" s="115">
        <f>+N87*I_Vendite_Acquisti!P21</f>
        <v>0</v>
      </c>
      <c r="O109" s="115">
        <f>+O87*I_Vendite_Acquisti!Q21</f>
        <v>0</v>
      </c>
      <c r="P109" s="115">
        <f>+P87*I_Vendite_Acquisti!R21</f>
        <v>0</v>
      </c>
      <c r="Q109" s="115">
        <f>+Q87*I_Vendite_Acquisti!S21</f>
        <v>0</v>
      </c>
      <c r="R109" s="115">
        <f>+R87*I_Vendite_Acquisti!T21</f>
        <v>0</v>
      </c>
      <c r="S109" s="115">
        <f>+S87*I_Vendite_Acquisti!U21</f>
        <v>0</v>
      </c>
      <c r="T109" s="115">
        <f>+T87*I_Vendite_Acquisti!V21</f>
        <v>0</v>
      </c>
      <c r="U109" s="115">
        <f>+U87*I_Vendite_Acquisti!W21</f>
        <v>0</v>
      </c>
      <c r="V109" s="115">
        <f>+V87*I_Vendite_Acquisti!X21</f>
        <v>0</v>
      </c>
      <c r="W109" s="115">
        <f>+W87*I_Vendite_Acquisti!Y21</f>
        <v>0</v>
      </c>
      <c r="X109" s="115">
        <f>+X87*I_Vendite_Acquisti!Z21</f>
        <v>0</v>
      </c>
      <c r="Y109" s="115">
        <f>+Y87*I_Vendite_Acquisti!AA21</f>
        <v>0</v>
      </c>
      <c r="Z109" s="115">
        <f>+Z87*I_Vendite_Acquisti!AB21</f>
        <v>0</v>
      </c>
      <c r="AA109" s="115">
        <f>+AA87*I_Vendite_Acquisti!AC21</f>
        <v>0</v>
      </c>
      <c r="AB109" s="115">
        <f>+AB87*I_Vendite_Acquisti!AD21</f>
        <v>0</v>
      </c>
      <c r="AC109" s="115">
        <f>+AC87*I_Vendite_Acquisti!AE21</f>
        <v>0</v>
      </c>
      <c r="AD109" s="115">
        <f>+AD87*I_Vendite_Acquisti!AF21</f>
        <v>0</v>
      </c>
      <c r="AE109" s="115">
        <f>+AE87*I_Vendite_Acquisti!AG21</f>
        <v>0</v>
      </c>
      <c r="AF109" s="115">
        <f>+AF87*I_Vendite_Acquisti!AH21</f>
        <v>0</v>
      </c>
      <c r="AG109" s="115">
        <f>+AG87*I_Vendite_Acquisti!AI21</f>
        <v>0</v>
      </c>
      <c r="AH109" s="115">
        <f>+AH87*I_Vendite_Acquisti!AJ21</f>
        <v>0</v>
      </c>
      <c r="AI109" s="115">
        <f>+AI87*I_Vendite_Acquisti!AK21</f>
        <v>0</v>
      </c>
      <c r="AJ109" s="115">
        <f>+AJ87*I_Vendite_Acquisti!AL21</f>
        <v>0</v>
      </c>
      <c r="AK109" s="115">
        <f>+AK87*I_Vendite_Acquisti!AM21</f>
        <v>0</v>
      </c>
      <c r="AL109" s="115">
        <f>+AL87*I_Vendite_Acquisti!AN21</f>
        <v>0</v>
      </c>
      <c r="AM109" s="116">
        <f>+AM87*I_Vendite_Acquisti!AO21</f>
        <v>0</v>
      </c>
    </row>
    <row r="110" spans="3:39" ht="14.4" x14ac:dyDescent="0.3">
      <c r="C110" s="52" t="str">
        <f t="shared" si="21"/>
        <v>Prodotto 14</v>
      </c>
      <c r="D110" s="114">
        <f>+D88*I_Vendite_Acquisti!F22</f>
        <v>0</v>
      </c>
      <c r="E110" s="115">
        <f>+E88*I_Vendite_Acquisti!G22</f>
        <v>0</v>
      </c>
      <c r="F110" s="115">
        <f>+F88*I_Vendite_Acquisti!H22</f>
        <v>0</v>
      </c>
      <c r="G110" s="115">
        <f>+G88*I_Vendite_Acquisti!I22</f>
        <v>0</v>
      </c>
      <c r="H110" s="115">
        <f>+H88*I_Vendite_Acquisti!J22</f>
        <v>0</v>
      </c>
      <c r="I110" s="115">
        <f>+I88*I_Vendite_Acquisti!K22</f>
        <v>0</v>
      </c>
      <c r="J110" s="115">
        <f>+J88*I_Vendite_Acquisti!L22</f>
        <v>0</v>
      </c>
      <c r="K110" s="115">
        <f>+K88*I_Vendite_Acquisti!M22</f>
        <v>0</v>
      </c>
      <c r="L110" s="115">
        <f>+L88*I_Vendite_Acquisti!N22</f>
        <v>0</v>
      </c>
      <c r="M110" s="115">
        <f>+M88*I_Vendite_Acquisti!O22</f>
        <v>0</v>
      </c>
      <c r="N110" s="115">
        <f>+N88*I_Vendite_Acquisti!P22</f>
        <v>0</v>
      </c>
      <c r="O110" s="115">
        <f>+O88*I_Vendite_Acquisti!Q22</f>
        <v>0</v>
      </c>
      <c r="P110" s="115">
        <f>+P88*I_Vendite_Acquisti!R22</f>
        <v>0</v>
      </c>
      <c r="Q110" s="115">
        <f>+Q88*I_Vendite_Acquisti!S22</f>
        <v>0</v>
      </c>
      <c r="R110" s="115">
        <f>+R88*I_Vendite_Acquisti!T22</f>
        <v>0</v>
      </c>
      <c r="S110" s="115">
        <f>+S88*I_Vendite_Acquisti!U22</f>
        <v>0</v>
      </c>
      <c r="T110" s="115">
        <f>+T88*I_Vendite_Acquisti!V22</f>
        <v>0</v>
      </c>
      <c r="U110" s="115">
        <f>+U88*I_Vendite_Acquisti!W22</f>
        <v>0</v>
      </c>
      <c r="V110" s="115">
        <f>+V88*I_Vendite_Acquisti!X22</f>
        <v>0</v>
      </c>
      <c r="W110" s="115">
        <f>+W88*I_Vendite_Acquisti!Y22</f>
        <v>0</v>
      </c>
      <c r="X110" s="115">
        <f>+X88*I_Vendite_Acquisti!Z22</f>
        <v>0</v>
      </c>
      <c r="Y110" s="115">
        <f>+Y88*I_Vendite_Acquisti!AA22</f>
        <v>0</v>
      </c>
      <c r="Z110" s="115">
        <f>+Z88*I_Vendite_Acquisti!AB22</f>
        <v>0</v>
      </c>
      <c r="AA110" s="115">
        <f>+AA88*I_Vendite_Acquisti!AC22</f>
        <v>0</v>
      </c>
      <c r="AB110" s="115">
        <f>+AB88*I_Vendite_Acquisti!AD22</f>
        <v>0</v>
      </c>
      <c r="AC110" s="115">
        <f>+AC88*I_Vendite_Acquisti!AE22</f>
        <v>0</v>
      </c>
      <c r="AD110" s="115">
        <f>+AD88*I_Vendite_Acquisti!AF22</f>
        <v>0</v>
      </c>
      <c r="AE110" s="115">
        <f>+AE88*I_Vendite_Acquisti!AG22</f>
        <v>0</v>
      </c>
      <c r="AF110" s="115">
        <f>+AF88*I_Vendite_Acquisti!AH22</f>
        <v>0</v>
      </c>
      <c r="AG110" s="115">
        <f>+AG88*I_Vendite_Acquisti!AI22</f>
        <v>0</v>
      </c>
      <c r="AH110" s="115">
        <f>+AH88*I_Vendite_Acquisti!AJ22</f>
        <v>0</v>
      </c>
      <c r="AI110" s="115">
        <f>+AI88*I_Vendite_Acquisti!AK22</f>
        <v>0</v>
      </c>
      <c r="AJ110" s="115">
        <f>+AJ88*I_Vendite_Acquisti!AL22</f>
        <v>0</v>
      </c>
      <c r="AK110" s="115">
        <f>+AK88*I_Vendite_Acquisti!AM22</f>
        <v>0</v>
      </c>
      <c r="AL110" s="115">
        <f>+AL88*I_Vendite_Acquisti!AN22</f>
        <v>0</v>
      </c>
      <c r="AM110" s="116">
        <f>+AM88*I_Vendite_Acquisti!AO22</f>
        <v>0</v>
      </c>
    </row>
    <row r="111" spans="3:39" ht="14.4" x14ac:dyDescent="0.3">
      <c r="C111" s="52" t="str">
        <f t="shared" si="21"/>
        <v>Prodotto 15</v>
      </c>
      <c r="D111" s="114">
        <f>+D89*I_Vendite_Acquisti!F23</f>
        <v>0</v>
      </c>
      <c r="E111" s="115">
        <f>+E89*I_Vendite_Acquisti!G23</f>
        <v>0</v>
      </c>
      <c r="F111" s="115">
        <f>+F89*I_Vendite_Acquisti!H23</f>
        <v>0</v>
      </c>
      <c r="G111" s="115">
        <f>+G89*I_Vendite_Acquisti!I23</f>
        <v>0</v>
      </c>
      <c r="H111" s="115">
        <f>+H89*I_Vendite_Acquisti!J23</f>
        <v>0</v>
      </c>
      <c r="I111" s="115">
        <f>+I89*I_Vendite_Acquisti!K23</f>
        <v>0</v>
      </c>
      <c r="J111" s="115">
        <f>+J89*I_Vendite_Acquisti!L23</f>
        <v>0</v>
      </c>
      <c r="K111" s="115">
        <f>+K89*I_Vendite_Acquisti!M23</f>
        <v>0</v>
      </c>
      <c r="L111" s="115">
        <f>+L89*I_Vendite_Acquisti!N23</f>
        <v>0</v>
      </c>
      <c r="M111" s="115">
        <f>+M89*I_Vendite_Acquisti!O23</f>
        <v>0</v>
      </c>
      <c r="N111" s="115">
        <f>+N89*I_Vendite_Acquisti!P23</f>
        <v>0</v>
      </c>
      <c r="O111" s="115">
        <f>+O89*I_Vendite_Acquisti!Q23</f>
        <v>0</v>
      </c>
      <c r="P111" s="115">
        <f>+P89*I_Vendite_Acquisti!R23</f>
        <v>0</v>
      </c>
      <c r="Q111" s="115">
        <f>+Q89*I_Vendite_Acquisti!S23</f>
        <v>0</v>
      </c>
      <c r="R111" s="115">
        <f>+R89*I_Vendite_Acquisti!T23</f>
        <v>0</v>
      </c>
      <c r="S111" s="115">
        <f>+S89*I_Vendite_Acquisti!U23</f>
        <v>0</v>
      </c>
      <c r="T111" s="115">
        <f>+T89*I_Vendite_Acquisti!V23</f>
        <v>0</v>
      </c>
      <c r="U111" s="115">
        <f>+U89*I_Vendite_Acquisti!W23</f>
        <v>0</v>
      </c>
      <c r="V111" s="115">
        <f>+V89*I_Vendite_Acquisti!X23</f>
        <v>0</v>
      </c>
      <c r="W111" s="115">
        <f>+W89*I_Vendite_Acquisti!Y23</f>
        <v>0</v>
      </c>
      <c r="X111" s="115">
        <f>+X89*I_Vendite_Acquisti!Z23</f>
        <v>0</v>
      </c>
      <c r="Y111" s="115">
        <f>+Y89*I_Vendite_Acquisti!AA23</f>
        <v>0</v>
      </c>
      <c r="Z111" s="115">
        <f>+Z89*I_Vendite_Acquisti!AB23</f>
        <v>0</v>
      </c>
      <c r="AA111" s="115">
        <f>+AA89*I_Vendite_Acquisti!AC23</f>
        <v>0</v>
      </c>
      <c r="AB111" s="115">
        <f>+AB89*I_Vendite_Acquisti!AD23</f>
        <v>0</v>
      </c>
      <c r="AC111" s="115">
        <f>+AC89*I_Vendite_Acquisti!AE23</f>
        <v>0</v>
      </c>
      <c r="AD111" s="115">
        <f>+AD89*I_Vendite_Acquisti!AF23</f>
        <v>0</v>
      </c>
      <c r="AE111" s="115">
        <f>+AE89*I_Vendite_Acquisti!AG23</f>
        <v>0</v>
      </c>
      <c r="AF111" s="115">
        <f>+AF89*I_Vendite_Acquisti!AH23</f>
        <v>0</v>
      </c>
      <c r="AG111" s="115">
        <f>+AG89*I_Vendite_Acquisti!AI23</f>
        <v>0</v>
      </c>
      <c r="AH111" s="115">
        <f>+AH89*I_Vendite_Acquisti!AJ23</f>
        <v>0</v>
      </c>
      <c r="AI111" s="115">
        <f>+AI89*I_Vendite_Acquisti!AK23</f>
        <v>0</v>
      </c>
      <c r="AJ111" s="115">
        <f>+AJ89*I_Vendite_Acquisti!AL23</f>
        <v>0</v>
      </c>
      <c r="AK111" s="115">
        <f>+AK89*I_Vendite_Acquisti!AM23</f>
        <v>0</v>
      </c>
      <c r="AL111" s="115">
        <f>+AL89*I_Vendite_Acquisti!AN23</f>
        <v>0</v>
      </c>
      <c r="AM111" s="116">
        <f>+AM89*I_Vendite_Acquisti!AO23</f>
        <v>0</v>
      </c>
    </row>
    <row r="112" spans="3:39" ht="14.4" x14ac:dyDescent="0.3">
      <c r="C112" s="52" t="str">
        <f t="shared" si="21"/>
        <v>Prodotto 16</v>
      </c>
      <c r="D112" s="114">
        <f>+D90*I_Vendite_Acquisti!F24</f>
        <v>0</v>
      </c>
      <c r="E112" s="115">
        <f>+E90*I_Vendite_Acquisti!G24</f>
        <v>0</v>
      </c>
      <c r="F112" s="115">
        <f>+F90*I_Vendite_Acquisti!H24</f>
        <v>0</v>
      </c>
      <c r="G112" s="115">
        <f>+G90*I_Vendite_Acquisti!I24</f>
        <v>0</v>
      </c>
      <c r="H112" s="115">
        <f>+H90*I_Vendite_Acquisti!J24</f>
        <v>0</v>
      </c>
      <c r="I112" s="115">
        <f>+I90*I_Vendite_Acquisti!K24</f>
        <v>0</v>
      </c>
      <c r="J112" s="115">
        <f>+J90*I_Vendite_Acquisti!L24</f>
        <v>0</v>
      </c>
      <c r="K112" s="115">
        <f>+K90*I_Vendite_Acquisti!M24</f>
        <v>0</v>
      </c>
      <c r="L112" s="115">
        <f>+L90*I_Vendite_Acquisti!N24</f>
        <v>0</v>
      </c>
      <c r="M112" s="115">
        <f>+M90*I_Vendite_Acquisti!O24</f>
        <v>0</v>
      </c>
      <c r="N112" s="115">
        <f>+N90*I_Vendite_Acquisti!P24</f>
        <v>0</v>
      </c>
      <c r="O112" s="115">
        <f>+O90*I_Vendite_Acquisti!Q24</f>
        <v>0</v>
      </c>
      <c r="P112" s="115">
        <f>+P90*I_Vendite_Acquisti!R24</f>
        <v>0</v>
      </c>
      <c r="Q112" s="115">
        <f>+Q90*I_Vendite_Acquisti!S24</f>
        <v>0</v>
      </c>
      <c r="R112" s="115">
        <f>+R90*I_Vendite_Acquisti!T24</f>
        <v>0</v>
      </c>
      <c r="S112" s="115">
        <f>+S90*I_Vendite_Acquisti!U24</f>
        <v>0</v>
      </c>
      <c r="T112" s="115">
        <f>+T90*I_Vendite_Acquisti!V24</f>
        <v>0</v>
      </c>
      <c r="U112" s="115">
        <f>+U90*I_Vendite_Acquisti!W24</f>
        <v>0</v>
      </c>
      <c r="V112" s="115">
        <f>+V90*I_Vendite_Acquisti!X24</f>
        <v>0</v>
      </c>
      <c r="W112" s="115">
        <f>+W90*I_Vendite_Acquisti!Y24</f>
        <v>0</v>
      </c>
      <c r="X112" s="115">
        <f>+X90*I_Vendite_Acquisti!Z24</f>
        <v>0</v>
      </c>
      <c r="Y112" s="115">
        <f>+Y90*I_Vendite_Acquisti!AA24</f>
        <v>0</v>
      </c>
      <c r="Z112" s="115">
        <f>+Z90*I_Vendite_Acquisti!AB24</f>
        <v>0</v>
      </c>
      <c r="AA112" s="115">
        <f>+AA90*I_Vendite_Acquisti!AC24</f>
        <v>0</v>
      </c>
      <c r="AB112" s="115">
        <f>+AB90*I_Vendite_Acquisti!AD24</f>
        <v>0</v>
      </c>
      <c r="AC112" s="115">
        <f>+AC90*I_Vendite_Acquisti!AE24</f>
        <v>0</v>
      </c>
      <c r="AD112" s="115">
        <f>+AD90*I_Vendite_Acquisti!AF24</f>
        <v>0</v>
      </c>
      <c r="AE112" s="115">
        <f>+AE90*I_Vendite_Acquisti!AG24</f>
        <v>0</v>
      </c>
      <c r="AF112" s="115">
        <f>+AF90*I_Vendite_Acquisti!AH24</f>
        <v>0</v>
      </c>
      <c r="AG112" s="115">
        <f>+AG90*I_Vendite_Acquisti!AI24</f>
        <v>0</v>
      </c>
      <c r="AH112" s="115">
        <f>+AH90*I_Vendite_Acquisti!AJ24</f>
        <v>0</v>
      </c>
      <c r="AI112" s="115">
        <f>+AI90*I_Vendite_Acquisti!AK24</f>
        <v>0</v>
      </c>
      <c r="AJ112" s="115">
        <f>+AJ90*I_Vendite_Acquisti!AL24</f>
        <v>0</v>
      </c>
      <c r="AK112" s="115">
        <f>+AK90*I_Vendite_Acquisti!AM24</f>
        <v>0</v>
      </c>
      <c r="AL112" s="115">
        <f>+AL90*I_Vendite_Acquisti!AN24</f>
        <v>0</v>
      </c>
      <c r="AM112" s="116">
        <f>+AM90*I_Vendite_Acquisti!AO24</f>
        <v>0</v>
      </c>
    </row>
    <row r="113" spans="3:39" ht="14.4" x14ac:dyDescent="0.3">
      <c r="C113" s="52" t="str">
        <f t="shared" si="21"/>
        <v>Prodotto 17</v>
      </c>
      <c r="D113" s="114">
        <f>+D91*I_Vendite_Acquisti!F25</f>
        <v>0</v>
      </c>
      <c r="E113" s="115">
        <f>+E91*I_Vendite_Acquisti!G25</f>
        <v>0</v>
      </c>
      <c r="F113" s="115">
        <f>+F91*I_Vendite_Acquisti!H25</f>
        <v>0</v>
      </c>
      <c r="G113" s="115">
        <f>+G91*I_Vendite_Acquisti!I25</f>
        <v>0</v>
      </c>
      <c r="H113" s="115">
        <f>+H91*I_Vendite_Acquisti!J25</f>
        <v>0</v>
      </c>
      <c r="I113" s="115">
        <f>+I91*I_Vendite_Acquisti!K25</f>
        <v>0</v>
      </c>
      <c r="J113" s="115">
        <f>+J91*I_Vendite_Acquisti!L25</f>
        <v>0</v>
      </c>
      <c r="K113" s="115">
        <f>+K91*I_Vendite_Acquisti!M25</f>
        <v>0</v>
      </c>
      <c r="L113" s="115">
        <f>+L91*I_Vendite_Acquisti!N25</f>
        <v>0</v>
      </c>
      <c r="M113" s="115">
        <f>+M91*I_Vendite_Acquisti!O25</f>
        <v>0</v>
      </c>
      <c r="N113" s="115">
        <f>+N91*I_Vendite_Acquisti!P25</f>
        <v>0</v>
      </c>
      <c r="O113" s="115">
        <f>+O91*I_Vendite_Acquisti!Q25</f>
        <v>0</v>
      </c>
      <c r="P113" s="115">
        <f>+P91*I_Vendite_Acquisti!R25</f>
        <v>0</v>
      </c>
      <c r="Q113" s="115">
        <f>+Q91*I_Vendite_Acquisti!S25</f>
        <v>0</v>
      </c>
      <c r="R113" s="115">
        <f>+R91*I_Vendite_Acquisti!T25</f>
        <v>0</v>
      </c>
      <c r="S113" s="115">
        <f>+S91*I_Vendite_Acquisti!U25</f>
        <v>0</v>
      </c>
      <c r="T113" s="115">
        <f>+T91*I_Vendite_Acquisti!V25</f>
        <v>0</v>
      </c>
      <c r="U113" s="115">
        <f>+U91*I_Vendite_Acquisti!W25</f>
        <v>0</v>
      </c>
      <c r="V113" s="115">
        <f>+V91*I_Vendite_Acquisti!X25</f>
        <v>0</v>
      </c>
      <c r="W113" s="115">
        <f>+W91*I_Vendite_Acquisti!Y25</f>
        <v>0</v>
      </c>
      <c r="X113" s="115">
        <f>+X91*I_Vendite_Acquisti!Z25</f>
        <v>0</v>
      </c>
      <c r="Y113" s="115">
        <f>+Y91*I_Vendite_Acquisti!AA25</f>
        <v>0</v>
      </c>
      <c r="Z113" s="115">
        <f>+Z91*I_Vendite_Acquisti!AB25</f>
        <v>0</v>
      </c>
      <c r="AA113" s="115">
        <f>+AA91*I_Vendite_Acquisti!AC25</f>
        <v>0</v>
      </c>
      <c r="AB113" s="115">
        <f>+AB91*I_Vendite_Acquisti!AD25</f>
        <v>0</v>
      </c>
      <c r="AC113" s="115">
        <f>+AC91*I_Vendite_Acquisti!AE25</f>
        <v>0</v>
      </c>
      <c r="AD113" s="115">
        <f>+AD91*I_Vendite_Acquisti!AF25</f>
        <v>0</v>
      </c>
      <c r="AE113" s="115">
        <f>+AE91*I_Vendite_Acquisti!AG25</f>
        <v>0</v>
      </c>
      <c r="AF113" s="115">
        <f>+AF91*I_Vendite_Acquisti!AH25</f>
        <v>0</v>
      </c>
      <c r="AG113" s="115">
        <f>+AG91*I_Vendite_Acquisti!AI25</f>
        <v>0</v>
      </c>
      <c r="AH113" s="115">
        <f>+AH91*I_Vendite_Acquisti!AJ25</f>
        <v>0</v>
      </c>
      <c r="AI113" s="115">
        <f>+AI91*I_Vendite_Acquisti!AK25</f>
        <v>0</v>
      </c>
      <c r="AJ113" s="115">
        <f>+AJ91*I_Vendite_Acquisti!AL25</f>
        <v>0</v>
      </c>
      <c r="AK113" s="115">
        <f>+AK91*I_Vendite_Acquisti!AM25</f>
        <v>0</v>
      </c>
      <c r="AL113" s="115">
        <f>+AL91*I_Vendite_Acquisti!AN25</f>
        <v>0</v>
      </c>
      <c r="AM113" s="116">
        <f>+AM91*I_Vendite_Acquisti!AO25</f>
        <v>0</v>
      </c>
    </row>
    <row r="114" spans="3:39" ht="14.4" x14ac:dyDescent="0.3">
      <c r="C114" s="52" t="str">
        <f t="shared" si="21"/>
        <v>Prodotto 18</v>
      </c>
      <c r="D114" s="114">
        <f>+D92*I_Vendite_Acquisti!F26</f>
        <v>0</v>
      </c>
      <c r="E114" s="115">
        <f>+E92*I_Vendite_Acquisti!G26</f>
        <v>0</v>
      </c>
      <c r="F114" s="115">
        <f>+F92*I_Vendite_Acquisti!H26</f>
        <v>0</v>
      </c>
      <c r="G114" s="115">
        <f>+G92*I_Vendite_Acquisti!I26</f>
        <v>0</v>
      </c>
      <c r="H114" s="115">
        <f>+H92*I_Vendite_Acquisti!J26</f>
        <v>0</v>
      </c>
      <c r="I114" s="115">
        <f>+I92*I_Vendite_Acquisti!K26</f>
        <v>0</v>
      </c>
      <c r="J114" s="115">
        <f>+J92*I_Vendite_Acquisti!L26</f>
        <v>0</v>
      </c>
      <c r="K114" s="115">
        <f>+K92*I_Vendite_Acquisti!M26</f>
        <v>0</v>
      </c>
      <c r="L114" s="115">
        <f>+L92*I_Vendite_Acquisti!N26</f>
        <v>0</v>
      </c>
      <c r="M114" s="115">
        <f>+M92*I_Vendite_Acquisti!O26</f>
        <v>0</v>
      </c>
      <c r="N114" s="115">
        <f>+N92*I_Vendite_Acquisti!P26</f>
        <v>0</v>
      </c>
      <c r="O114" s="115">
        <f>+O92*I_Vendite_Acquisti!Q26</f>
        <v>0</v>
      </c>
      <c r="P114" s="115">
        <f>+P92*I_Vendite_Acquisti!R26</f>
        <v>0</v>
      </c>
      <c r="Q114" s="115">
        <f>+Q92*I_Vendite_Acquisti!S26</f>
        <v>0</v>
      </c>
      <c r="R114" s="115">
        <f>+R92*I_Vendite_Acquisti!T26</f>
        <v>0</v>
      </c>
      <c r="S114" s="115">
        <f>+S92*I_Vendite_Acquisti!U26</f>
        <v>0</v>
      </c>
      <c r="T114" s="115">
        <f>+T92*I_Vendite_Acquisti!V26</f>
        <v>0</v>
      </c>
      <c r="U114" s="115">
        <f>+U92*I_Vendite_Acquisti!W26</f>
        <v>0</v>
      </c>
      <c r="V114" s="115">
        <f>+V92*I_Vendite_Acquisti!X26</f>
        <v>0</v>
      </c>
      <c r="W114" s="115">
        <f>+W92*I_Vendite_Acquisti!Y26</f>
        <v>0</v>
      </c>
      <c r="X114" s="115">
        <f>+X92*I_Vendite_Acquisti!Z26</f>
        <v>0</v>
      </c>
      <c r="Y114" s="115">
        <f>+Y92*I_Vendite_Acquisti!AA26</f>
        <v>0</v>
      </c>
      <c r="Z114" s="115">
        <f>+Z92*I_Vendite_Acquisti!AB26</f>
        <v>0</v>
      </c>
      <c r="AA114" s="115">
        <f>+AA92*I_Vendite_Acquisti!AC26</f>
        <v>0</v>
      </c>
      <c r="AB114" s="115">
        <f>+AB92*I_Vendite_Acquisti!AD26</f>
        <v>0</v>
      </c>
      <c r="AC114" s="115">
        <f>+AC92*I_Vendite_Acquisti!AE26</f>
        <v>0</v>
      </c>
      <c r="AD114" s="115">
        <f>+AD92*I_Vendite_Acquisti!AF26</f>
        <v>0</v>
      </c>
      <c r="AE114" s="115">
        <f>+AE92*I_Vendite_Acquisti!AG26</f>
        <v>0</v>
      </c>
      <c r="AF114" s="115">
        <f>+AF92*I_Vendite_Acquisti!AH26</f>
        <v>0</v>
      </c>
      <c r="AG114" s="115">
        <f>+AG92*I_Vendite_Acquisti!AI26</f>
        <v>0</v>
      </c>
      <c r="AH114" s="115">
        <f>+AH92*I_Vendite_Acquisti!AJ26</f>
        <v>0</v>
      </c>
      <c r="AI114" s="115">
        <f>+AI92*I_Vendite_Acquisti!AK26</f>
        <v>0</v>
      </c>
      <c r="AJ114" s="115">
        <f>+AJ92*I_Vendite_Acquisti!AL26</f>
        <v>0</v>
      </c>
      <c r="AK114" s="115">
        <f>+AK92*I_Vendite_Acquisti!AM26</f>
        <v>0</v>
      </c>
      <c r="AL114" s="115">
        <f>+AL92*I_Vendite_Acquisti!AN26</f>
        <v>0</v>
      </c>
      <c r="AM114" s="116">
        <f>+AM92*I_Vendite_Acquisti!AO26</f>
        <v>0</v>
      </c>
    </row>
    <row r="115" spans="3:39" ht="14.4" x14ac:dyDescent="0.3">
      <c r="C115" s="52" t="str">
        <f t="shared" si="21"/>
        <v>Prodotto 19</v>
      </c>
      <c r="D115" s="114">
        <f>+D93*I_Vendite_Acquisti!F27</f>
        <v>0</v>
      </c>
      <c r="E115" s="115">
        <f>+E93*I_Vendite_Acquisti!G27</f>
        <v>0</v>
      </c>
      <c r="F115" s="115">
        <f>+F93*I_Vendite_Acquisti!H27</f>
        <v>0</v>
      </c>
      <c r="G115" s="115">
        <f>+G93*I_Vendite_Acquisti!I27</f>
        <v>0</v>
      </c>
      <c r="H115" s="115">
        <f>+H93*I_Vendite_Acquisti!J27</f>
        <v>0</v>
      </c>
      <c r="I115" s="115">
        <f>+I93*I_Vendite_Acquisti!K27</f>
        <v>0</v>
      </c>
      <c r="J115" s="115">
        <f>+J93*I_Vendite_Acquisti!L27</f>
        <v>0</v>
      </c>
      <c r="K115" s="115">
        <f>+K93*I_Vendite_Acquisti!M27</f>
        <v>0</v>
      </c>
      <c r="L115" s="115">
        <f>+L93*I_Vendite_Acquisti!N27</f>
        <v>0</v>
      </c>
      <c r="M115" s="115">
        <f>+M93*I_Vendite_Acquisti!O27</f>
        <v>0</v>
      </c>
      <c r="N115" s="115">
        <f>+N93*I_Vendite_Acquisti!P27</f>
        <v>0</v>
      </c>
      <c r="O115" s="115">
        <f>+O93*I_Vendite_Acquisti!Q27</f>
        <v>0</v>
      </c>
      <c r="P115" s="115">
        <f>+P93*I_Vendite_Acquisti!R27</f>
        <v>0</v>
      </c>
      <c r="Q115" s="115">
        <f>+Q93*I_Vendite_Acquisti!S27</f>
        <v>0</v>
      </c>
      <c r="R115" s="115">
        <f>+R93*I_Vendite_Acquisti!T27</f>
        <v>0</v>
      </c>
      <c r="S115" s="115">
        <f>+S93*I_Vendite_Acquisti!U27</f>
        <v>0</v>
      </c>
      <c r="T115" s="115">
        <f>+T93*I_Vendite_Acquisti!V27</f>
        <v>0</v>
      </c>
      <c r="U115" s="115">
        <f>+U93*I_Vendite_Acquisti!W27</f>
        <v>0</v>
      </c>
      <c r="V115" s="115">
        <f>+V93*I_Vendite_Acquisti!X27</f>
        <v>0</v>
      </c>
      <c r="W115" s="115">
        <f>+W93*I_Vendite_Acquisti!Y27</f>
        <v>0</v>
      </c>
      <c r="X115" s="115">
        <f>+X93*I_Vendite_Acquisti!Z27</f>
        <v>0</v>
      </c>
      <c r="Y115" s="115">
        <f>+Y93*I_Vendite_Acquisti!AA27</f>
        <v>0</v>
      </c>
      <c r="Z115" s="115">
        <f>+Z93*I_Vendite_Acquisti!AB27</f>
        <v>0</v>
      </c>
      <c r="AA115" s="115">
        <f>+AA93*I_Vendite_Acquisti!AC27</f>
        <v>0</v>
      </c>
      <c r="AB115" s="115">
        <f>+AB93*I_Vendite_Acquisti!AD27</f>
        <v>0</v>
      </c>
      <c r="AC115" s="115">
        <f>+AC93*I_Vendite_Acquisti!AE27</f>
        <v>0</v>
      </c>
      <c r="AD115" s="115">
        <f>+AD93*I_Vendite_Acquisti!AF27</f>
        <v>0</v>
      </c>
      <c r="AE115" s="115">
        <f>+AE93*I_Vendite_Acquisti!AG27</f>
        <v>0</v>
      </c>
      <c r="AF115" s="115">
        <f>+AF93*I_Vendite_Acquisti!AH27</f>
        <v>0</v>
      </c>
      <c r="AG115" s="115">
        <f>+AG93*I_Vendite_Acquisti!AI27</f>
        <v>0</v>
      </c>
      <c r="AH115" s="115">
        <f>+AH93*I_Vendite_Acquisti!AJ27</f>
        <v>0</v>
      </c>
      <c r="AI115" s="115">
        <f>+AI93*I_Vendite_Acquisti!AK27</f>
        <v>0</v>
      </c>
      <c r="AJ115" s="115">
        <f>+AJ93*I_Vendite_Acquisti!AL27</f>
        <v>0</v>
      </c>
      <c r="AK115" s="115">
        <f>+AK93*I_Vendite_Acquisti!AM27</f>
        <v>0</v>
      </c>
      <c r="AL115" s="115">
        <f>+AL93*I_Vendite_Acquisti!AN27</f>
        <v>0</v>
      </c>
      <c r="AM115" s="116">
        <f>+AM93*I_Vendite_Acquisti!AO27</f>
        <v>0</v>
      </c>
    </row>
    <row r="116" spans="3:39" ht="15" thickBot="1" x14ac:dyDescent="0.35">
      <c r="C116" s="53" t="str">
        <f t="shared" si="21"/>
        <v>Prodotto 20</v>
      </c>
      <c r="D116" s="117">
        <f>+D94*I_Vendite_Acquisti!F28</f>
        <v>0</v>
      </c>
      <c r="E116" s="118">
        <f>+E94*I_Vendite_Acquisti!G28</f>
        <v>0</v>
      </c>
      <c r="F116" s="118">
        <f>+F94*I_Vendite_Acquisti!H28</f>
        <v>0</v>
      </c>
      <c r="G116" s="118">
        <f>+G94*I_Vendite_Acquisti!I28</f>
        <v>0</v>
      </c>
      <c r="H116" s="118">
        <f>+H94*I_Vendite_Acquisti!J28</f>
        <v>0</v>
      </c>
      <c r="I116" s="118">
        <f>+I94*I_Vendite_Acquisti!K28</f>
        <v>0</v>
      </c>
      <c r="J116" s="118">
        <f>+J94*I_Vendite_Acquisti!L28</f>
        <v>0</v>
      </c>
      <c r="K116" s="118">
        <f>+K94*I_Vendite_Acquisti!M28</f>
        <v>0</v>
      </c>
      <c r="L116" s="118">
        <f>+L94*I_Vendite_Acquisti!N28</f>
        <v>0</v>
      </c>
      <c r="M116" s="118">
        <f>+M94*I_Vendite_Acquisti!O28</f>
        <v>0</v>
      </c>
      <c r="N116" s="118">
        <f>+N94*I_Vendite_Acquisti!P28</f>
        <v>0</v>
      </c>
      <c r="O116" s="118">
        <f>+O94*I_Vendite_Acquisti!Q28</f>
        <v>0</v>
      </c>
      <c r="P116" s="118">
        <f>+P94*I_Vendite_Acquisti!R28</f>
        <v>0</v>
      </c>
      <c r="Q116" s="118">
        <f>+Q94*I_Vendite_Acquisti!S28</f>
        <v>0</v>
      </c>
      <c r="R116" s="118">
        <f>+R94*I_Vendite_Acquisti!T28</f>
        <v>0</v>
      </c>
      <c r="S116" s="118">
        <f>+S94*I_Vendite_Acquisti!U28</f>
        <v>0</v>
      </c>
      <c r="T116" s="118">
        <f>+T94*I_Vendite_Acquisti!V28</f>
        <v>0</v>
      </c>
      <c r="U116" s="118">
        <f>+U94*I_Vendite_Acquisti!W28</f>
        <v>0</v>
      </c>
      <c r="V116" s="118">
        <f>+V94*I_Vendite_Acquisti!X28</f>
        <v>0</v>
      </c>
      <c r="W116" s="118">
        <f>+W94*I_Vendite_Acquisti!Y28</f>
        <v>0</v>
      </c>
      <c r="X116" s="118">
        <f>+X94*I_Vendite_Acquisti!Z28</f>
        <v>0</v>
      </c>
      <c r="Y116" s="118">
        <f>+Y94*I_Vendite_Acquisti!AA28</f>
        <v>0</v>
      </c>
      <c r="Z116" s="118">
        <f>+Z94*I_Vendite_Acquisti!AB28</f>
        <v>0</v>
      </c>
      <c r="AA116" s="118">
        <f>+AA94*I_Vendite_Acquisti!AC28</f>
        <v>0</v>
      </c>
      <c r="AB116" s="118">
        <f>+AB94*I_Vendite_Acquisti!AD28</f>
        <v>0</v>
      </c>
      <c r="AC116" s="118">
        <f>+AC94*I_Vendite_Acquisti!AE28</f>
        <v>0</v>
      </c>
      <c r="AD116" s="118">
        <f>+AD94*I_Vendite_Acquisti!AF28</f>
        <v>0</v>
      </c>
      <c r="AE116" s="118">
        <f>+AE94*I_Vendite_Acquisti!AG28</f>
        <v>0</v>
      </c>
      <c r="AF116" s="118">
        <f>+AF94*I_Vendite_Acquisti!AH28</f>
        <v>0</v>
      </c>
      <c r="AG116" s="118">
        <f>+AG94*I_Vendite_Acquisti!AI28</f>
        <v>0</v>
      </c>
      <c r="AH116" s="118">
        <f>+AH94*I_Vendite_Acquisti!AJ28</f>
        <v>0</v>
      </c>
      <c r="AI116" s="118">
        <f>+AI94*I_Vendite_Acquisti!AK28</f>
        <v>0</v>
      </c>
      <c r="AJ116" s="118">
        <f>+AJ94*I_Vendite_Acquisti!AL28</f>
        <v>0</v>
      </c>
      <c r="AK116" s="118">
        <f>+AK94*I_Vendite_Acquisti!AM28</f>
        <v>0</v>
      </c>
      <c r="AL116" s="118">
        <f>+AL94*I_Vendite_Acquisti!AN28</f>
        <v>0</v>
      </c>
      <c r="AM116" s="119">
        <f>+AM94*I_Vendite_Acquisti!AO28</f>
        <v>0</v>
      </c>
    </row>
    <row r="117" spans="3:39" x14ac:dyDescent="0.25">
      <c r="C117" s="2" t="s">
        <v>189</v>
      </c>
      <c r="D117" s="120">
        <f>SUM(D97:D116)</f>
        <v>451000</v>
      </c>
      <c r="E117" s="120">
        <f t="shared" ref="E117:AM117" si="22">SUM(E97:E116)</f>
        <v>0</v>
      </c>
      <c r="F117" s="120">
        <f t="shared" si="22"/>
        <v>0</v>
      </c>
      <c r="G117" s="120">
        <f t="shared" si="22"/>
        <v>0</v>
      </c>
      <c r="H117" s="120">
        <f t="shared" si="22"/>
        <v>0</v>
      </c>
      <c r="I117" s="120">
        <f t="shared" si="22"/>
        <v>0</v>
      </c>
      <c r="J117" s="120">
        <f t="shared" si="22"/>
        <v>0</v>
      </c>
      <c r="K117" s="120">
        <f t="shared" si="22"/>
        <v>0</v>
      </c>
      <c r="L117" s="120">
        <f t="shared" si="22"/>
        <v>0</v>
      </c>
      <c r="M117" s="120">
        <f t="shared" si="22"/>
        <v>0</v>
      </c>
      <c r="N117" s="120">
        <f t="shared" si="22"/>
        <v>0</v>
      </c>
      <c r="O117" s="120">
        <f t="shared" si="22"/>
        <v>0</v>
      </c>
      <c r="P117" s="120">
        <f t="shared" si="22"/>
        <v>0</v>
      </c>
      <c r="Q117" s="120">
        <f t="shared" si="22"/>
        <v>0</v>
      </c>
      <c r="R117" s="120">
        <f t="shared" si="22"/>
        <v>0</v>
      </c>
      <c r="S117" s="120">
        <f t="shared" si="22"/>
        <v>0</v>
      </c>
      <c r="T117" s="120">
        <f t="shared" si="22"/>
        <v>0</v>
      </c>
      <c r="U117" s="120">
        <f t="shared" si="22"/>
        <v>0</v>
      </c>
      <c r="V117" s="120">
        <f t="shared" si="22"/>
        <v>0</v>
      </c>
      <c r="W117" s="120">
        <f t="shared" si="22"/>
        <v>0</v>
      </c>
      <c r="X117" s="120">
        <f t="shared" si="22"/>
        <v>0</v>
      </c>
      <c r="Y117" s="120">
        <f t="shared" si="22"/>
        <v>0</v>
      </c>
      <c r="Z117" s="120">
        <f t="shared" si="22"/>
        <v>0</v>
      </c>
      <c r="AA117" s="120">
        <f t="shared" si="22"/>
        <v>0</v>
      </c>
      <c r="AB117" s="120">
        <f t="shared" si="22"/>
        <v>0</v>
      </c>
      <c r="AC117" s="120">
        <f t="shared" si="22"/>
        <v>0</v>
      </c>
      <c r="AD117" s="120">
        <f t="shared" si="22"/>
        <v>0</v>
      </c>
      <c r="AE117" s="120">
        <f t="shared" si="22"/>
        <v>0</v>
      </c>
      <c r="AF117" s="120">
        <f t="shared" si="22"/>
        <v>0</v>
      </c>
      <c r="AG117" s="120">
        <f t="shared" si="22"/>
        <v>0</v>
      </c>
      <c r="AH117" s="120">
        <f t="shared" si="22"/>
        <v>0</v>
      </c>
      <c r="AI117" s="120">
        <f t="shared" si="22"/>
        <v>0</v>
      </c>
      <c r="AJ117" s="120">
        <f t="shared" si="22"/>
        <v>0</v>
      </c>
      <c r="AK117" s="120">
        <f t="shared" si="22"/>
        <v>0</v>
      </c>
      <c r="AL117" s="120">
        <f t="shared" si="22"/>
        <v>0</v>
      </c>
      <c r="AM117" s="120">
        <f t="shared" si="22"/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17"/>
  <sheetViews>
    <sheetView showGridLines="0" topLeftCell="A80" workbookViewId="0">
      <selection activeCell="D36" sqref="D36"/>
    </sheetView>
  </sheetViews>
  <sheetFormatPr defaultColWidth="9.33203125" defaultRowHeight="12" x14ac:dyDescent="0.25"/>
  <cols>
    <col min="1" max="1" width="10.6640625" style="16" customWidth="1"/>
    <col min="2" max="2" width="12.109375" style="1" customWidth="1"/>
    <col min="3" max="3" width="29" style="1" bestFit="1" customWidth="1"/>
    <col min="4" max="4" width="11.109375" style="1" bestFit="1" customWidth="1"/>
    <col min="5" max="5" width="11" style="1" bestFit="1" customWidth="1"/>
    <col min="6" max="39" width="10.6640625" style="1" bestFit="1" customWidth="1"/>
    <col min="40" max="16384" width="9.33203125" style="1"/>
  </cols>
  <sheetData>
    <row r="1" spans="2:39" s="16" customFormat="1" ht="11.7" customHeight="1" x14ac:dyDescent="0.25"/>
    <row r="2" spans="2:39" s="16" customFormat="1" ht="11.7" customHeight="1" x14ac:dyDescent="0.25"/>
    <row r="3" spans="2:39" s="16" customFormat="1" ht="11.7" customHeight="1" x14ac:dyDescent="0.25"/>
    <row r="4" spans="2:39" s="16" customFormat="1" x14ac:dyDescent="0.25"/>
    <row r="5" spans="2:39" s="16" customFormat="1" x14ac:dyDescent="0.25"/>
    <row r="6" spans="2:39" x14ac:dyDescent="0.25">
      <c r="B6" s="17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2:39" x14ac:dyDescent="0.25">
      <c r="B7" s="17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2:39" ht="15" thickBot="1" x14ac:dyDescent="0.35">
      <c r="B8" s="2"/>
      <c r="C8" t="s">
        <v>114</v>
      </c>
      <c r="D8" s="19">
        <f>+SPm!D6</f>
        <v>42766</v>
      </c>
      <c r="E8" s="19">
        <f>+SPm!E6</f>
        <v>42794</v>
      </c>
      <c r="F8" s="19">
        <f>+SPm!F6</f>
        <v>42825</v>
      </c>
      <c r="G8" s="19">
        <f>+SPm!G6</f>
        <v>42855</v>
      </c>
      <c r="H8" s="19">
        <f>+SPm!H6</f>
        <v>42886</v>
      </c>
      <c r="I8" s="19">
        <f>+SPm!I6</f>
        <v>42916</v>
      </c>
      <c r="J8" s="19">
        <f>+SPm!J6</f>
        <v>42947</v>
      </c>
      <c r="K8" s="19">
        <f>+SPm!K6</f>
        <v>42978</v>
      </c>
      <c r="L8" s="19">
        <f>+SPm!L6</f>
        <v>43008</v>
      </c>
      <c r="M8" s="19">
        <f>+SPm!M6</f>
        <v>43039</v>
      </c>
      <c r="N8" s="19">
        <f>+SPm!N6</f>
        <v>43069</v>
      </c>
      <c r="O8" s="19">
        <f>+SPm!O6</f>
        <v>43100</v>
      </c>
      <c r="P8" s="19">
        <f>+SPm!P6</f>
        <v>43131</v>
      </c>
      <c r="Q8" s="19">
        <f>+SPm!Q6</f>
        <v>43159</v>
      </c>
      <c r="R8" s="19">
        <f>+SPm!R6</f>
        <v>43190</v>
      </c>
      <c r="S8" s="19">
        <f>+SPm!S6</f>
        <v>43220</v>
      </c>
      <c r="T8" s="19">
        <f>+SPm!T6</f>
        <v>43251</v>
      </c>
      <c r="U8" s="19">
        <f>+SPm!U6</f>
        <v>43281</v>
      </c>
      <c r="V8" s="19">
        <f>+SPm!V6</f>
        <v>43312</v>
      </c>
      <c r="W8" s="19">
        <f>+SPm!W6</f>
        <v>43343</v>
      </c>
      <c r="X8" s="19">
        <f>+SPm!X6</f>
        <v>43373</v>
      </c>
      <c r="Y8" s="19">
        <f>+SPm!Y6</f>
        <v>43404</v>
      </c>
      <c r="Z8" s="19">
        <f>+SPm!Z6</f>
        <v>43434</v>
      </c>
      <c r="AA8" s="19">
        <f>+SPm!AA6</f>
        <v>43465</v>
      </c>
      <c r="AB8" s="19">
        <f>+SPm!AB6</f>
        <v>43496</v>
      </c>
      <c r="AC8" s="19">
        <f>+SPm!AC6</f>
        <v>43524</v>
      </c>
      <c r="AD8" s="19">
        <f>+SPm!AD6</f>
        <v>43555</v>
      </c>
      <c r="AE8" s="19">
        <f>+SPm!AE6</f>
        <v>43585</v>
      </c>
      <c r="AF8" s="19">
        <f>+SPm!AF6</f>
        <v>43616</v>
      </c>
      <c r="AG8" s="19">
        <f>+SPm!AG6</f>
        <v>43646</v>
      </c>
      <c r="AH8" s="19">
        <f>+SPm!AH6</f>
        <v>43677</v>
      </c>
      <c r="AI8" s="19">
        <f>+SPm!AI6</f>
        <v>43708</v>
      </c>
      <c r="AJ8" s="19">
        <f>+SPm!AJ6</f>
        <v>43738</v>
      </c>
      <c r="AK8" s="19">
        <f>+SPm!AK6</f>
        <v>43769</v>
      </c>
      <c r="AL8" s="19">
        <f>+SPm!AL6</f>
        <v>43799</v>
      </c>
      <c r="AM8" s="19">
        <f>+SPm!AM6</f>
        <v>43830</v>
      </c>
    </row>
    <row r="9" spans="2:39" ht="14.4" x14ac:dyDescent="0.3">
      <c r="B9" s="17"/>
      <c r="C9" s="51" t="str">
        <f>+I_Vendite_Acquisti!C9</f>
        <v>Prodotto 1</v>
      </c>
      <c r="D9" s="78">
        <f>+I_Vendite_Acquisti!F9*I_Vendite_Acquisti!F32</f>
        <v>50000</v>
      </c>
      <c r="E9" s="79">
        <f>+I_Vendite_Acquisti!G9*I_Vendite_Acquisti!G32</f>
        <v>50000</v>
      </c>
      <c r="F9" s="79">
        <f>+I_Vendite_Acquisti!H9*I_Vendite_Acquisti!H32</f>
        <v>50000</v>
      </c>
      <c r="G9" s="79">
        <f>+I_Vendite_Acquisti!I9*I_Vendite_Acquisti!I32</f>
        <v>50000</v>
      </c>
      <c r="H9" s="79">
        <f>+I_Vendite_Acquisti!J9*I_Vendite_Acquisti!J32</f>
        <v>50000</v>
      </c>
      <c r="I9" s="79">
        <f>+I_Vendite_Acquisti!K9*I_Vendite_Acquisti!K32</f>
        <v>50000</v>
      </c>
      <c r="J9" s="79">
        <f>+I_Vendite_Acquisti!L9*I_Vendite_Acquisti!L32</f>
        <v>50000</v>
      </c>
      <c r="K9" s="79">
        <f>+I_Vendite_Acquisti!M9*I_Vendite_Acquisti!M32</f>
        <v>50000</v>
      </c>
      <c r="L9" s="79">
        <f>+I_Vendite_Acquisti!N9*I_Vendite_Acquisti!N32</f>
        <v>50000</v>
      </c>
      <c r="M9" s="79">
        <f>+I_Vendite_Acquisti!O9*I_Vendite_Acquisti!O32</f>
        <v>50000</v>
      </c>
      <c r="N9" s="79">
        <f>+I_Vendite_Acquisti!P9*I_Vendite_Acquisti!P32</f>
        <v>50000</v>
      </c>
      <c r="O9" s="79">
        <f>+I_Vendite_Acquisti!Q9*I_Vendite_Acquisti!Q32</f>
        <v>50000</v>
      </c>
      <c r="P9" s="79">
        <f>+I_Vendite_Acquisti!R9*I_Vendite_Acquisti!R32</f>
        <v>50000</v>
      </c>
      <c r="Q9" s="79">
        <f>+I_Vendite_Acquisti!S9*I_Vendite_Acquisti!S32</f>
        <v>50000</v>
      </c>
      <c r="R9" s="79">
        <f>+I_Vendite_Acquisti!T9*I_Vendite_Acquisti!T32</f>
        <v>50000</v>
      </c>
      <c r="S9" s="79">
        <f>+I_Vendite_Acquisti!U9*I_Vendite_Acquisti!U32</f>
        <v>50000</v>
      </c>
      <c r="T9" s="79">
        <f>+I_Vendite_Acquisti!V9*I_Vendite_Acquisti!V32</f>
        <v>50000</v>
      </c>
      <c r="U9" s="79">
        <f>+I_Vendite_Acquisti!W9*I_Vendite_Acquisti!W32</f>
        <v>50000</v>
      </c>
      <c r="V9" s="79">
        <f>+I_Vendite_Acquisti!X9*I_Vendite_Acquisti!X32</f>
        <v>50000</v>
      </c>
      <c r="W9" s="79">
        <f>+I_Vendite_Acquisti!Y9*I_Vendite_Acquisti!Y32</f>
        <v>50000</v>
      </c>
      <c r="X9" s="79">
        <f>+I_Vendite_Acquisti!Z9*I_Vendite_Acquisti!Z32</f>
        <v>50000</v>
      </c>
      <c r="Y9" s="79">
        <f>+I_Vendite_Acquisti!AA9*I_Vendite_Acquisti!AA32</f>
        <v>50000</v>
      </c>
      <c r="Z9" s="79">
        <f>+I_Vendite_Acquisti!AB9*I_Vendite_Acquisti!AB32</f>
        <v>50000</v>
      </c>
      <c r="AA9" s="79">
        <f>+I_Vendite_Acquisti!AC9*I_Vendite_Acquisti!AC32</f>
        <v>50000</v>
      </c>
      <c r="AB9" s="79">
        <f>+I_Vendite_Acquisti!AD9*I_Vendite_Acquisti!AD32</f>
        <v>50000</v>
      </c>
      <c r="AC9" s="79">
        <f>+I_Vendite_Acquisti!AE9*I_Vendite_Acquisti!AE32</f>
        <v>50000</v>
      </c>
      <c r="AD9" s="79">
        <f>+I_Vendite_Acquisti!AF9*I_Vendite_Acquisti!AF32</f>
        <v>50000</v>
      </c>
      <c r="AE9" s="79">
        <f>+I_Vendite_Acquisti!AG9*I_Vendite_Acquisti!AG32</f>
        <v>50000</v>
      </c>
      <c r="AF9" s="79">
        <f>+I_Vendite_Acquisti!AH9*I_Vendite_Acquisti!AH32</f>
        <v>50000</v>
      </c>
      <c r="AG9" s="79">
        <f>+I_Vendite_Acquisti!AI9*I_Vendite_Acquisti!AI32</f>
        <v>50000</v>
      </c>
      <c r="AH9" s="79">
        <f>+I_Vendite_Acquisti!AJ9*I_Vendite_Acquisti!AJ32</f>
        <v>50000</v>
      </c>
      <c r="AI9" s="79">
        <f>+I_Vendite_Acquisti!AK9*I_Vendite_Acquisti!AK32</f>
        <v>50000</v>
      </c>
      <c r="AJ9" s="79">
        <f>+I_Vendite_Acquisti!AL9*I_Vendite_Acquisti!AL32</f>
        <v>50000</v>
      </c>
      <c r="AK9" s="79">
        <f>+I_Vendite_Acquisti!AM9*I_Vendite_Acquisti!AM32</f>
        <v>50000</v>
      </c>
      <c r="AL9" s="79">
        <f>+I_Vendite_Acquisti!AN9*I_Vendite_Acquisti!AN32</f>
        <v>50000</v>
      </c>
      <c r="AM9" s="80">
        <f>+I_Vendite_Acquisti!AO9*I_Vendite_Acquisti!AO32</f>
        <v>50000</v>
      </c>
    </row>
    <row r="10" spans="2:39" ht="14.4" x14ac:dyDescent="0.3">
      <c r="B10" s="2"/>
      <c r="C10" s="52" t="str">
        <f>+I_Vendite_Acquisti!C10</f>
        <v>Prodotto 2</v>
      </c>
      <c r="D10" s="55">
        <f>+I_Vendite_Acquisti!F10*I_Vendite_Acquisti!F33</f>
        <v>35000</v>
      </c>
      <c r="E10" s="81">
        <f>+I_Vendite_Acquisti!G10*I_Vendite_Acquisti!G33</f>
        <v>35000</v>
      </c>
      <c r="F10" s="81">
        <f>+I_Vendite_Acquisti!H10*I_Vendite_Acquisti!H33</f>
        <v>35000</v>
      </c>
      <c r="G10" s="81">
        <f>+I_Vendite_Acquisti!I10*I_Vendite_Acquisti!I33</f>
        <v>35000</v>
      </c>
      <c r="H10" s="81">
        <f>+I_Vendite_Acquisti!J10*I_Vendite_Acquisti!J33</f>
        <v>35000</v>
      </c>
      <c r="I10" s="81">
        <f>+I_Vendite_Acquisti!K10*I_Vendite_Acquisti!K33</f>
        <v>35000</v>
      </c>
      <c r="J10" s="81">
        <f>+I_Vendite_Acquisti!L10*I_Vendite_Acquisti!L33</f>
        <v>35000</v>
      </c>
      <c r="K10" s="81">
        <f>+I_Vendite_Acquisti!M10*I_Vendite_Acquisti!M33</f>
        <v>35000</v>
      </c>
      <c r="L10" s="81">
        <f>+I_Vendite_Acquisti!N10*I_Vendite_Acquisti!N33</f>
        <v>35000</v>
      </c>
      <c r="M10" s="81">
        <f>+I_Vendite_Acquisti!O10*I_Vendite_Acquisti!O33</f>
        <v>35000</v>
      </c>
      <c r="N10" s="81">
        <f>+I_Vendite_Acquisti!P10*I_Vendite_Acquisti!P33</f>
        <v>35000</v>
      </c>
      <c r="O10" s="81">
        <f>+I_Vendite_Acquisti!Q10*I_Vendite_Acquisti!Q33</f>
        <v>35000</v>
      </c>
      <c r="P10" s="81">
        <f>+I_Vendite_Acquisti!R10*I_Vendite_Acquisti!R33</f>
        <v>35000</v>
      </c>
      <c r="Q10" s="81">
        <f>+I_Vendite_Acquisti!S10*I_Vendite_Acquisti!S33</f>
        <v>35000</v>
      </c>
      <c r="R10" s="81">
        <f>+I_Vendite_Acquisti!T10*I_Vendite_Acquisti!T33</f>
        <v>35000</v>
      </c>
      <c r="S10" s="81">
        <f>+I_Vendite_Acquisti!U10*I_Vendite_Acquisti!U33</f>
        <v>35000</v>
      </c>
      <c r="T10" s="81">
        <f>+I_Vendite_Acquisti!V10*I_Vendite_Acquisti!V33</f>
        <v>35000</v>
      </c>
      <c r="U10" s="81">
        <f>+I_Vendite_Acquisti!W10*I_Vendite_Acquisti!W33</f>
        <v>35000</v>
      </c>
      <c r="V10" s="81">
        <f>+I_Vendite_Acquisti!X10*I_Vendite_Acquisti!X33</f>
        <v>35000</v>
      </c>
      <c r="W10" s="81">
        <f>+I_Vendite_Acquisti!Y10*I_Vendite_Acquisti!Y33</f>
        <v>35000</v>
      </c>
      <c r="X10" s="81">
        <f>+I_Vendite_Acquisti!Z10*I_Vendite_Acquisti!Z33</f>
        <v>35000</v>
      </c>
      <c r="Y10" s="81">
        <f>+I_Vendite_Acquisti!AA10*I_Vendite_Acquisti!AA33</f>
        <v>35000</v>
      </c>
      <c r="Z10" s="81">
        <f>+I_Vendite_Acquisti!AB10*I_Vendite_Acquisti!AB33</f>
        <v>35000</v>
      </c>
      <c r="AA10" s="81">
        <f>+I_Vendite_Acquisti!AC10*I_Vendite_Acquisti!AC33</f>
        <v>35000</v>
      </c>
      <c r="AB10" s="81">
        <f>+I_Vendite_Acquisti!AD10*I_Vendite_Acquisti!AD33</f>
        <v>35000</v>
      </c>
      <c r="AC10" s="81">
        <f>+I_Vendite_Acquisti!AE10*I_Vendite_Acquisti!AE33</f>
        <v>35000</v>
      </c>
      <c r="AD10" s="81">
        <f>+I_Vendite_Acquisti!AF10*I_Vendite_Acquisti!AF33</f>
        <v>35000</v>
      </c>
      <c r="AE10" s="81">
        <f>+I_Vendite_Acquisti!AG10*I_Vendite_Acquisti!AG33</f>
        <v>35000</v>
      </c>
      <c r="AF10" s="81">
        <f>+I_Vendite_Acquisti!AH10*I_Vendite_Acquisti!AH33</f>
        <v>35000</v>
      </c>
      <c r="AG10" s="81">
        <f>+I_Vendite_Acquisti!AI10*I_Vendite_Acquisti!AI33</f>
        <v>35000</v>
      </c>
      <c r="AH10" s="81">
        <f>+I_Vendite_Acquisti!AJ10*I_Vendite_Acquisti!AJ33</f>
        <v>35000</v>
      </c>
      <c r="AI10" s="81">
        <f>+I_Vendite_Acquisti!AK10*I_Vendite_Acquisti!AK33</f>
        <v>35000</v>
      </c>
      <c r="AJ10" s="81">
        <f>+I_Vendite_Acquisti!AL10*I_Vendite_Acquisti!AL33</f>
        <v>35000</v>
      </c>
      <c r="AK10" s="81">
        <f>+I_Vendite_Acquisti!AM10*I_Vendite_Acquisti!AM33</f>
        <v>35000</v>
      </c>
      <c r="AL10" s="81">
        <f>+I_Vendite_Acquisti!AN10*I_Vendite_Acquisti!AN33</f>
        <v>35000</v>
      </c>
      <c r="AM10" s="82">
        <f>+I_Vendite_Acquisti!AO10*I_Vendite_Acquisti!AO33</f>
        <v>35000</v>
      </c>
    </row>
    <row r="11" spans="2:39" ht="14.4" x14ac:dyDescent="0.3">
      <c r="C11" s="52" t="str">
        <f>+I_Vendite_Acquisti!C11</f>
        <v>Prodotto 3</v>
      </c>
      <c r="D11" s="55">
        <f>+I_Vendite_Acquisti!F11*I_Vendite_Acquisti!F34</f>
        <v>21000</v>
      </c>
      <c r="E11" s="81">
        <f>+I_Vendite_Acquisti!G11*I_Vendite_Acquisti!G34</f>
        <v>21000</v>
      </c>
      <c r="F11" s="81">
        <f>+I_Vendite_Acquisti!H11*I_Vendite_Acquisti!H34</f>
        <v>21000</v>
      </c>
      <c r="G11" s="81">
        <f>+I_Vendite_Acquisti!I11*I_Vendite_Acquisti!I34</f>
        <v>21000</v>
      </c>
      <c r="H11" s="81">
        <f>+I_Vendite_Acquisti!J11*I_Vendite_Acquisti!J34</f>
        <v>21000</v>
      </c>
      <c r="I11" s="81">
        <f>+I_Vendite_Acquisti!K11*I_Vendite_Acquisti!K34</f>
        <v>21000</v>
      </c>
      <c r="J11" s="81">
        <f>+I_Vendite_Acquisti!L11*I_Vendite_Acquisti!L34</f>
        <v>21000</v>
      </c>
      <c r="K11" s="81">
        <f>+I_Vendite_Acquisti!M11*I_Vendite_Acquisti!M34</f>
        <v>21000</v>
      </c>
      <c r="L11" s="81">
        <f>+I_Vendite_Acquisti!N11*I_Vendite_Acquisti!N34</f>
        <v>21000</v>
      </c>
      <c r="M11" s="81">
        <f>+I_Vendite_Acquisti!O11*I_Vendite_Acquisti!O34</f>
        <v>21000</v>
      </c>
      <c r="N11" s="81">
        <f>+I_Vendite_Acquisti!P11*I_Vendite_Acquisti!P34</f>
        <v>21000</v>
      </c>
      <c r="O11" s="81">
        <f>+I_Vendite_Acquisti!Q11*I_Vendite_Acquisti!Q34</f>
        <v>21000</v>
      </c>
      <c r="P11" s="81">
        <f>+I_Vendite_Acquisti!R11*I_Vendite_Acquisti!R34</f>
        <v>21000</v>
      </c>
      <c r="Q11" s="81">
        <f>+I_Vendite_Acquisti!S11*I_Vendite_Acquisti!S34</f>
        <v>21000</v>
      </c>
      <c r="R11" s="81">
        <f>+I_Vendite_Acquisti!T11*I_Vendite_Acquisti!T34</f>
        <v>21000</v>
      </c>
      <c r="S11" s="81">
        <f>+I_Vendite_Acquisti!U11*I_Vendite_Acquisti!U34</f>
        <v>21000</v>
      </c>
      <c r="T11" s="81">
        <f>+I_Vendite_Acquisti!V11*I_Vendite_Acquisti!V34</f>
        <v>21000</v>
      </c>
      <c r="U11" s="81">
        <f>+I_Vendite_Acquisti!W11*I_Vendite_Acquisti!W34</f>
        <v>21000</v>
      </c>
      <c r="V11" s="81">
        <f>+I_Vendite_Acquisti!X11*I_Vendite_Acquisti!X34</f>
        <v>21000</v>
      </c>
      <c r="W11" s="81">
        <f>+I_Vendite_Acquisti!Y11*I_Vendite_Acquisti!Y34</f>
        <v>21000</v>
      </c>
      <c r="X11" s="81">
        <f>+I_Vendite_Acquisti!Z11*I_Vendite_Acquisti!Z34</f>
        <v>21000</v>
      </c>
      <c r="Y11" s="81">
        <f>+I_Vendite_Acquisti!AA11*I_Vendite_Acquisti!AA34</f>
        <v>21000</v>
      </c>
      <c r="Z11" s="81">
        <f>+I_Vendite_Acquisti!AB11*I_Vendite_Acquisti!AB34</f>
        <v>21000</v>
      </c>
      <c r="AA11" s="81">
        <f>+I_Vendite_Acquisti!AC11*I_Vendite_Acquisti!AC34</f>
        <v>21000</v>
      </c>
      <c r="AB11" s="81">
        <f>+I_Vendite_Acquisti!AD11*I_Vendite_Acquisti!AD34</f>
        <v>21000</v>
      </c>
      <c r="AC11" s="81">
        <f>+I_Vendite_Acquisti!AE11*I_Vendite_Acquisti!AE34</f>
        <v>21000</v>
      </c>
      <c r="AD11" s="81">
        <f>+I_Vendite_Acquisti!AF11*I_Vendite_Acquisti!AF34</f>
        <v>21000</v>
      </c>
      <c r="AE11" s="81">
        <f>+I_Vendite_Acquisti!AG11*I_Vendite_Acquisti!AG34</f>
        <v>21000</v>
      </c>
      <c r="AF11" s="81">
        <f>+I_Vendite_Acquisti!AH11*I_Vendite_Acquisti!AH34</f>
        <v>21000</v>
      </c>
      <c r="AG11" s="81">
        <f>+I_Vendite_Acquisti!AI11*I_Vendite_Acquisti!AI34</f>
        <v>21000</v>
      </c>
      <c r="AH11" s="81">
        <f>+I_Vendite_Acquisti!AJ11*I_Vendite_Acquisti!AJ34</f>
        <v>21000</v>
      </c>
      <c r="AI11" s="81">
        <f>+I_Vendite_Acquisti!AK11*I_Vendite_Acquisti!AK34</f>
        <v>21000</v>
      </c>
      <c r="AJ11" s="81">
        <f>+I_Vendite_Acquisti!AL11*I_Vendite_Acquisti!AL34</f>
        <v>21000</v>
      </c>
      <c r="AK11" s="81">
        <f>+I_Vendite_Acquisti!AM11*I_Vendite_Acquisti!AM34</f>
        <v>21000</v>
      </c>
      <c r="AL11" s="81">
        <f>+I_Vendite_Acquisti!AN11*I_Vendite_Acquisti!AN34</f>
        <v>21000</v>
      </c>
      <c r="AM11" s="82">
        <f>+I_Vendite_Acquisti!AO11*I_Vendite_Acquisti!AO34</f>
        <v>21000</v>
      </c>
    </row>
    <row r="12" spans="2:39" ht="14.4" x14ac:dyDescent="0.3">
      <c r="B12" s="17"/>
      <c r="C12" s="52" t="str">
        <f>+I_Vendite_Acquisti!C12</f>
        <v>Prodotto 4</v>
      </c>
      <c r="D12" s="55">
        <f>+I_Vendite_Acquisti!F12*I_Vendite_Acquisti!F35</f>
        <v>18000</v>
      </c>
      <c r="E12" s="81">
        <f>+I_Vendite_Acquisti!G12*I_Vendite_Acquisti!G35</f>
        <v>18000</v>
      </c>
      <c r="F12" s="81">
        <f>+I_Vendite_Acquisti!H12*I_Vendite_Acquisti!H35</f>
        <v>18000</v>
      </c>
      <c r="G12" s="81">
        <f>+I_Vendite_Acquisti!I12*I_Vendite_Acquisti!I35</f>
        <v>18000</v>
      </c>
      <c r="H12" s="81">
        <f>+I_Vendite_Acquisti!J12*I_Vendite_Acquisti!J35</f>
        <v>18000</v>
      </c>
      <c r="I12" s="81">
        <f>+I_Vendite_Acquisti!K12*I_Vendite_Acquisti!K35</f>
        <v>18000</v>
      </c>
      <c r="J12" s="81">
        <f>+I_Vendite_Acquisti!L12*I_Vendite_Acquisti!L35</f>
        <v>18000</v>
      </c>
      <c r="K12" s="81">
        <f>+I_Vendite_Acquisti!M12*I_Vendite_Acquisti!M35</f>
        <v>18000</v>
      </c>
      <c r="L12" s="81">
        <f>+I_Vendite_Acquisti!N12*I_Vendite_Acquisti!N35</f>
        <v>18000</v>
      </c>
      <c r="M12" s="81">
        <f>+I_Vendite_Acquisti!O12*I_Vendite_Acquisti!O35</f>
        <v>18000</v>
      </c>
      <c r="N12" s="81">
        <f>+I_Vendite_Acquisti!P12*I_Vendite_Acquisti!P35</f>
        <v>18000</v>
      </c>
      <c r="O12" s="81">
        <f>+I_Vendite_Acquisti!Q12*I_Vendite_Acquisti!Q35</f>
        <v>18000</v>
      </c>
      <c r="P12" s="81">
        <f>+I_Vendite_Acquisti!R12*I_Vendite_Acquisti!R35</f>
        <v>18000</v>
      </c>
      <c r="Q12" s="81">
        <f>+I_Vendite_Acquisti!S12*I_Vendite_Acquisti!S35</f>
        <v>18000</v>
      </c>
      <c r="R12" s="81">
        <f>+I_Vendite_Acquisti!T12*I_Vendite_Acquisti!T35</f>
        <v>18000</v>
      </c>
      <c r="S12" s="81">
        <f>+I_Vendite_Acquisti!U12*I_Vendite_Acquisti!U35</f>
        <v>18000</v>
      </c>
      <c r="T12" s="81">
        <f>+I_Vendite_Acquisti!V12*I_Vendite_Acquisti!V35</f>
        <v>18000</v>
      </c>
      <c r="U12" s="81">
        <f>+I_Vendite_Acquisti!W12*I_Vendite_Acquisti!W35</f>
        <v>18000</v>
      </c>
      <c r="V12" s="81">
        <f>+I_Vendite_Acquisti!X12*I_Vendite_Acquisti!X35</f>
        <v>18000</v>
      </c>
      <c r="W12" s="81">
        <f>+I_Vendite_Acquisti!Y12*I_Vendite_Acquisti!Y35</f>
        <v>18000</v>
      </c>
      <c r="X12" s="81">
        <f>+I_Vendite_Acquisti!Z12*I_Vendite_Acquisti!Z35</f>
        <v>18000</v>
      </c>
      <c r="Y12" s="81">
        <f>+I_Vendite_Acquisti!AA12*I_Vendite_Acquisti!AA35</f>
        <v>18000</v>
      </c>
      <c r="Z12" s="81">
        <f>+I_Vendite_Acquisti!AB12*I_Vendite_Acquisti!AB35</f>
        <v>18000</v>
      </c>
      <c r="AA12" s="81">
        <f>+I_Vendite_Acquisti!AC12*I_Vendite_Acquisti!AC35</f>
        <v>18000</v>
      </c>
      <c r="AB12" s="81">
        <f>+I_Vendite_Acquisti!AD12*I_Vendite_Acquisti!AD35</f>
        <v>18000</v>
      </c>
      <c r="AC12" s="81">
        <f>+I_Vendite_Acquisti!AE12*I_Vendite_Acquisti!AE35</f>
        <v>18000</v>
      </c>
      <c r="AD12" s="81">
        <f>+I_Vendite_Acquisti!AF12*I_Vendite_Acquisti!AF35</f>
        <v>18000</v>
      </c>
      <c r="AE12" s="81">
        <f>+I_Vendite_Acquisti!AG12*I_Vendite_Acquisti!AG35</f>
        <v>18000</v>
      </c>
      <c r="AF12" s="81">
        <f>+I_Vendite_Acquisti!AH12*I_Vendite_Acquisti!AH35</f>
        <v>18000</v>
      </c>
      <c r="AG12" s="81">
        <f>+I_Vendite_Acquisti!AI12*I_Vendite_Acquisti!AI35</f>
        <v>18000</v>
      </c>
      <c r="AH12" s="81">
        <f>+I_Vendite_Acquisti!AJ12*I_Vendite_Acquisti!AJ35</f>
        <v>18000</v>
      </c>
      <c r="AI12" s="81">
        <f>+I_Vendite_Acquisti!AK12*I_Vendite_Acquisti!AK35</f>
        <v>18000</v>
      </c>
      <c r="AJ12" s="81">
        <f>+I_Vendite_Acquisti!AL12*I_Vendite_Acquisti!AL35</f>
        <v>18000</v>
      </c>
      <c r="AK12" s="81">
        <f>+I_Vendite_Acquisti!AM12*I_Vendite_Acquisti!AM35</f>
        <v>18000</v>
      </c>
      <c r="AL12" s="81">
        <f>+I_Vendite_Acquisti!AN12*I_Vendite_Acquisti!AN35</f>
        <v>18000</v>
      </c>
      <c r="AM12" s="82">
        <f>+I_Vendite_Acquisti!AO12*I_Vendite_Acquisti!AO35</f>
        <v>18000</v>
      </c>
    </row>
    <row r="13" spans="2:39" ht="14.4" x14ac:dyDescent="0.3">
      <c r="B13" s="20"/>
      <c r="C13" s="52" t="str">
        <f>+I_Vendite_Acquisti!C13</f>
        <v>Prodotto 5</v>
      </c>
      <c r="D13" s="55">
        <f>+I_Vendite_Acquisti!F13*I_Vendite_Acquisti!F36</f>
        <v>80000</v>
      </c>
      <c r="E13" s="81">
        <f>+I_Vendite_Acquisti!G13*I_Vendite_Acquisti!G36</f>
        <v>80000</v>
      </c>
      <c r="F13" s="81">
        <f>+I_Vendite_Acquisti!H13*I_Vendite_Acquisti!H36</f>
        <v>80000</v>
      </c>
      <c r="G13" s="81">
        <f>+I_Vendite_Acquisti!I13*I_Vendite_Acquisti!I36</f>
        <v>80000</v>
      </c>
      <c r="H13" s="81">
        <f>+I_Vendite_Acquisti!J13*I_Vendite_Acquisti!J36</f>
        <v>80000</v>
      </c>
      <c r="I13" s="81">
        <f>+I_Vendite_Acquisti!K13*I_Vendite_Acquisti!K36</f>
        <v>80000</v>
      </c>
      <c r="J13" s="81">
        <f>+I_Vendite_Acquisti!L13*I_Vendite_Acquisti!L36</f>
        <v>80000</v>
      </c>
      <c r="K13" s="81">
        <f>+I_Vendite_Acquisti!M13*I_Vendite_Acquisti!M36</f>
        <v>80000</v>
      </c>
      <c r="L13" s="81">
        <f>+I_Vendite_Acquisti!N13*I_Vendite_Acquisti!N36</f>
        <v>80000</v>
      </c>
      <c r="M13" s="81">
        <f>+I_Vendite_Acquisti!O13*I_Vendite_Acquisti!O36</f>
        <v>80000</v>
      </c>
      <c r="N13" s="81">
        <f>+I_Vendite_Acquisti!P13*I_Vendite_Acquisti!P36</f>
        <v>80000</v>
      </c>
      <c r="O13" s="81">
        <f>+I_Vendite_Acquisti!Q13*I_Vendite_Acquisti!Q36</f>
        <v>80000</v>
      </c>
      <c r="P13" s="81">
        <f>+I_Vendite_Acquisti!R13*I_Vendite_Acquisti!R36</f>
        <v>80000</v>
      </c>
      <c r="Q13" s="81">
        <f>+I_Vendite_Acquisti!S13*I_Vendite_Acquisti!S36</f>
        <v>80000</v>
      </c>
      <c r="R13" s="81">
        <f>+I_Vendite_Acquisti!T13*I_Vendite_Acquisti!T36</f>
        <v>80000</v>
      </c>
      <c r="S13" s="81">
        <f>+I_Vendite_Acquisti!U13*I_Vendite_Acquisti!U36</f>
        <v>80000</v>
      </c>
      <c r="T13" s="81">
        <f>+I_Vendite_Acquisti!V13*I_Vendite_Acquisti!V36</f>
        <v>80000</v>
      </c>
      <c r="U13" s="81">
        <f>+I_Vendite_Acquisti!W13*I_Vendite_Acquisti!W36</f>
        <v>80000</v>
      </c>
      <c r="V13" s="81">
        <f>+I_Vendite_Acquisti!X13*I_Vendite_Acquisti!X36</f>
        <v>80000</v>
      </c>
      <c r="W13" s="81">
        <f>+I_Vendite_Acquisti!Y13*I_Vendite_Acquisti!Y36</f>
        <v>80000</v>
      </c>
      <c r="X13" s="81">
        <f>+I_Vendite_Acquisti!Z13*I_Vendite_Acquisti!Z36</f>
        <v>80000</v>
      </c>
      <c r="Y13" s="81">
        <f>+I_Vendite_Acquisti!AA13*I_Vendite_Acquisti!AA36</f>
        <v>80000</v>
      </c>
      <c r="Z13" s="81">
        <f>+I_Vendite_Acquisti!AB13*I_Vendite_Acquisti!AB36</f>
        <v>80000</v>
      </c>
      <c r="AA13" s="81">
        <f>+I_Vendite_Acquisti!AC13*I_Vendite_Acquisti!AC36</f>
        <v>80000</v>
      </c>
      <c r="AB13" s="81">
        <f>+I_Vendite_Acquisti!AD13*I_Vendite_Acquisti!AD36</f>
        <v>80000</v>
      </c>
      <c r="AC13" s="81">
        <f>+I_Vendite_Acquisti!AE13*I_Vendite_Acquisti!AE36</f>
        <v>80000</v>
      </c>
      <c r="AD13" s="81">
        <f>+I_Vendite_Acquisti!AF13*I_Vendite_Acquisti!AF36</f>
        <v>80000</v>
      </c>
      <c r="AE13" s="81">
        <f>+I_Vendite_Acquisti!AG13*I_Vendite_Acquisti!AG36</f>
        <v>80000</v>
      </c>
      <c r="AF13" s="81">
        <f>+I_Vendite_Acquisti!AH13*I_Vendite_Acquisti!AH36</f>
        <v>80000</v>
      </c>
      <c r="AG13" s="81">
        <f>+I_Vendite_Acquisti!AI13*I_Vendite_Acquisti!AI36</f>
        <v>80000</v>
      </c>
      <c r="AH13" s="81">
        <f>+I_Vendite_Acquisti!AJ13*I_Vendite_Acquisti!AJ36</f>
        <v>80000</v>
      </c>
      <c r="AI13" s="81">
        <f>+I_Vendite_Acquisti!AK13*I_Vendite_Acquisti!AK36</f>
        <v>80000</v>
      </c>
      <c r="AJ13" s="81">
        <f>+I_Vendite_Acquisti!AL13*I_Vendite_Acquisti!AL36</f>
        <v>80000</v>
      </c>
      <c r="AK13" s="81">
        <f>+I_Vendite_Acquisti!AM13*I_Vendite_Acquisti!AM36</f>
        <v>80000</v>
      </c>
      <c r="AL13" s="81">
        <f>+I_Vendite_Acquisti!AN13*I_Vendite_Acquisti!AN36</f>
        <v>80000</v>
      </c>
      <c r="AM13" s="82">
        <f>+I_Vendite_Acquisti!AO13*I_Vendite_Acquisti!AO36</f>
        <v>80000</v>
      </c>
    </row>
    <row r="14" spans="2:39" ht="14.4" x14ac:dyDescent="0.3">
      <c r="B14" s="20"/>
      <c r="C14" s="52" t="str">
        <f>+I_Vendite_Acquisti!C14</f>
        <v>Prodotto 6</v>
      </c>
      <c r="D14" s="55">
        <f>+I_Vendite_Acquisti!F14*I_Vendite_Acquisti!F37</f>
        <v>0</v>
      </c>
      <c r="E14" s="81">
        <f>+I_Vendite_Acquisti!G14*I_Vendite_Acquisti!G37</f>
        <v>0</v>
      </c>
      <c r="F14" s="81">
        <f>+I_Vendite_Acquisti!H14*I_Vendite_Acquisti!H37</f>
        <v>0</v>
      </c>
      <c r="G14" s="81">
        <f>+I_Vendite_Acquisti!I14*I_Vendite_Acquisti!I37</f>
        <v>0</v>
      </c>
      <c r="H14" s="81">
        <f>+I_Vendite_Acquisti!J14*I_Vendite_Acquisti!J37</f>
        <v>0</v>
      </c>
      <c r="I14" s="81">
        <f>+I_Vendite_Acquisti!K14*I_Vendite_Acquisti!K37</f>
        <v>0</v>
      </c>
      <c r="J14" s="81">
        <f>+I_Vendite_Acquisti!L14*I_Vendite_Acquisti!L37</f>
        <v>0</v>
      </c>
      <c r="K14" s="81">
        <f>+I_Vendite_Acquisti!M14*I_Vendite_Acquisti!M37</f>
        <v>0</v>
      </c>
      <c r="L14" s="81">
        <f>+I_Vendite_Acquisti!N14*I_Vendite_Acquisti!N37</f>
        <v>0</v>
      </c>
      <c r="M14" s="81">
        <f>+I_Vendite_Acquisti!O14*I_Vendite_Acquisti!O37</f>
        <v>0</v>
      </c>
      <c r="N14" s="81">
        <f>+I_Vendite_Acquisti!P14*I_Vendite_Acquisti!P37</f>
        <v>0</v>
      </c>
      <c r="O14" s="81">
        <f>+I_Vendite_Acquisti!Q14*I_Vendite_Acquisti!Q37</f>
        <v>0</v>
      </c>
      <c r="P14" s="81">
        <f>+I_Vendite_Acquisti!R14*I_Vendite_Acquisti!R37</f>
        <v>0</v>
      </c>
      <c r="Q14" s="81">
        <f>+I_Vendite_Acquisti!S14*I_Vendite_Acquisti!S37</f>
        <v>0</v>
      </c>
      <c r="R14" s="81">
        <f>+I_Vendite_Acquisti!T14*I_Vendite_Acquisti!T37</f>
        <v>0</v>
      </c>
      <c r="S14" s="81">
        <f>+I_Vendite_Acquisti!U14*I_Vendite_Acquisti!U37</f>
        <v>0</v>
      </c>
      <c r="T14" s="81">
        <f>+I_Vendite_Acquisti!V14*I_Vendite_Acquisti!V37</f>
        <v>0</v>
      </c>
      <c r="U14" s="81">
        <f>+I_Vendite_Acquisti!W14*I_Vendite_Acquisti!W37</f>
        <v>0</v>
      </c>
      <c r="V14" s="81">
        <f>+I_Vendite_Acquisti!X14*I_Vendite_Acquisti!X37</f>
        <v>0</v>
      </c>
      <c r="W14" s="81">
        <f>+I_Vendite_Acquisti!Y14*I_Vendite_Acquisti!Y37</f>
        <v>0</v>
      </c>
      <c r="X14" s="81">
        <f>+I_Vendite_Acquisti!Z14*I_Vendite_Acquisti!Z37</f>
        <v>0</v>
      </c>
      <c r="Y14" s="81">
        <f>+I_Vendite_Acquisti!AA14*I_Vendite_Acquisti!AA37</f>
        <v>0</v>
      </c>
      <c r="Z14" s="81">
        <f>+I_Vendite_Acquisti!AB14*I_Vendite_Acquisti!AB37</f>
        <v>0</v>
      </c>
      <c r="AA14" s="81">
        <f>+I_Vendite_Acquisti!AC14*I_Vendite_Acquisti!AC37</f>
        <v>0</v>
      </c>
      <c r="AB14" s="81">
        <f>+I_Vendite_Acquisti!AD14*I_Vendite_Acquisti!AD37</f>
        <v>0</v>
      </c>
      <c r="AC14" s="81">
        <f>+I_Vendite_Acquisti!AE14*I_Vendite_Acquisti!AE37</f>
        <v>0</v>
      </c>
      <c r="AD14" s="81">
        <f>+I_Vendite_Acquisti!AF14*I_Vendite_Acquisti!AF37</f>
        <v>0</v>
      </c>
      <c r="AE14" s="81">
        <f>+I_Vendite_Acquisti!AG14*I_Vendite_Acquisti!AG37</f>
        <v>0</v>
      </c>
      <c r="AF14" s="81">
        <f>+I_Vendite_Acquisti!AH14*I_Vendite_Acquisti!AH37</f>
        <v>0</v>
      </c>
      <c r="AG14" s="81">
        <f>+I_Vendite_Acquisti!AI14*I_Vendite_Acquisti!AI37</f>
        <v>0</v>
      </c>
      <c r="AH14" s="81">
        <f>+I_Vendite_Acquisti!AJ14*I_Vendite_Acquisti!AJ37</f>
        <v>0</v>
      </c>
      <c r="AI14" s="81">
        <f>+I_Vendite_Acquisti!AK14*I_Vendite_Acquisti!AK37</f>
        <v>0</v>
      </c>
      <c r="AJ14" s="81">
        <f>+I_Vendite_Acquisti!AL14*I_Vendite_Acquisti!AL37</f>
        <v>0</v>
      </c>
      <c r="AK14" s="81">
        <f>+I_Vendite_Acquisti!AM14*I_Vendite_Acquisti!AM37</f>
        <v>0</v>
      </c>
      <c r="AL14" s="81">
        <f>+I_Vendite_Acquisti!AN14*I_Vendite_Acquisti!AN37</f>
        <v>0</v>
      </c>
      <c r="AM14" s="82">
        <f>+I_Vendite_Acquisti!AO14*I_Vendite_Acquisti!AO37</f>
        <v>0</v>
      </c>
    </row>
    <row r="15" spans="2:39" ht="14.4" x14ac:dyDescent="0.3">
      <c r="B15" s="20"/>
      <c r="C15" s="52" t="str">
        <f>+I_Vendite_Acquisti!C15</f>
        <v>Prodotto 7</v>
      </c>
      <c r="D15" s="55">
        <f>+I_Vendite_Acquisti!F15*I_Vendite_Acquisti!F38</f>
        <v>0</v>
      </c>
      <c r="E15" s="81">
        <f>+I_Vendite_Acquisti!G15*I_Vendite_Acquisti!G38</f>
        <v>0</v>
      </c>
      <c r="F15" s="81">
        <f>+I_Vendite_Acquisti!H15*I_Vendite_Acquisti!H38</f>
        <v>0</v>
      </c>
      <c r="G15" s="81">
        <f>+I_Vendite_Acquisti!I15*I_Vendite_Acquisti!I38</f>
        <v>0</v>
      </c>
      <c r="H15" s="81">
        <f>+I_Vendite_Acquisti!J15*I_Vendite_Acquisti!J38</f>
        <v>0</v>
      </c>
      <c r="I15" s="81">
        <f>+I_Vendite_Acquisti!K15*I_Vendite_Acquisti!K38</f>
        <v>0</v>
      </c>
      <c r="J15" s="81">
        <f>+I_Vendite_Acquisti!L15*I_Vendite_Acquisti!L38</f>
        <v>0</v>
      </c>
      <c r="K15" s="81">
        <f>+I_Vendite_Acquisti!M15*I_Vendite_Acquisti!M38</f>
        <v>0</v>
      </c>
      <c r="L15" s="81">
        <f>+I_Vendite_Acquisti!N15*I_Vendite_Acquisti!N38</f>
        <v>0</v>
      </c>
      <c r="M15" s="81">
        <f>+I_Vendite_Acquisti!O15*I_Vendite_Acquisti!O38</f>
        <v>0</v>
      </c>
      <c r="N15" s="81">
        <f>+I_Vendite_Acquisti!P15*I_Vendite_Acquisti!P38</f>
        <v>0</v>
      </c>
      <c r="O15" s="81">
        <f>+I_Vendite_Acquisti!Q15*I_Vendite_Acquisti!Q38</f>
        <v>0</v>
      </c>
      <c r="P15" s="81">
        <f>+I_Vendite_Acquisti!R15*I_Vendite_Acquisti!R38</f>
        <v>0</v>
      </c>
      <c r="Q15" s="81">
        <f>+I_Vendite_Acquisti!S15*I_Vendite_Acquisti!S38</f>
        <v>0</v>
      </c>
      <c r="R15" s="81">
        <f>+I_Vendite_Acquisti!T15*I_Vendite_Acquisti!T38</f>
        <v>0</v>
      </c>
      <c r="S15" s="81">
        <f>+I_Vendite_Acquisti!U15*I_Vendite_Acquisti!U38</f>
        <v>0</v>
      </c>
      <c r="T15" s="81">
        <f>+I_Vendite_Acquisti!V15*I_Vendite_Acquisti!V38</f>
        <v>0</v>
      </c>
      <c r="U15" s="81">
        <f>+I_Vendite_Acquisti!W15*I_Vendite_Acquisti!W38</f>
        <v>0</v>
      </c>
      <c r="V15" s="81">
        <f>+I_Vendite_Acquisti!X15*I_Vendite_Acquisti!X38</f>
        <v>0</v>
      </c>
      <c r="W15" s="81">
        <f>+I_Vendite_Acquisti!Y15*I_Vendite_Acquisti!Y38</f>
        <v>0</v>
      </c>
      <c r="X15" s="81">
        <f>+I_Vendite_Acquisti!Z15*I_Vendite_Acquisti!Z38</f>
        <v>0</v>
      </c>
      <c r="Y15" s="81">
        <f>+I_Vendite_Acquisti!AA15*I_Vendite_Acquisti!AA38</f>
        <v>0</v>
      </c>
      <c r="Z15" s="81">
        <f>+I_Vendite_Acquisti!AB15*I_Vendite_Acquisti!AB38</f>
        <v>0</v>
      </c>
      <c r="AA15" s="81">
        <f>+I_Vendite_Acquisti!AC15*I_Vendite_Acquisti!AC38</f>
        <v>0</v>
      </c>
      <c r="AB15" s="81">
        <f>+I_Vendite_Acquisti!AD15*I_Vendite_Acquisti!AD38</f>
        <v>0</v>
      </c>
      <c r="AC15" s="81">
        <f>+I_Vendite_Acquisti!AE15*I_Vendite_Acquisti!AE38</f>
        <v>0</v>
      </c>
      <c r="AD15" s="81">
        <f>+I_Vendite_Acquisti!AF15*I_Vendite_Acquisti!AF38</f>
        <v>0</v>
      </c>
      <c r="AE15" s="81">
        <f>+I_Vendite_Acquisti!AG15*I_Vendite_Acquisti!AG38</f>
        <v>0</v>
      </c>
      <c r="AF15" s="81">
        <f>+I_Vendite_Acquisti!AH15*I_Vendite_Acquisti!AH38</f>
        <v>0</v>
      </c>
      <c r="AG15" s="81">
        <f>+I_Vendite_Acquisti!AI15*I_Vendite_Acquisti!AI38</f>
        <v>0</v>
      </c>
      <c r="AH15" s="81">
        <f>+I_Vendite_Acquisti!AJ15*I_Vendite_Acquisti!AJ38</f>
        <v>0</v>
      </c>
      <c r="AI15" s="81">
        <f>+I_Vendite_Acquisti!AK15*I_Vendite_Acquisti!AK38</f>
        <v>0</v>
      </c>
      <c r="AJ15" s="81">
        <f>+I_Vendite_Acquisti!AL15*I_Vendite_Acquisti!AL38</f>
        <v>0</v>
      </c>
      <c r="AK15" s="81">
        <f>+I_Vendite_Acquisti!AM15*I_Vendite_Acquisti!AM38</f>
        <v>0</v>
      </c>
      <c r="AL15" s="81">
        <f>+I_Vendite_Acquisti!AN15*I_Vendite_Acquisti!AN38</f>
        <v>0</v>
      </c>
      <c r="AM15" s="82">
        <f>+I_Vendite_Acquisti!AO15*I_Vendite_Acquisti!AO38</f>
        <v>0</v>
      </c>
    </row>
    <row r="16" spans="2:39" ht="16.5" customHeight="1" x14ac:dyDescent="0.3">
      <c r="B16" s="20"/>
      <c r="C16" s="52" t="str">
        <f>+I_Vendite_Acquisti!C16</f>
        <v>Prodotto 8</v>
      </c>
      <c r="D16" s="55">
        <f>+I_Vendite_Acquisti!F16*I_Vendite_Acquisti!F39</f>
        <v>0</v>
      </c>
      <c r="E16" s="81">
        <f>+I_Vendite_Acquisti!G16*I_Vendite_Acquisti!G39</f>
        <v>0</v>
      </c>
      <c r="F16" s="81">
        <f>+I_Vendite_Acquisti!H16*I_Vendite_Acquisti!H39</f>
        <v>0</v>
      </c>
      <c r="G16" s="81">
        <f>+I_Vendite_Acquisti!I16*I_Vendite_Acquisti!I39</f>
        <v>0</v>
      </c>
      <c r="H16" s="81">
        <f>+I_Vendite_Acquisti!J16*I_Vendite_Acquisti!J39</f>
        <v>0</v>
      </c>
      <c r="I16" s="81">
        <f>+I_Vendite_Acquisti!K16*I_Vendite_Acquisti!K39</f>
        <v>0</v>
      </c>
      <c r="J16" s="81">
        <f>+I_Vendite_Acquisti!L16*I_Vendite_Acquisti!L39</f>
        <v>0</v>
      </c>
      <c r="K16" s="81">
        <f>+I_Vendite_Acquisti!M16*I_Vendite_Acquisti!M39</f>
        <v>0</v>
      </c>
      <c r="L16" s="81">
        <f>+I_Vendite_Acquisti!N16*I_Vendite_Acquisti!N39</f>
        <v>0</v>
      </c>
      <c r="M16" s="81">
        <f>+I_Vendite_Acquisti!O16*I_Vendite_Acquisti!O39</f>
        <v>0</v>
      </c>
      <c r="N16" s="81">
        <f>+I_Vendite_Acquisti!P16*I_Vendite_Acquisti!P39</f>
        <v>0</v>
      </c>
      <c r="O16" s="81">
        <f>+I_Vendite_Acquisti!Q16*I_Vendite_Acquisti!Q39</f>
        <v>0</v>
      </c>
      <c r="P16" s="81">
        <f>+I_Vendite_Acquisti!R16*I_Vendite_Acquisti!R39</f>
        <v>0</v>
      </c>
      <c r="Q16" s="81">
        <f>+I_Vendite_Acquisti!S16*I_Vendite_Acquisti!S39</f>
        <v>0</v>
      </c>
      <c r="R16" s="81">
        <f>+I_Vendite_Acquisti!T16*I_Vendite_Acquisti!T39</f>
        <v>0</v>
      </c>
      <c r="S16" s="81">
        <f>+I_Vendite_Acquisti!U16*I_Vendite_Acquisti!U39</f>
        <v>0</v>
      </c>
      <c r="T16" s="81">
        <f>+I_Vendite_Acquisti!V16*I_Vendite_Acquisti!V39</f>
        <v>0</v>
      </c>
      <c r="U16" s="81">
        <f>+I_Vendite_Acquisti!W16*I_Vendite_Acquisti!W39</f>
        <v>0</v>
      </c>
      <c r="V16" s="81">
        <f>+I_Vendite_Acquisti!X16*I_Vendite_Acquisti!X39</f>
        <v>0</v>
      </c>
      <c r="W16" s="81">
        <f>+I_Vendite_Acquisti!Y16*I_Vendite_Acquisti!Y39</f>
        <v>0</v>
      </c>
      <c r="X16" s="81">
        <f>+I_Vendite_Acquisti!Z16*I_Vendite_Acquisti!Z39</f>
        <v>0</v>
      </c>
      <c r="Y16" s="81">
        <f>+I_Vendite_Acquisti!AA16*I_Vendite_Acquisti!AA39</f>
        <v>0</v>
      </c>
      <c r="Z16" s="81">
        <f>+I_Vendite_Acquisti!AB16*I_Vendite_Acquisti!AB39</f>
        <v>0</v>
      </c>
      <c r="AA16" s="81">
        <f>+I_Vendite_Acquisti!AC16*I_Vendite_Acquisti!AC39</f>
        <v>0</v>
      </c>
      <c r="AB16" s="81">
        <f>+I_Vendite_Acquisti!AD16*I_Vendite_Acquisti!AD39</f>
        <v>0</v>
      </c>
      <c r="AC16" s="81">
        <f>+I_Vendite_Acquisti!AE16*I_Vendite_Acquisti!AE39</f>
        <v>0</v>
      </c>
      <c r="AD16" s="81">
        <f>+I_Vendite_Acquisti!AF16*I_Vendite_Acquisti!AF39</f>
        <v>0</v>
      </c>
      <c r="AE16" s="81">
        <f>+I_Vendite_Acquisti!AG16*I_Vendite_Acquisti!AG39</f>
        <v>0</v>
      </c>
      <c r="AF16" s="81">
        <f>+I_Vendite_Acquisti!AH16*I_Vendite_Acquisti!AH39</f>
        <v>0</v>
      </c>
      <c r="AG16" s="81">
        <f>+I_Vendite_Acquisti!AI16*I_Vendite_Acquisti!AI39</f>
        <v>0</v>
      </c>
      <c r="AH16" s="81">
        <f>+I_Vendite_Acquisti!AJ16*I_Vendite_Acquisti!AJ39</f>
        <v>0</v>
      </c>
      <c r="AI16" s="81">
        <f>+I_Vendite_Acquisti!AK16*I_Vendite_Acquisti!AK39</f>
        <v>0</v>
      </c>
      <c r="AJ16" s="81">
        <f>+I_Vendite_Acquisti!AL16*I_Vendite_Acquisti!AL39</f>
        <v>0</v>
      </c>
      <c r="AK16" s="81">
        <f>+I_Vendite_Acquisti!AM16*I_Vendite_Acquisti!AM39</f>
        <v>0</v>
      </c>
      <c r="AL16" s="81">
        <f>+I_Vendite_Acquisti!AN16*I_Vendite_Acquisti!AN39</f>
        <v>0</v>
      </c>
      <c r="AM16" s="82">
        <f>+I_Vendite_Acquisti!AO16*I_Vendite_Acquisti!AO39</f>
        <v>0</v>
      </c>
    </row>
    <row r="17" spans="1:39" ht="14.4" x14ac:dyDescent="0.3">
      <c r="B17" s="20"/>
      <c r="C17" s="52" t="str">
        <f>+I_Vendite_Acquisti!C17</f>
        <v>Prodotto 9</v>
      </c>
      <c r="D17" s="55">
        <f>+I_Vendite_Acquisti!F17*I_Vendite_Acquisti!F40</f>
        <v>0</v>
      </c>
      <c r="E17" s="81">
        <f>+I_Vendite_Acquisti!G17*I_Vendite_Acquisti!G40</f>
        <v>0</v>
      </c>
      <c r="F17" s="81">
        <f>+I_Vendite_Acquisti!H17*I_Vendite_Acquisti!H40</f>
        <v>0</v>
      </c>
      <c r="G17" s="81">
        <f>+I_Vendite_Acquisti!I17*I_Vendite_Acquisti!I40</f>
        <v>0</v>
      </c>
      <c r="H17" s="81">
        <f>+I_Vendite_Acquisti!J17*I_Vendite_Acquisti!J40</f>
        <v>0</v>
      </c>
      <c r="I17" s="81">
        <f>+I_Vendite_Acquisti!K17*I_Vendite_Acquisti!K40</f>
        <v>0</v>
      </c>
      <c r="J17" s="81">
        <f>+I_Vendite_Acquisti!L17*I_Vendite_Acquisti!L40</f>
        <v>0</v>
      </c>
      <c r="K17" s="81">
        <f>+I_Vendite_Acquisti!M17*I_Vendite_Acquisti!M40</f>
        <v>0</v>
      </c>
      <c r="L17" s="81">
        <f>+I_Vendite_Acquisti!N17*I_Vendite_Acquisti!N40</f>
        <v>0</v>
      </c>
      <c r="M17" s="81">
        <f>+I_Vendite_Acquisti!O17*I_Vendite_Acquisti!O40</f>
        <v>0</v>
      </c>
      <c r="N17" s="81">
        <f>+I_Vendite_Acquisti!P17*I_Vendite_Acquisti!P40</f>
        <v>0</v>
      </c>
      <c r="O17" s="81">
        <f>+I_Vendite_Acquisti!Q17*I_Vendite_Acquisti!Q40</f>
        <v>0</v>
      </c>
      <c r="P17" s="81">
        <f>+I_Vendite_Acquisti!R17*I_Vendite_Acquisti!R40</f>
        <v>0</v>
      </c>
      <c r="Q17" s="81">
        <f>+I_Vendite_Acquisti!S17*I_Vendite_Acquisti!S40</f>
        <v>0</v>
      </c>
      <c r="R17" s="81">
        <f>+I_Vendite_Acquisti!T17*I_Vendite_Acquisti!T40</f>
        <v>0</v>
      </c>
      <c r="S17" s="81">
        <f>+I_Vendite_Acquisti!U17*I_Vendite_Acquisti!U40</f>
        <v>0</v>
      </c>
      <c r="T17" s="81">
        <f>+I_Vendite_Acquisti!V17*I_Vendite_Acquisti!V40</f>
        <v>0</v>
      </c>
      <c r="U17" s="81">
        <f>+I_Vendite_Acquisti!W17*I_Vendite_Acquisti!W40</f>
        <v>0</v>
      </c>
      <c r="V17" s="81">
        <f>+I_Vendite_Acquisti!X17*I_Vendite_Acquisti!X40</f>
        <v>0</v>
      </c>
      <c r="W17" s="81">
        <f>+I_Vendite_Acquisti!Y17*I_Vendite_Acquisti!Y40</f>
        <v>0</v>
      </c>
      <c r="X17" s="81">
        <f>+I_Vendite_Acquisti!Z17*I_Vendite_Acquisti!Z40</f>
        <v>0</v>
      </c>
      <c r="Y17" s="81">
        <f>+I_Vendite_Acquisti!AA17*I_Vendite_Acquisti!AA40</f>
        <v>0</v>
      </c>
      <c r="Z17" s="81">
        <f>+I_Vendite_Acquisti!AB17*I_Vendite_Acquisti!AB40</f>
        <v>0</v>
      </c>
      <c r="AA17" s="81">
        <f>+I_Vendite_Acquisti!AC17*I_Vendite_Acquisti!AC40</f>
        <v>0</v>
      </c>
      <c r="AB17" s="81">
        <f>+I_Vendite_Acquisti!AD17*I_Vendite_Acquisti!AD40</f>
        <v>0</v>
      </c>
      <c r="AC17" s="81">
        <f>+I_Vendite_Acquisti!AE17*I_Vendite_Acquisti!AE40</f>
        <v>0</v>
      </c>
      <c r="AD17" s="81">
        <f>+I_Vendite_Acquisti!AF17*I_Vendite_Acquisti!AF40</f>
        <v>0</v>
      </c>
      <c r="AE17" s="81">
        <f>+I_Vendite_Acquisti!AG17*I_Vendite_Acquisti!AG40</f>
        <v>0</v>
      </c>
      <c r="AF17" s="81">
        <f>+I_Vendite_Acquisti!AH17*I_Vendite_Acquisti!AH40</f>
        <v>0</v>
      </c>
      <c r="AG17" s="81">
        <f>+I_Vendite_Acquisti!AI17*I_Vendite_Acquisti!AI40</f>
        <v>0</v>
      </c>
      <c r="AH17" s="81">
        <f>+I_Vendite_Acquisti!AJ17*I_Vendite_Acquisti!AJ40</f>
        <v>0</v>
      </c>
      <c r="AI17" s="81">
        <f>+I_Vendite_Acquisti!AK17*I_Vendite_Acquisti!AK40</f>
        <v>0</v>
      </c>
      <c r="AJ17" s="81">
        <f>+I_Vendite_Acquisti!AL17*I_Vendite_Acquisti!AL40</f>
        <v>0</v>
      </c>
      <c r="AK17" s="81">
        <f>+I_Vendite_Acquisti!AM17*I_Vendite_Acquisti!AM40</f>
        <v>0</v>
      </c>
      <c r="AL17" s="81">
        <f>+I_Vendite_Acquisti!AN17*I_Vendite_Acquisti!AN40</f>
        <v>0</v>
      </c>
      <c r="AM17" s="82">
        <f>+I_Vendite_Acquisti!AO17*I_Vendite_Acquisti!AO40</f>
        <v>0</v>
      </c>
    </row>
    <row r="18" spans="1:39" ht="14.4" x14ac:dyDescent="0.3">
      <c r="C18" s="52" t="str">
        <f>+I_Vendite_Acquisti!C18</f>
        <v>Prodotto 10</v>
      </c>
      <c r="D18" s="55">
        <f>+I_Vendite_Acquisti!F18*I_Vendite_Acquisti!F41</f>
        <v>0</v>
      </c>
      <c r="E18" s="81">
        <f>+I_Vendite_Acquisti!G18*I_Vendite_Acquisti!G41</f>
        <v>0</v>
      </c>
      <c r="F18" s="81">
        <f>+I_Vendite_Acquisti!H18*I_Vendite_Acquisti!H41</f>
        <v>0</v>
      </c>
      <c r="G18" s="81">
        <f>+I_Vendite_Acquisti!I18*I_Vendite_Acquisti!I41</f>
        <v>0</v>
      </c>
      <c r="H18" s="81">
        <f>+I_Vendite_Acquisti!J18*I_Vendite_Acquisti!J41</f>
        <v>0</v>
      </c>
      <c r="I18" s="81">
        <f>+I_Vendite_Acquisti!K18*I_Vendite_Acquisti!K41</f>
        <v>0</v>
      </c>
      <c r="J18" s="81">
        <f>+I_Vendite_Acquisti!L18*I_Vendite_Acquisti!L41</f>
        <v>0</v>
      </c>
      <c r="K18" s="81">
        <f>+I_Vendite_Acquisti!M18*I_Vendite_Acquisti!M41</f>
        <v>0</v>
      </c>
      <c r="L18" s="81">
        <f>+I_Vendite_Acquisti!N18*I_Vendite_Acquisti!N41</f>
        <v>0</v>
      </c>
      <c r="M18" s="81">
        <f>+I_Vendite_Acquisti!O18*I_Vendite_Acquisti!O41</f>
        <v>0</v>
      </c>
      <c r="N18" s="81">
        <f>+I_Vendite_Acquisti!P18*I_Vendite_Acquisti!P41</f>
        <v>0</v>
      </c>
      <c r="O18" s="81">
        <f>+I_Vendite_Acquisti!Q18*I_Vendite_Acquisti!Q41</f>
        <v>0</v>
      </c>
      <c r="P18" s="81">
        <f>+I_Vendite_Acquisti!R18*I_Vendite_Acquisti!R41</f>
        <v>0</v>
      </c>
      <c r="Q18" s="81">
        <f>+I_Vendite_Acquisti!S18*I_Vendite_Acquisti!S41</f>
        <v>0</v>
      </c>
      <c r="R18" s="81">
        <f>+I_Vendite_Acquisti!T18*I_Vendite_Acquisti!T41</f>
        <v>0</v>
      </c>
      <c r="S18" s="81">
        <f>+I_Vendite_Acquisti!U18*I_Vendite_Acquisti!U41</f>
        <v>0</v>
      </c>
      <c r="T18" s="81">
        <f>+I_Vendite_Acquisti!V18*I_Vendite_Acquisti!V41</f>
        <v>0</v>
      </c>
      <c r="U18" s="81">
        <f>+I_Vendite_Acquisti!W18*I_Vendite_Acquisti!W41</f>
        <v>0</v>
      </c>
      <c r="V18" s="81">
        <f>+I_Vendite_Acquisti!X18*I_Vendite_Acquisti!X41</f>
        <v>0</v>
      </c>
      <c r="W18" s="81">
        <f>+I_Vendite_Acquisti!Y18*I_Vendite_Acquisti!Y41</f>
        <v>0</v>
      </c>
      <c r="X18" s="81">
        <f>+I_Vendite_Acquisti!Z18*I_Vendite_Acquisti!Z41</f>
        <v>0</v>
      </c>
      <c r="Y18" s="81">
        <f>+I_Vendite_Acquisti!AA18*I_Vendite_Acquisti!AA41</f>
        <v>0</v>
      </c>
      <c r="Z18" s="81">
        <f>+I_Vendite_Acquisti!AB18*I_Vendite_Acquisti!AB41</f>
        <v>0</v>
      </c>
      <c r="AA18" s="81">
        <f>+I_Vendite_Acquisti!AC18*I_Vendite_Acquisti!AC41</f>
        <v>0</v>
      </c>
      <c r="AB18" s="81">
        <f>+I_Vendite_Acquisti!AD18*I_Vendite_Acquisti!AD41</f>
        <v>0</v>
      </c>
      <c r="AC18" s="81">
        <f>+I_Vendite_Acquisti!AE18*I_Vendite_Acquisti!AE41</f>
        <v>0</v>
      </c>
      <c r="AD18" s="81">
        <f>+I_Vendite_Acquisti!AF18*I_Vendite_Acquisti!AF41</f>
        <v>0</v>
      </c>
      <c r="AE18" s="81">
        <f>+I_Vendite_Acquisti!AG18*I_Vendite_Acquisti!AG41</f>
        <v>0</v>
      </c>
      <c r="AF18" s="81">
        <f>+I_Vendite_Acquisti!AH18*I_Vendite_Acquisti!AH41</f>
        <v>0</v>
      </c>
      <c r="AG18" s="81">
        <f>+I_Vendite_Acquisti!AI18*I_Vendite_Acquisti!AI41</f>
        <v>0</v>
      </c>
      <c r="AH18" s="81">
        <f>+I_Vendite_Acquisti!AJ18*I_Vendite_Acquisti!AJ41</f>
        <v>0</v>
      </c>
      <c r="AI18" s="81">
        <f>+I_Vendite_Acquisti!AK18*I_Vendite_Acquisti!AK41</f>
        <v>0</v>
      </c>
      <c r="AJ18" s="81">
        <f>+I_Vendite_Acquisti!AL18*I_Vendite_Acquisti!AL41</f>
        <v>0</v>
      </c>
      <c r="AK18" s="81">
        <f>+I_Vendite_Acquisti!AM18*I_Vendite_Acquisti!AM41</f>
        <v>0</v>
      </c>
      <c r="AL18" s="81">
        <f>+I_Vendite_Acquisti!AN18*I_Vendite_Acquisti!AN41</f>
        <v>0</v>
      </c>
      <c r="AM18" s="82">
        <f>+I_Vendite_Acquisti!AO18*I_Vendite_Acquisti!AO41</f>
        <v>0</v>
      </c>
    </row>
    <row r="19" spans="1:39" ht="14.4" x14ac:dyDescent="0.3">
      <c r="B19" s="17"/>
      <c r="C19" s="52" t="str">
        <f>+I_Vendite_Acquisti!C19</f>
        <v>Prodotto 11</v>
      </c>
      <c r="D19" s="55">
        <f>+I_Vendite_Acquisti!F19*I_Vendite_Acquisti!F42</f>
        <v>0</v>
      </c>
      <c r="E19" s="81">
        <f>+I_Vendite_Acquisti!G19*I_Vendite_Acquisti!G42</f>
        <v>0</v>
      </c>
      <c r="F19" s="81">
        <f>+I_Vendite_Acquisti!H19*I_Vendite_Acquisti!H42</f>
        <v>0</v>
      </c>
      <c r="G19" s="81">
        <f>+I_Vendite_Acquisti!I19*I_Vendite_Acquisti!I42</f>
        <v>0</v>
      </c>
      <c r="H19" s="81">
        <f>+I_Vendite_Acquisti!J19*I_Vendite_Acquisti!J42</f>
        <v>0</v>
      </c>
      <c r="I19" s="81">
        <f>+I_Vendite_Acquisti!K19*I_Vendite_Acquisti!K42</f>
        <v>0</v>
      </c>
      <c r="J19" s="81">
        <f>+I_Vendite_Acquisti!L19*I_Vendite_Acquisti!L42</f>
        <v>0</v>
      </c>
      <c r="K19" s="81">
        <f>+I_Vendite_Acquisti!M19*I_Vendite_Acquisti!M42</f>
        <v>0</v>
      </c>
      <c r="L19" s="81">
        <f>+I_Vendite_Acquisti!N19*I_Vendite_Acquisti!N42</f>
        <v>0</v>
      </c>
      <c r="M19" s="81">
        <f>+I_Vendite_Acquisti!O19*I_Vendite_Acquisti!O42</f>
        <v>0</v>
      </c>
      <c r="N19" s="81">
        <f>+I_Vendite_Acquisti!P19*I_Vendite_Acquisti!P42</f>
        <v>0</v>
      </c>
      <c r="O19" s="81">
        <f>+I_Vendite_Acquisti!Q19*I_Vendite_Acquisti!Q42</f>
        <v>0</v>
      </c>
      <c r="P19" s="81">
        <f>+I_Vendite_Acquisti!R19*I_Vendite_Acquisti!R42</f>
        <v>0</v>
      </c>
      <c r="Q19" s="81">
        <f>+I_Vendite_Acquisti!S19*I_Vendite_Acquisti!S42</f>
        <v>0</v>
      </c>
      <c r="R19" s="81">
        <f>+I_Vendite_Acquisti!T19*I_Vendite_Acquisti!T42</f>
        <v>0</v>
      </c>
      <c r="S19" s="81">
        <f>+I_Vendite_Acquisti!U19*I_Vendite_Acquisti!U42</f>
        <v>0</v>
      </c>
      <c r="T19" s="81">
        <f>+I_Vendite_Acquisti!V19*I_Vendite_Acquisti!V42</f>
        <v>0</v>
      </c>
      <c r="U19" s="81">
        <f>+I_Vendite_Acquisti!W19*I_Vendite_Acquisti!W42</f>
        <v>0</v>
      </c>
      <c r="V19" s="81">
        <f>+I_Vendite_Acquisti!X19*I_Vendite_Acquisti!X42</f>
        <v>0</v>
      </c>
      <c r="W19" s="81">
        <f>+I_Vendite_Acquisti!Y19*I_Vendite_Acquisti!Y42</f>
        <v>0</v>
      </c>
      <c r="X19" s="81">
        <f>+I_Vendite_Acquisti!Z19*I_Vendite_Acquisti!Z42</f>
        <v>0</v>
      </c>
      <c r="Y19" s="81">
        <f>+I_Vendite_Acquisti!AA19*I_Vendite_Acquisti!AA42</f>
        <v>0</v>
      </c>
      <c r="Z19" s="81">
        <f>+I_Vendite_Acquisti!AB19*I_Vendite_Acquisti!AB42</f>
        <v>0</v>
      </c>
      <c r="AA19" s="81">
        <f>+I_Vendite_Acquisti!AC19*I_Vendite_Acquisti!AC42</f>
        <v>0</v>
      </c>
      <c r="AB19" s="81">
        <f>+I_Vendite_Acquisti!AD19*I_Vendite_Acquisti!AD42</f>
        <v>0</v>
      </c>
      <c r="AC19" s="81">
        <f>+I_Vendite_Acquisti!AE19*I_Vendite_Acquisti!AE42</f>
        <v>0</v>
      </c>
      <c r="AD19" s="81">
        <f>+I_Vendite_Acquisti!AF19*I_Vendite_Acquisti!AF42</f>
        <v>0</v>
      </c>
      <c r="AE19" s="81">
        <f>+I_Vendite_Acquisti!AG19*I_Vendite_Acquisti!AG42</f>
        <v>0</v>
      </c>
      <c r="AF19" s="81">
        <f>+I_Vendite_Acquisti!AH19*I_Vendite_Acquisti!AH42</f>
        <v>0</v>
      </c>
      <c r="AG19" s="81">
        <f>+I_Vendite_Acquisti!AI19*I_Vendite_Acquisti!AI42</f>
        <v>0</v>
      </c>
      <c r="AH19" s="81">
        <f>+I_Vendite_Acquisti!AJ19*I_Vendite_Acquisti!AJ42</f>
        <v>0</v>
      </c>
      <c r="AI19" s="81">
        <f>+I_Vendite_Acquisti!AK19*I_Vendite_Acquisti!AK42</f>
        <v>0</v>
      </c>
      <c r="AJ19" s="81">
        <f>+I_Vendite_Acquisti!AL19*I_Vendite_Acquisti!AL42</f>
        <v>0</v>
      </c>
      <c r="AK19" s="81">
        <f>+I_Vendite_Acquisti!AM19*I_Vendite_Acquisti!AM42</f>
        <v>0</v>
      </c>
      <c r="AL19" s="81">
        <f>+I_Vendite_Acquisti!AN19*I_Vendite_Acquisti!AN42</f>
        <v>0</v>
      </c>
      <c r="AM19" s="82">
        <f>+I_Vendite_Acquisti!AO19*I_Vendite_Acquisti!AO42</f>
        <v>0</v>
      </c>
    </row>
    <row r="20" spans="1:39" ht="14.4" x14ac:dyDescent="0.3">
      <c r="B20" s="20"/>
      <c r="C20" s="52" t="str">
        <f>+I_Vendite_Acquisti!C20</f>
        <v>Prodotto 12</v>
      </c>
      <c r="D20" s="55">
        <f>+I_Vendite_Acquisti!F20*I_Vendite_Acquisti!F43</f>
        <v>0</v>
      </c>
      <c r="E20" s="81">
        <f>+I_Vendite_Acquisti!G20*I_Vendite_Acquisti!G43</f>
        <v>0</v>
      </c>
      <c r="F20" s="81">
        <f>+I_Vendite_Acquisti!H20*I_Vendite_Acquisti!H43</f>
        <v>0</v>
      </c>
      <c r="G20" s="81">
        <f>+I_Vendite_Acquisti!I20*I_Vendite_Acquisti!I43</f>
        <v>0</v>
      </c>
      <c r="H20" s="81">
        <f>+I_Vendite_Acquisti!J20*I_Vendite_Acquisti!J43</f>
        <v>0</v>
      </c>
      <c r="I20" s="81">
        <f>+I_Vendite_Acquisti!K20*I_Vendite_Acquisti!K43</f>
        <v>0</v>
      </c>
      <c r="J20" s="81">
        <f>+I_Vendite_Acquisti!L20*I_Vendite_Acquisti!L43</f>
        <v>0</v>
      </c>
      <c r="K20" s="81">
        <f>+I_Vendite_Acquisti!M20*I_Vendite_Acquisti!M43</f>
        <v>0</v>
      </c>
      <c r="L20" s="81">
        <f>+I_Vendite_Acquisti!N20*I_Vendite_Acquisti!N43</f>
        <v>0</v>
      </c>
      <c r="M20" s="81">
        <f>+I_Vendite_Acquisti!O20*I_Vendite_Acquisti!O43</f>
        <v>0</v>
      </c>
      <c r="N20" s="81">
        <f>+I_Vendite_Acquisti!P20*I_Vendite_Acquisti!P43</f>
        <v>0</v>
      </c>
      <c r="O20" s="81">
        <f>+I_Vendite_Acquisti!Q20*I_Vendite_Acquisti!Q43</f>
        <v>0</v>
      </c>
      <c r="P20" s="81">
        <f>+I_Vendite_Acquisti!R20*I_Vendite_Acquisti!R43</f>
        <v>0</v>
      </c>
      <c r="Q20" s="81">
        <f>+I_Vendite_Acquisti!S20*I_Vendite_Acquisti!S43</f>
        <v>0</v>
      </c>
      <c r="R20" s="81">
        <f>+I_Vendite_Acquisti!T20*I_Vendite_Acquisti!T43</f>
        <v>0</v>
      </c>
      <c r="S20" s="81">
        <f>+I_Vendite_Acquisti!U20*I_Vendite_Acquisti!U43</f>
        <v>0</v>
      </c>
      <c r="T20" s="81">
        <f>+I_Vendite_Acquisti!V20*I_Vendite_Acquisti!V43</f>
        <v>0</v>
      </c>
      <c r="U20" s="81">
        <f>+I_Vendite_Acquisti!W20*I_Vendite_Acquisti!W43</f>
        <v>0</v>
      </c>
      <c r="V20" s="81">
        <f>+I_Vendite_Acquisti!X20*I_Vendite_Acquisti!X43</f>
        <v>0</v>
      </c>
      <c r="W20" s="81">
        <f>+I_Vendite_Acquisti!Y20*I_Vendite_Acquisti!Y43</f>
        <v>0</v>
      </c>
      <c r="X20" s="81">
        <f>+I_Vendite_Acquisti!Z20*I_Vendite_Acquisti!Z43</f>
        <v>0</v>
      </c>
      <c r="Y20" s="81">
        <f>+I_Vendite_Acquisti!AA20*I_Vendite_Acquisti!AA43</f>
        <v>0</v>
      </c>
      <c r="Z20" s="81">
        <f>+I_Vendite_Acquisti!AB20*I_Vendite_Acquisti!AB43</f>
        <v>0</v>
      </c>
      <c r="AA20" s="81">
        <f>+I_Vendite_Acquisti!AC20*I_Vendite_Acquisti!AC43</f>
        <v>0</v>
      </c>
      <c r="AB20" s="81">
        <f>+I_Vendite_Acquisti!AD20*I_Vendite_Acquisti!AD43</f>
        <v>0</v>
      </c>
      <c r="AC20" s="81">
        <f>+I_Vendite_Acquisti!AE20*I_Vendite_Acquisti!AE43</f>
        <v>0</v>
      </c>
      <c r="AD20" s="81">
        <f>+I_Vendite_Acquisti!AF20*I_Vendite_Acquisti!AF43</f>
        <v>0</v>
      </c>
      <c r="AE20" s="81">
        <f>+I_Vendite_Acquisti!AG20*I_Vendite_Acquisti!AG43</f>
        <v>0</v>
      </c>
      <c r="AF20" s="81">
        <f>+I_Vendite_Acquisti!AH20*I_Vendite_Acquisti!AH43</f>
        <v>0</v>
      </c>
      <c r="AG20" s="81">
        <f>+I_Vendite_Acquisti!AI20*I_Vendite_Acquisti!AI43</f>
        <v>0</v>
      </c>
      <c r="AH20" s="81">
        <f>+I_Vendite_Acquisti!AJ20*I_Vendite_Acquisti!AJ43</f>
        <v>0</v>
      </c>
      <c r="AI20" s="81">
        <f>+I_Vendite_Acquisti!AK20*I_Vendite_Acquisti!AK43</f>
        <v>0</v>
      </c>
      <c r="AJ20" s="81">
        <f>+I_Vendite_Acquisti!AL20*I_Vendite_Acquisti!AL43</f>
        <v>0</v>
      </c>
      <c r="AK20" s="81">
        <f>+I_Vendite_Acquisti!AM20*I_Vendite_Acquisti!AM43</f>
        <v>0</v>
      </c>
      <c r="AL20" s="81">
        <f>+I_Vendite_Acquisti!AN20*I_Vendite_Acquisti!AN43</f>
        <v>0</v>
      </c>
      <c r="AM20" s="82">
        <f>+I_Vendite_Acquisti!AO20*I_Vendite_Acquisti!AO43</f>
        <v>0</v>
      </c>
    </row>
    <row r="21" spans="1:39" ht="14.4" x14ac:dyDescent="0.3">
      <c r="B21" s="20"/>
      <c r="C21" s="52" t="str">
        <f>+I_Vendite_Acquisti!C21</f>
        <v>Prodotto 13</v>
      </c>
      <c r="D21" s="55">
        <f>+I_Vendite_Acquisti!F21*I_Vendite_Acquisti!F44</f>
        <v>0</v>
      </c>
      <c r="E21" s="81">
        <f>+I_Vendite_Acquisti!G21*I_Vendite_Acquisti!G44</f>
        <v>0</v>
      </c>
      <c r="F21" s="81">
        <f>+I_Vendite_Acquisti!H21*I_Vendite_Acquisti!H44</f>
        <v>0</v>
      </c>
      <c r="G21" s="81">
        <f>+I_Vendite_Acquisti!I21*I_Vendite_Acquisti!I44</f>
        <v>0</v>
      </c>
      <c r="H21" s="81">
        <f>+I_Vendite_Acquisti!J21*I_Vendite_Acquisti!J44</f>
        <v>0</v>
      </c>
      <c r="I21" s="81">
        <f>+I_Vendite_Acquisti!K21*I_Vendite_Acquisti!K44</f>
        <v>0</v>
      </c>
      <c r="J21" s="81">
        <f>+I_Vendite_Acquisti!L21*I_Vendite_Acquisti!L44</f>
        <v>0</v>
      </c>
      <c r="K21" s="81">
        <f>+I_Vendite_Acquisti!M21*I_Vendite_Acquisti!M44</f>
        <v>0</v>
      </c>
      <c r="L21" s="81">
        <f>+I_Vendite_Acquisti!N21*I_Vendite_Acquisti!N44</f>
        <v>0</v>
      </c>
      <c r="M21" s="81">
        <f>+I_Vendite_Acquisti!O21*I_Vendite_Acquisti!O44</f>
        <v>0</v>
      </c>
      <c r="N21" s="81">
        <f>+I_Vendite_Acquisti!P21*I_Vendite_Acquisti!P44</f>
        <v>0</v>
      </c>
      <c r="O21" s="81">
        <f>+I_Vendite_Acquisti!Q21*I_Vendite_Acquisti!Q44</f>
        <v>0</v>
      </c>
      <c r="P21" s="81">
        <f>+I_Vendite_Acquisti!R21*I_Vendite_Acquisti!R44</f>
        <v>0</v>
      </c>
      <c r="Q21" s="81">
        <f>+I_Vendite_Acquisti!S21*I_Vendite_Acquisti!S44</f>
        <v>0</v>
      </c>
      <c r="R21" s="81">
        <f>+I_Vendite_Acquisti!T21*I_Vendite_Acquisti!T44</f>
        <v>0</v>
      </c>
      <c r="S21" s="81">
        <f>+I_Vendite_Acquisti!U21*I_Vendite_Acquisti!U44</f>
        <v>0</v>
      </c>
      <c r="T21" s="81">
        <f>+I_Vendite_Acquisti!V21*I_Vendite_Acquisti!V44</f>
        <v>0</v>
      </c>
      <c r="U21" s="81">
        <f>+I_Vendite_Acquisti!W21*I_Vendite_Acquisti!W44</f>
        <v>0</v>
      </c>
      <c r="V21" s="81">
        <f>+I_Vendite_Acquisti!X21*I_Vendite_Acquisti!X44</f>
        <v>0</v>
      </c>
      <c r="W21" s="81">
        <f>+I_Vendite_Acquisti!Y21*I_Vendite_Acquisti!Y44</f>
        <v>0</v>
      </c>
      <c r="X21" s="81">
        <f>+I_Vendite_Acquisti!Z21*I_Vendite_Acquisti!Z44</f>
        <v>0</v>
      </c>
      <c r="Y21" s="81">
        <f>+I_Vendite_Acquisti!AA21*I_Vendite_Acquisti!AA44</f>
        <v>0</v>
      </c>
      <c r="Z21" s="81">
        <f>+I_Vendite_Acquisti!AB21*I_Vendite_Acquisti!AB44</f>
        <v>0</v>
      </c>
      <c r="AA21" s="81">
        <f>+I_Vendite_Acquisti!AC21*I_Vendite_Acquisti!AC44</f>
        <v>0</v>
      </c>
      <c r="AB21" s="81">
        <f>+I_Vendite_Acquisti!AD21*I_Vendite_Acquisti!AD44</f>
        <v>0</v>
      </c>
      <c r="AC21" s="81">
        <f>+I_Vendite_Acquisti!AE21*I_Vendite_Acquisti!AE44</f>
        <v>0</v>
      </c>
      <c r="AD21" s="81">
        <f>+I_Vendite_Acquisti!AF21*I_Vendite_Acquisti!AF44</f>
        <v>0</v>
      </c>
      <c r="AE21" s="81">
        <f>+I_Vendite_Acquisti!AG21*I_Vendite_Acquisti!AG44</f>
        <v>0</v>
      </c>
      <c r="AF21" s="81">
        <f>+I_Vendite_Acquisti!AH21*I_Vendite_Acquisti!AH44</f>
        <v>0</v>
      </c>
      <c r="AG21" s="81">
        <f>+I_Vendite_Acquisti!AI21*I_Vendite_Acquisti!AI44</f>
        <v>0</v>
      </c>
      <c r="AH21" s="81">
        <f>+I_Vendite_Acquisti!AJ21*I_Vendite_Acquisti!AJ44</f>
        <v>0</v>
      </c>
      <c r="AI21" s="81">
        <f>+I_Vendite_Acquisti!AK21*I_Vendite_Acquisti!AK44</f>
        <v>0</v>
      </c>
      <c r="AJ21" s="81">
        <f>+I_Vendite_Acquisti!AL21*I_Vendite_Acquisti!AL44</f>
        <v>0</v>
      </c>
      <c r="AK21" s="81">
        <f>+I_Vendite_Acquisti!AM21*I_Vendite_Acquisti!AM44</f>
        <v>0</v>
      </c>
      <c r="AL21" s="81">
        <f>+I_Vendite_Acquisti!AN21*I_Vendite_Acquisti!AN44</f>
        <v>0</v>
      </c>
      <c r="AM21" s="82">
        <f>+I_Vendite_Acquisti!AO21*I_Vendite_Acquisti!AO44</f>
        <v>0</v>
      </c>
    </row>
    <row r="22" spans="1:39" ht="14.4" x14ac:dyDescent="0.3">
      <c r="B22" s="3"/>
      <c r="C22" s="52" t="str">
        <f>+I_Vendite_Acquisti!C22</f>
        <v>Prodotto 14</v>
      </c>
      <c r="D22" s="55">
        <f>+I_Vendite_Acquisti!F22*I_Vendite_Acquisti!F45</f>
        <v>0</v>
      </c>
      <c r="E22" s="81">
        <f>+I_Vendite_Acquisti!G22*I_Vendite_Acquisti!G45</f>
        <v>0</v>
      </c>
      <c r="F22" s="81">
        <f>+I_Vendite_Acquisti!H22*I_Vendite_Acquisti!H45</f>
        <v>0</v>
      </c>
      <c r="G22" s="81">
        <f>+I_Vendite_Acquisti!I22*I_Vendite_Acquisti!I45</f>
        <v>0</v>
      </c>
      <c r="H22" s="81">
        <f>+I_Vendite_Acquisti!J22*I_Vendite_Acquisti!J45</f>
        <v>0</v>
      </c>
      <c r="I22" s="81">
        <f>+I_Vendite_Acquisti!K22*I_Vendite_Acquisti!K45</f>
        <v>0</v>
      </c>
      <c r="J22" s="81">
        <f>+I_Vendite_Acquisti!L22*I_Vendite_Acquisti!L45</f>
        <v>0</v>
      </c>
      <c r="K22" s="81">
        <f>+I_Vendite_Acquisti!M22*I_Vendite_Acquisti!M45</f>
        <v>0</v>
      </c>
      <c r="L22" s="81">
        <f>+I_Vendite_Acquisti!N22*I_Vendite_Acquisti!N45</f>
        <v>0</v>
      </c>
      <c r="M22" s="81">
        <f>+I_Vendite_Acquisti!O22*I_Vendite_Acquisti!O45</f>
        <v>0</v>
      </c>
      <c r="N22" s="81">
        <f>+I_Vendite_Acquisti!P22*I_Vendite_Acquisti!P45</f>
        <v>0</v>
      </c>
      <c r="O22" s="81">
        <f>+I_Vendite_Acquisti!Q22*I_Vendite_Acquisti!Q45</f>
        <v>0</v>
      </c>
      <c r="P22" s="81">
        <f>+I_Vendite_Acquisti!R22*I_Vendite_Acquisti!R45</f>
        <v>0</v>
      </c>
      <c r="Q22" s="81">
        <f>+I_Vendite_Acquisti!S22*I_Vendite_Acquisti!S45</f>
        <v>0</v>
      </c>
      <c r="R22" s="81">
        <f>+I_Vendite_Acquisti!T22*I_Vendite_Acquisti!T45</f>
        <v>0</v>
      </c>
      <c r="S22" s="81">
        <f>+I_Vendite_Acquisti!U22*I_Vendite_Acquisti!U45</f>
        <v>0</v>
      </c>
      <c r="T22" s="81">
        <f>+I_Vendite_Acquisti!V22*I_Vendite_Acquisti!V45</f>
        <v>0</v>
      </c>
      <c r="U22" s="81">
        <f>+I_Vendite_Acquisti!W22*I_Vendite_Acquisti!W45</f>
        <v>0</v>
      </c>
      <c r="V22" s="81">
        <f>+I_Vendite_Acquisti!X22*I_Vendite_Acquisti!X45</f>
        <v>0</v>
      </c>
      <c r="W22" s="81">
        <f>+I_Vendite_Acquisti!Y22*I_Vendite_Acquisti!Y45</f>
        <v>0</v>
      </c>
      <c r="X22" s="81">
        <f>+I_Vendite_Acquisti!Z22*I_Vendite_Acquisti!Z45</f>
        <v>0</v>
      </c>
      <c r="Y22" s="81">
        <f>+I_Vendite_Acquisti!AA22*I_Vendite_Acquisti!AA45</f>
        <v>0</v>
      </c>
      <c r="Z22" s="81">
        <f>+I_Vendite_Acquisti!AB22*I_Vendite_Acquisti!AB45</f>
        <v>0</v>
      </c>
      <c r="AA22" s="81">
        <f>+I_Vendite_Acquisti!AC22*I_Vendite_Acquisti!AC45</f>
        <v>0</v>
      </c>
      <c r="AB22" s="81">
        <f>+I_Vendite_Acquisti!AD22*I_Vendite_Acquisti!AD45</f>
        <v>0</v>
      </c>
      <c r="AC22" s="81">
        <f>+I_Vendite_Acquisti!AE22*I_Vendite_Acquisti!AE45</f>
        <v>0</v>
      </c>
      <c r="AD22" s="81">
        <f>+I_Vendite_Acquisti!AF22*I_Vendite_Acquisti!AF45</f>
        <v>0</v>
      </c>
      <c r="AE22" s="81">
        <f>+I_Vendite_Acquisti!AG22*I_Vendite_Acquisti!AG45</f>
        <v>0</v>
      </c>
      <c r="AF22" s="81">
        <f>+I_Vendite_Acquisti!AH22*I_Vendite_Acquisti!AH45</f>
        <v>0</v>
      </c>
      <c r="AG22" s="81">
        <f>+I_Vendite_Acquisti!AI22*I_Vendite_Acquisti!AI45</f>
        <v>0</v>
      </c>
      <c r="AH22" s="81">
        <f>+I_Vendite_Acquisti!AJ22*I_Vendite_Acquisti!AJ45</f>
        <v>0</v>
      </c>
      <c r="AI22" s="81">
        <f>+I_Vendite_Acquisti!AK22*I_Vendite_Acquisti!AK45</f>
        <v>0</v>
      </c>
      <c r="AJ22" s="81">
        <f>+I_Vendite_Acquisti!AL22*I_Vendite_Acquisti!AL45</f>
        <v>0</v>
      </c>
      <c r="AK22" s="81">
        <f>+I_Vendite_Acquisti!AM22*I_Vendite_Acquisti!AM45</f>
        <v>0</v>
      </c>
      <c r="AL22" s="81">
        <f>+I_Vendite_Acquisti!AN22*I_Vendite_Acquisti!AN45</f>
        <v>0</v>
      </c>
      <c r="AM22" s="82">
        <f>+I_Vendite_Acquisti!AO22*I_Vendite_Acquisti!AO45</f>
        <v>0</v>
      </c>
    </row>
    <row r="23" spans="1:39" ht="14.4" x14ac:dyDescent="0.3">
      <c r="B23" s="3"/>
      <c r="C23" s="52" t="str">
        <f>+I_Vendite_Acquisti!C23</f>
        <v>Prodotto 15</v>
      </c>
      <c r="D23" s="55">
        <f>+I_Vendite_Acquisti!F23*I_Vendite_Acquisti!F46</f>
        <v>0</v>
      </c>
      <c r="E23" s="81">
        <f>+I_Vendite_Acquisti!G23*I_Vendite_Acquisti!G46</f>
        <v>0</v>
      </c>
      <c r="F23" s="81">
        <f>+I_Vendite_Acquisti!H23*I_Vendite_Acquisti!H46</f>
        <v>0</v>
      </c>
      <c r="G23" s="81">
        <f>+I_Vendite_Acquisti!I23*I_Vendite_Acquisti!I46</f>
        <v>0</v>
      </c>
      <c r="H23" s="81">
        <f>+I_Vendite_Acquisti!J23*I_Vendite_Acquisti!J46</f>
        <v>0</v>
      </c>
      <c r="I23" s="81">
        <f>+I_Vendite_Acquisti!K23*I_Vendite_Acquisti!K46</f>
        <v>0</v>
      </c>
      <c r="J23" s="81">
        <f>+I_Vendite_Acquisti!L23*I_Vendite_Acquisti!L46</f>
        <v>0</v>
      </c>
      <c r="K23" s="81">
        <f>+I_Vendite_Acquisti!M23*I_Vendite_Acquisti!M46</f>
        <v>0</v>
      </c>
      <c r="L23" s="81">
        <f>+I_Vendite_Acquisti!N23*I_Vendite_Acquisti!N46</f>
        <v>0</v>
      </c>
      <c r="M23" s="81">
        <f>+I_Vendite_Acquisti!O23*I_Vendite_Acquisti!O46</f>
        <v>0</v>
      </c>
      <c r="N23" s="81">
        <f>+I_Vendite_Acquisti!P23*I_Vendite_Acquisti!P46</f>
        <v>0</v>
      </c>
      <c r="O23" s="81">
        <f>+I_Vendite_Acquisti!Q23*I_Vendite_Acquisti!Q46</f>
        <v>0</v>
      </c>
      <c r="P23" s="81">
        <f>+I_Vendite_Acquisti!R23*I_Vendite_Acquisti!R46</f>
        <v>0</v>
      </c>
      <c r="Q23" s="81">
        <f>+I_Vendite_Acquisti!S23*I_Vendite_Acquisti!S46</f>
        <v>0</v>
      </c>
      <c r="R23" s="81">
        <f>+I_Vendite_Acquisti!T23*I_Vendite_Acquisti!T46</f>
        <v>0</v>
      </c>
      <c r="S23" s="81">
        <f>+I_Vendite_Acquisti!U23*I_Vendite_Acquisti!U46</f>
        <v>0</v>
      </c>
      <c r="T23" s="81">
        <f>+I_Vendite_Acquisti!V23*I_Vendite_Acquisti!V46</f>
        <v>0</v>
      </c>
      <c r="U23" s="81">
        <f>+I_Vendite_Acquisti!W23*I_Vendite_Acquisti!W46</f>
        <v>0</v>
      </c>
      <c r="V23" s="81">
        <f>+I_Vendite_Acquisti!X23*I_Vendite_Acquisti!X46</f>
        <v>0</v>
      </c>
      <c r="W23" s="81">
        <f>+I_Vendite_Acquisti!Y23*I_Vendite_Acquisti!Y46</f>
        <v>0</v>
      </c>
      <c r="X23" s="81">
        <f>+I_Vendite_Acquisti!Z23*I_Vendite_Acquisti!Z46</f>
        <v>0</v>
      </c>
      <c r="Y23" s="81">
        <f>+I_Vendite_Acquisti!AA23*I_Vendite_Acquisti!AA46</f>
        <v>0</v>
      </c>
      <c r="Z23" s="81">
        <f>+I_Vendite_Acquisti!AB23*I_Vendite_Acquisti!AB46</f>
        <v>0</v>
      </c>
      <c r="AA23" s="81">
        <f>+I_Vendite_Acquisti!AC23*I_Vendite_Acquisti!AC46</f>
        <v>0</v>
      </c>
      <c r="AB23" s="81">
        <f>+I_Vendite_Acquisti!AD23*I_Vendite_Acquisti!AD46</f>
        <v>0</v>
      </c>
      <c r="AC23" s="81">
        <f>+I_Vendite_Acquisti!AE23*I_Vendite_Acquisti!AE46</f>
        <v>0</v>
      </c>
      <c r="AD23" s="81">
        <f>+I_Vendite_Acquisti!AF23*I_Vendite_Acquisti!AF46</f>
        <v>0</v>
      </c>
      <c r="AE23" s="81">
        <f>+I_Vendite_Acquisti!AG23*I_Vendite_Acquisti!AG46</f>
        <v>0</v>
      </c>
      <c r="AF23" s="81">
        <f>+I_Vendite_Acquisti!AH23*I_Vendite_Acquisti!AH46</f>
        <v>0</v>
      </c>
      <c r="AG23" s="81">
        <f>+I_Vendite_Acquisti!AI23*I_Vendite_Acquisti!AI46</f>
        <v>0</v>
      </c>
      <c r="AH23" s="81">
        <f>+I_Vendite_Acquisti!AJ23*I_Vendite_Acquisti!AJ46</f>
        <v>0</v>
      </c>
      <c r="AI23" s="81">
        <f>+I_Vendite_Acquisti!AK23*I_Vendite_Acquisti!AK46</f>
        <v>0</v>
      </c>
      <c r="AJ23" s="81">
        <f>+I_Vendite_Acquisti!AL23*I_Vendite_Acquisti!AL46</f>
        <v>0</v>
      </c>
      <c r="AK23" s="81">
        <f>+I_Vendite_Acquisti!AM23*I_Vendite_Acquisti!AM46</f>
        <v>0</v>
      </c>
      <c r="AL23" s="81">
        <f>+I_Vendite_Acquisti!AN23*I_Vendite_Acquisti!AN46</f>
        <v>0</v>
      </c>
      <c r="AM23" s="82">
        <f>+I_Vendite_Acquisti!AO23*I_Vendite_Acquisti!AO46</f>
        <v>0</v>
      </c>
    </row>
    <row r="24" spans="1:39" ht="14.4" x14ac:dyDescent="0.3">
      <c r="B24" s="17"/>
      <c r="C24" s="52" t="str">
        <f>+I_Vendite_Acquisti!C24</f>
        <v>Prodotto 16</v>
      </c>
      <c r="D24" s="55">
        <f>+I_Vendite_Acquisti!F24*I_Vendite_Acquisti!F47</f>
        <v>0</v>
      </c>
      <c r="E24" s="81">
        <f>+I_Vendite_Acquisti!G24*I_Vendite_Acquisti!G47</f>
        <v>0</v>
      </c>
      <c r="F24" s="81">
        <f>+I_Vendite_Acquisti!H24*I_Vendite_Acquisti!H47</f>
        <v>0</v>
      </c>
      <c r="G24" s="81">
        <f>+I_Vendite_Acquisti!I24*I_Vendite_Acquisti!I47</f>
        <v>0</v>
      </c>
      <c r="H24" s="81">
        <f>+I_Vendite_Acquisti!J24*I_Vendite_Acquisti!J47</f>
        <v>0</v>
      </c>
      <c r="I24" s="81">
        <f>+I_Vendite_Acquisti!K24*I_Vendite_Acquisti!K47</f>
        <v>0</v>
      </c>
      <c r="J24" s="81">
        <f>+I_Vendite_Acquisti!L24*I_Vendite_Acquisti!L47</f>
        <v>0</v>
      </c>
      <c r="K24" s="81">
        <f>+I_Vendite_Acquisti!M24*I_Vendite_Acquisti!M47</f>
        <v>0</v>
      </c>
      <c r="L24" s="81">
        <f>+I_Vendite_Acquisti!N24*I_Vendite_Acquisti!N47</f>
        <v>0</v>
      </c>
      <c r="M24" s="81">
        <f>+I_Vendite_Acquisti!O24*I_Vendite_Acquisti!O47</f>
        <v>0</v>
      </c>
      <c r="N24" s="81">
        <f>+I_Vendite_Acquisti!P24*I_Vendite_Acquisti!P47</f>
        <v>0</v>
      </c>
      <c r="O24" s="81">
        <f>+I_Vendite_Acquisti!Q24*I_Vendite_Acquisti!Q47</f>
        <v>0</v>
      </c>
      <c r="P24" s="81">
        <f>+I_Vendite_Acquisti!R24*I_Vendite_Acquisti!R47</f>
        <v>0</v>
      </c>
      <c r="Q24" s="81">
        <f>+I_Vendite_Acquisti!S24*I_Vendite_Acquisti!S47</f>
        <v>0</v>
      </c>
      <c r="R24" s="81">
        <f>+I_Vendite_Acquisti!T24*I_Vendite_Acquisti!T47</f>
        <v>0</v>
      </c>
      <c r="S24" s="81">
        <f>+I_Vendite_Acquisti!U24*I_Vendite_Acquisti!U47</f>
        <v>0</v>
      </c>
      <c r="T24" s="81">
        <f>+I_Vendite_Acquisti!V24*I_Vendite_Acquisti!V47</f>
        <v>0</v>
      </c>
      <c r="U24" s="81">
        <f>+I_Vendite_Acquisti!W24*I_Vendite_Acquisti!W47</f>
        <v>0</v>
      </c>
      <c r="V24" s="81">
        <f>+I_Vendite_Acquisti!X24*I_Vendite_Acquisti!X47</f>
        <v>0</v>
      </c>
      <c r="W24" s="81">
        <f>+I_Vendite_Acquisti!Y24*I_Vendite_Acquisti!Y47</f>
        <v>0</v>
      </c>
      <c r="X24" s="81">
        <f>+I_Vendite_Acquisti!Z24*I_Vendite_Acquisti!Z47</f>
        <v>0</v>
      </c>
      <c r="Y24" s="81">
        <f>+I_Vendite_Acquisti!AA24*I_Vendite_Acquisti!AA47</f>
        <v>0</v>
      </c>
      <c r="Z24" s="81">
        <f>+I_Vendite_Acquisti!AB24*I_Vendite_Acquisti!AB47</f>
        <v>0</v>
      </c>
      <c r="AA24" s="81">
        <f>+I_Vendite_Acquisti!AC24*I_Vendite_Acquisti!AC47</f>
        <v>0</v>
      </c>
      <c r="AB24" s="81">
        <f>+I_Vendite_Acquisti!AD24*I_Vendite_Acquisti!AD47</f>
        <v>0</v>
      </c>
      <c r="AC24" s="81">
        <f>+I_Vendite_Acquisti!AE24*I_Vendite_Acquisti!AE47</f>
        <v>0</v>
      </c>
      <c r="AD24" s="81">
        <f>+I_Vendite_Acquisti!AF24*I_Vendite_Acquisti!AF47</f>
        <v>0</v>
      </c>
      <c r="AE24" s="81">
        <f>+I_Vendite_Acquisti!AG24*I_Vendite_Acquisti!AG47</f>
        <v>0</v>
      </c>
      <c r="AF24" s="81">
        <f>+I_Vendite_Acquisti!AH24*I_Vendite_Acquisti!AH47</f>
        <v>0</v>
      </c>
      <c r="AG24" s="81">
        <f>+I_Vendite_Acquisti!AI24*I_Vendite_Acquisti!AI47</f>
        <v>0</v>
      </c>
      <c r="AH24" s="81">
        <f>+I_Vendite_Acquisti!AJ24*I_Vendite_Acquisti!AJ47</f>
        <v>0</v>
      </c>
      <c r="AI24" s="81">
        <f>+I_Vendite_Acquisti!AK24*I_Vendite_Acquisti!AK47</f>
        <v>0</v>
      </c>
      <c r="AJ24" s="81">
        <f>+I_Vendite_Acquisti!AL24*I_Vendite_Acquisti!AL47</f>
        <v>0</v>
      </c>
      <c r="AK24" s="81">
        <f>+I_Vendite_Acquisti!AM24*I_Vendite_Acquisti!AM47</f>
        <v>0</v>
      </c>
      <c r="AL24" s="81">
        <f>+I_Vendite_Acquisti!AN24*I_Vendite_Acquisti!AN47</f>
        <v>0</v>
      </c>
      <c r="AM24" s="82">
        <f>+I_Vendite_Acquisti!AO24*I_Vendite_Acquisti!AO47</f>
        <v>0</v>
      </c>
    </row>
    <row r="25" spans="1:39" ht="14.4" x14ac:dyDescent="0.3">
      <c r="B25" s="17"/>
      <c r="C25" s="52" t="str">
        <f>+I_Vendite_Acquisti!C25</f>
        <v>Prodotto 17</v>
      </c>
      <c r="D25" s="55">
        <f>+I_Vendite_Acquisti!F25*I_Vendite_Acquisti!F48</f>
        <v>0</v>
      </c>
      <c r="E25" s="81">
        <f>+I_Vendite_Acquisti!G25*I_Vendite_Acquisti!G48</f>
        <v>0</v>
      </c>
      <c r="F25" s="81">
        <f>+I_Vendite_Acquisti!H25*I_Vendite_Acquisti!H48</f>
        <v>0</v>
      </c>
      <c r="G25" s="81">
        <f>+I_Vendite_Acquisti!I25*I_Vendite_Acquisti!I48</f>
        <v>0</v>
      </c>
      <c r="H25" s="81">
        <f>+I_Vendite_Acquisti!J25*I_Vendite_Acquisti!J48</f>
        <v>0</v>
      </c>
      <c r="I25" s="81">
        <f>+I_Vendite_Acquisti!K25*I_Vendite_Acquisti!K48</f>
        <v>0</v>
      </c>
      <c r="J25" s="81">
        <f>+I_Vendite_Acquisti!L25*I_Vendite_Acquisti!L48</f>
        <v>0</v>
      </c>
      <c r="K25" s="81">
        <f>+I_Vendite_Acquisti!M25*I_Vendite_Acquisti!M48</f>
        <v>0</v>
      </c>
      <c r="L25" s="81">
        <f>+I_Vendite_Acquisti!N25*I_Vendite_Acquisti!N48</f>
        <v>0</v>
      </c>
      <c r="M25" s="81">
        <f>+I_Vendite_Acquisti!O25*I_Vendite_Acquisti!O48</f>
        <v>0</v>
      </c>
      <c r="N25" s="81">
        <f>+I_Vendite_Acquisti!P25*I_Vendite_Acquisti!P48</f>
        <v>0</v>
      </c>
      <c r="O25" s="81">
        <f>+I_Vendite_Acquisti!Q25*I_Vendite_Acquisti!Q48</f>
        <v>0</v>
      </c>
      <c r="P25" s="81">
        <f>+I_Vendite_Acquisti!R25*I_Vendite_Acquisti!R48</f>
        <v>0</v>
      </c>
      <c r="Q25" s="81">
        <f>+I_Vendite_Acquisti!S25*I_Vendite_Acquisti!S48</f>
        <v>0</v>
      </c>
      <c r="R25" s="81">
        <f>+I_Vendite_Acquisti!T25*I_Vendite_Acquisti!T48</f>
        <v>0</v>
      </c>
      <c r="S25" s="81">
        <f>+I_Vendite_Acquisti!U25*I_Vendite_Acquisti!U48</f>
        <v>0</v>
      </c>
      <c r="T25" s="81">
        <f>+I_Vendite_Acquisti!V25*I_Vendite_Acquisti!V48</f>
        <v>0</v>
      </c>
      <c r="U25" s="81">
        <f>+I_Vendite_Acquisti!W25*I_Vendite_Acquisti!W48</f>
        <v>0</v>
      </c>
      <c r="V25" s="81">
        <f>+I_Vendite_Acquisti!X25*I_Vendite_Acquisti!X48</f>
        <v>0</v>
      </c>
      <c r="W25" s="81">
        <f>+I_Vendite_Acquisti!Y25*I_Vendite_Acquisti!Y48</f>
        <v>0</v>
      </c>
      <c r="X25" s="81">
        <f>+I_Vendite_Acquisti!Z25*I_Vendite_Acquisti!Z48</f>
        <v>0</v>
      </c>
      <c r="Y25" s="81">
        <f>+I_Vendite_Acquisti!AA25*I_Vendite_Acquisti!AA48</f>
        <v>0</v>
      </c>
      <c r="Z25" s="81">
        <f>+I_Vendite_Acquisti!AB25*I_Vendite_Acquisti!AB48</f>
        <v>0</v>
      </c>
      <c r="AA25" s="81">
        <f>+I_Vendite_Acquisti!AC25*I_Vendite_Acquisti!AC48</f>
        <v>0</v>
      </c>
      <c r="AB25" s="81">
        <f>+I_Vendite_Acquisti!AD25*I_Vendite_Acquisti!AD48</f>
        <v>0</v>
      </c>
      <c r="AC25" s="81">
        <f>+I_Vendite_Acquisti!AE25*I_Vendite_Acquisti!AE48</f>
        <v>0</v>
      </c>
      <c r="AD25" s="81">
        <f>+I_Vendite_Acquisti!AF25*I_Vendite_Acquisti!AF48</f>
        <v>0</v>
      </c>
      <c r="AE25" s="81">
        <f>+I_Vendite_Acquisti!AG25*I_Vendite_Acquisti!AG48</f>
        <v>0</v>
      </c>
      <c r="AF25" s="81">
        <f>+I_Vendite_Acquisti!AH25*I_Vendite_Acquisti!AH48</f>
        <v>0</v>
      </c>
      <c r="AG25" s="81">
        <f>+I_Vendite_Acquisti!AI25*I_Vendite_Acquisti!AI48</f>
        <v>0</v>
      </c>
      <c r="AH25" s="81">
        <f>+I_Vendite_Acquisti!AJ25*I_Vendite_Acquisti!AJ48</f>
        <v>0</v>
      </c>
      <c r="AI25" s="81">
        <f>+I_Vendite_Acquisti!AK25*I_Vendite_Acquisti!AK48</f>
        <v>0</v>
      </c>
      <c r="AJ25" s="81">
        <f>+I_Vendite_Acquisti!AL25*I_Vendite_Acquisti!AL48</f>
        <v>0</v>
      </c>
      <c r="AK25" s="81">
        <f>+I_Vendite_Acquisti!AM25*I_Vendite_Acquisti!AM48</f>
        <v>0</v>
      </c>
      <c r="AL25" s="81">
        <f>+I_Vendite_Acquisti!AN25*I_Vendite_Acquisti!AN48</f>
        <v>0</v>
      </c>
      <c r="AM25" s="82">
        <f>+I_Vendite_Acquisti!AO25*I_Vendite_Acquisti!AO48</f>
        <v>0</v>
      </c>
    </row>
    <row r="26" spans="1:39" ht="14.4" x14ac:dyDescent="0.3">
      <c r="B26" s="20"/>
      <c r="C26" s="52" t="str">
        <f>+I_Vendite_Acquisti!C26</f>
        <v>Prodotto 18</v>
      </c>
      <c r="D26" s="55">
        <f>+I_Vendite_Acquisti!F26*I_Vendite_Acquisti!F49</f>
        <v>0</v>
      </c>
      <c r="E26" s="81">
        <f>+I_Vendite_Acquisti!G26*I_Vendite_Acquisti!G49</f>
        <v>0</v>
      </c>
      <c r="F26" s="81">
        <f>+I_Vendite_Acquisti!H26*I_Vendite_Acquisti!H49</f>
        <v>0</v>
      </c>
      <c r="G26" s="81">
        <f>+I_Vendite_Acquisti!I26*I_Vendite_Acquisti!I49</f>
        <v>0</v>
      </c>
      <c r="H26" s="81">
        <f>+I_Vendite_Acquisti!J26*I_Vendite_Acquisti!J49</f>
        <v>0</v>
      </c>
      <c r="I26" s="81">
        <f>+I_Vendite_Acquisti!K26*I_Vendite_Acquisti!K49</f>
        <v>0</v>
      </c>
      <c r="J26" s="81">
        <f>+I_Vendite_Acquisti!L26*I_Vendite_Acquisti!L49</f>
        <v>0</v>
      </c>
      <c r="K26" s="81">
        <f>+I_Vendite_Acquisti!M26*I_Vendite_Acquisti!M49</f>
        <v>0</v>
      </c>
      <c r="L26" s="81">
        <f>+I_Vendite_Acquisti!N26*I_Vendite_Acquisti!N49</f>
        <v>0</v>
      </c>
      <c r="M26" s="81">
        <f>+I_Vendite_Acquisti!O26*I_Vendite_Acquisti!O49</f>
        <v>0</v>
      </c>
      <c r="N26" s="81">
        <f>+I_Vendite_Acquisti!P26*I_Vendite_Acquisti!P49</f>
        <v>0</v>
      </c>
      <c r="O26" s="81">
        <f>+I_Vendite_Acquisti!Q26*I_Vendite_Acquisti!Q49</f>
        <v>0</v>
      </c>
      <c r="P26" s="81">
        <f>+I_Vendite_Acquisti!R26*I_Vendite_Acquisti!R49</f>
        <v>0</v>
      </c>
      <c r="Q26" s="81">
        <f>+I_Vendite_Acquisti!S26*I_Vendite_Acquisti!S49</f>
        <v>0</v>
      </c>
      <c r="R26" s="81">
        <f>+I_Vendite_Acquisti!T26*I_Vendite_Acquisti!T49</f>
        <v>0</v>
      </c>
      <c r="S26" s="81">
        <f>+I_Vendite_Acquisti!U26*I_Vendite_Acquisti!U49</f>
        <v>0</v>
      </c>
      <c r="T26" s="81">
        <f>+I_Vendite_Acquisti!V26*I_Vendite_Acquisti!V49</f>
        <v>0</v>
      </c>
      <c r="U26" s="81">
        <f>+I_Vendite_Acquisti!W26*I_Vendite_Acquisti!W49</f>
        <v>0</v>
      </c>
      <c r="V26" s="81">
        <f>+I_Vendite_Acquisti!X26*I_Vendite_Acquisti!X49</f>
        <v>0</v>
      </c>
      <c r="W26" s="81">
        <f>+I_Vendite_Acquisti!Y26*I_Vendite_Acquisti!Y49</f>
        <v>0</v>
      </c>
      <c r="X26" s="81">
        <f>+I_Vendite_Acquisti!Z26*I_Vendite_Acquisti!Z49</f>
        <v>0</v>
      </c>
      <c r="Y26" s="81">
        <f>+I_Vendite_Acquisti!AA26*I_Vendite_Acquisti!AA49</f>
        <v>0</v>
      </c>
      <c r="Z26" s="81">
        <f>+I_Vendite_Acquisti!AB26*I_Vendite_Acquisti!AB49</f>
        <v>0</v>
      </c>
      <c r="AA26" s="81">
        <f>+I_Vendite_Acquisti!AC26*I_Vendite_Acquisti!AC49</f>
        <v>0</v>
      </c>
      <c r="AB26" s="81">
        <f>+I_Vendite_Acquisti!AD26*I_Vendite_Acquisti!AD49</f>
        <v>0</v>
      </c>
      <c r="AC26" s="81">
        <f>+I_Vendite_Acquisti!AE26*I_Vendite_Acquisti!AE49</f>
        <v>0</v>
      </c>
      <c r="AD26" s="81">
        <f>+I_Vendite_Acquisti!AF26*I_Vendite_Acquisti!AF49</f>
        <v>0</v>
      </c>
      <c r="AE26" s="81">
        <f>+I_Vendite_Acquisti!AG26*I_Vendite_Acquisti!AG49</f>
        <v>0</v>
      </c>
      <c r="AF26" s="81">
        <f>+I_Vendite_Acquisti!AH26*I_Vendite_Acquisti!AH49</f>
        <v>0</v>
      </c>
      <c r="AG26" s="81">
        <f>+I_Vendite_Acquisti!AI26*I_Vendite_Acquisti!AI49</f>
        <v>0</v>
      </c>
      <c r="AH26" s="81">
        <f>+I_Vendite_Acquisti!AJ26*I_Vendite_Acquisti!AJ49</f>
        <v>0</v>
      </c>
      <c r="AI26" s="81">
        <f>+I_Vendite_Acquisti!AK26*I_Vendite_Acquisti!AK49</f>
        <v>0</v>
      </c>
      <c r="AJ26" s="81">
        <f>+I_Vendite_Acquisti!AL26*I_Vendite_Acquisti!AL49</f>
        <v>0</v>
      </c>
      <c r="AK26" s="81">
        <f>+I_Vendite_Acquisti!AM26*I_Vendite_Acquisti!AM49</f>
        <v>0</v>
      </c>
      <c r="AL26" s="81">
        <f>+I_Vendite_Acquisti!AN26*I_Vendite_Acquisti!AN49</f>
        <v>0</v>
      </c>
      <c r="AM26" s="82">
        <f>+I_Vendite_Acquisti!AO26*I_Vendite_Acquisti!AO49</f>
        <v>0</v>
      </c>
    </row>
    <row r="27" spans="1:39" ht="14.4" x14ac:dyDescent="0.3">
      <c r="B27" s="17"/>
      <c r="C27" s="52" t="str">
        <f>+I_Vendite_Acquisti!C27</f>
        <v>Prodotto 19</v>
      </c>
      <c r="D27" s="55">
        <f>+I_Vendite_Acquisti!F27*I_Vendite_Acquisti!F50</f>
        <v>0</v>
      </c>
      <c r="E27" s="81">
        <f>+I_Vendite_Acquisti!G27*I_Vendite_Acquisti!G50</f>
        <v>0</v>
      </c>
      <c r="F27" s="81">
        <f>+I_Vendite_Acquisti!H27*I_Vendite_Acquisti!H50</f>
        <v>0</v>
      </c>
      <c r="G27" s="81">
        <f>+I_Vendite_Acquisti!I27*I_Vendite_Acquisti!I50</f>
        <v>0</v>
      </c>
      <c r="H27" s="81">
        <f>+I_Vendite_Acquisti!J27*I_Vendite_Acquisti!J50</f>
        <v>0</v>
      </c>
      <c r="I27" s="81">
        <f>+I_Vendite_Acquisti!K27*I_Vendite_Acquisti!K50</f>
        <v>0</v>
      </c>
      <c r="J27" s="81">
        <f>+I_Vendite_Acquisti!L27*I_Vendite_Acquisti!L50</f>
        <v>0</v>
      </c>
      <c r="K27" s="81">
        <f>+I_Vendite_Acquisti!M27*I_Vendite_Acquisti!M50</f>
        <v>0</v>
      </c>
      <c r="L27" s="81">
        <f>+I_Vendite_Acquisti!N27*I_Vendite_Acquisti!N50</f>
        <v>0</v>
      </c>
      <c r="M27" s="81">
        <f>+I_Vendite_Acquisti!O27*I_Vendite_Acquisti!O50</f>
        <v>0</v>
      </c>
      <c r="N27" s="81">
        <f>+I_Vendite_Acquisti!P27*I_Vendite_Acquisti!P50</f>
        <v>0</v>
      </c>
      <c r="O27" s="81">
        <f>+I_Vendite_Acquisti!Q27*I_Vendite_Acquisti!Q50</f>
        <v>0</v>
      </c>
      <c r="P27" s="81">
        <f>+I_Vendite_Acquisti!R27*I_Vendite_Acquisti!R50</f>
        <v>0</v>
      </c>
      <c r="Q27" s="81">
        <f>+I_Vendite_Acquisti!S27*I_Vendite_Acquisti!S50</f>
        <v>0</v>
      </c>
      <c r="R27" s="81">
        <f>+I_Vendite_Acquisti!T27*I_Vendite_Acquisti!T50</f>
        <v>0</v>
      </c>
      <c r="S27" s="81">
        <f>+I_Vendite_Acquisti!U27*I_Vendite_Acquisti!U50</f>
        <v>0</v>
      </c>
      <c r="T27" s="81">
        <f>+I_Vendite_Acquisti!V27*I_Vendite_Acquisti!V50</f>
        <v>0</v>
      </c>
      <c r="U27" s="81">
        <f>+I_Vendite_Acquisti!W27*I_Vendite_Acquisti!W50</f>
        <v>0</v>
      </c>
      <c r="V27" s="81">
        <f>+I_Vendite_Acquisti!X27*I_Vendite_Acquisti!X50</f>
        <v>0</v>
      </c>
      <c r="W27" s="81">
        <f>+I_Vendite_Acquisti!Y27*I_Vendite_Acquisti!Y50</f>
        <v>0</v>
      </c>
      <c r="X27" s="81">
        <f>+I_Vendite_Acquisti!Z27*I_Vendite_Acquisti!Z50</f>
        <v>0</v>
      </c>
      <c r="Y27" s="81">
        <f>+I_Vendite_Acquisti!AA27*I_Vendite_Acquisti!AA50</f>
        <v>0</v>
      </c>
      <c r="Z27" s="81">
        <f>+I_Vendite_Acquisti!AB27*I_Vendite_Acquisti!AB50</f>
        <v>0</v>
      </c>
      <c r="AA27" s="81">
        <f>+I_Vendite_Acquisti!AC27*I_Vendite_Acquisti!AC50</f>
        <v>0</v>
      </c>
      <c r="AB27" s="81">
        <f>+I_Vendite_Acquisti!AD27*I_Vendite_Acquisti!AD50</f>
        <v>0</v>
      </c>
      <c r="AC27" s="81">
        <f>+I_Vendite_Acquisti!AE27*I_Vendite_Acquisti!AE50</f>
        <v>0</v>
      </c>
      <c r="AD27" s="81">
        <f>+I_Vendite_Acquisti!AF27*I_Vendite_Acquisti!AF50</f>
        <v>0</v>
      </c>
      <c r="AE27" s="81">
        <f>+I_Vendite_Acquisti!AG27*I_Vendite_Acquisti!AG50</f>
        <v>0</v>
      </c>
      <c r="AF27" s="81">
        <f>+I_Vendite_Acquisti!AH27*I_Vendite_Acquisti!AH50</f>
        <v>0</v>
      </c>
      <c r="AG27" s="81">
        <f>+I_Vendite_Acquisti!AI27*I_Vendite_Acquisti!AI50</f>
        <v>0</v>
      </c>
      <c r="AH27" s="81">
        <f>+I_Vendite_Acquisti!AJ27*I_Vendite_Acquisti!AJ50</f>
        <v>0</v>
      </c>
      <c r="AI27" s="81">
        <f>+I_Vendite_Acquisti!AK27*I_Vendite_Acquisti!AK50</f>
        <v>0</v>
      </c>
      <c r="AJ27" s="81">
        <f>+I_Vendite_Acquisti!AL27*I_Vendite_Acquisti!AL50</f>
        <v>0</v>
      </c>
      <c r="AK27" s="81">
        <f>+I_Vendite_Acquisti!AM27*I_Vendite_Acquisti!AM50</f>
        <v>0</v>
      </c>
      <c r="AL27" s="81">
        <f>+I_Vendite_Acquisti!AN27*I_Vendite_Acquisti!AN50</f>
        <v>0</v>
      </c>
      <c r="AM27" s="82">
        <f>+I_Vendite_Acquisti!AO27*I_Vendite_Acquisti!AO50</f>
        <v>0</v>
      </c>
    </row>
    <row r="28" spans="1:39" ht="15" thickBot="1" x14ac:dyDescent="0.35">
      <c r="B28" s="17"/>
      <c r="C28" s="53" t="str">
        <f>+I_Vendite_Acquisti!C28</f>
        <v>Prodotto 20</v>
      </c>
      <c r="D28" s="83">
        <f>+I_Vendite_Acquisti!F28*I_Vendite_Acquisti!F51</f>
        <v>0</v>
      </c>
      <c r="E28" s="84">
        <f>+I_Vendite_Acquisti!G28*I_Vendite_Acquisti!G51</f>
        <v>0</v>
      </c>
      <c r="F28" s="84">
        <f>+I_Vendite_Acquisti!H28*I_Vendite_Acquisti!H51</f>
        <v>0</v>
      </c>
      <c r="G28" s="84">
        <f>+I_Vendite_Acquisti!I28*I_Vendite_Acquisti!I51</f>
        <v>0</v>
      </c>
      <c r="H28" s="84">
        <f>+I_Vendite_Acquisti!J28*I_Vendite_Acquisti!J51</f>
        <v>0</v>
      </c>
      <c r="I28" s="84">
        <f>+I_Vendite_Acquisti!K28*I_Vendite_Acquisti!K51</f>
        <v>0</v>
      </c>
      <c r="J28" s="84">
        <f>+I_Vendite_Acquisti!L28*I_Vendite_Acquisti!L51</f>
        <v>0</v>
      </c>
      <c r="K28" s="84">
        <f>+I_Vendite_Acquisti!M28*I_Vendite_Acquisti!M51</f>
        <v>0</v>
      </c>
      <c r="L28" s="84">
        <f>+I_Vendite_Acquisti!N28*I_Vendite_Acquisti!N51</f>
        <v>0</v>
      </c>
      <c r="M28" s="84">
        <f>+I_Vendite_Acquisti!O28*I_Vendite_Acquisti!O51</f>
        <v>0</v>
      </c>
      <c r="N28" s="84">
        <f>+I_Vendite_Acquisti!P28*I_Vendite_Acquisti!P51</f>
        <v>0</v>
      </c>
      <c r="O28" s="84">
        <f>+I_Vendite_Acquisti!Q28*I_Vendite_Acquisti!Q51</f>
        <v>0</v>
      </c>
      <c r="P28" s="84">
        <f>+I_Vendite_Acquisti!R28*I_Vendite_Acquisti!R51</f>
        <v>0</v>
      </c>
      <c r="Q28" s="84">
        <f>+I_Vendite_Acquisti!S28*I_Vendite_Acquisti!S51</f>
        <v>0</v>
      </c>
      <c r="R28" s="84">
        <f>+I_Vendite_Acquisti!T28*I_Vendite_Acquisti!T51</f>
        <v>0</v>
      </c>
      <c r="S28" s="84">
        <f>+I_Vendite_Acquisti!U28*I_Vendite_Acquisti!U51</f>
        <v>0</v>
      </c>
      <c r="T28" s="84">
        <f>+I_Vendite_Acquisti!V28*I_Vendite_Acquisti!V51</f>
        <v>0</v>
      </c>
      <c r="U28" s="84">
        <f>+I_Vendite_Acquisti!W28*I_Vendite_Acquisti!W51</f>
        <v>0</v>
      </c>
      <c r="V28" s="84">
        <f>+I_Vendite_Acquisti!X28*I_Vendite_Acquisti!X51</f>
        <v>0</v>
      </c>
      <c r="W28" s="84">
        <f>+I_Vendite_Acquisti!Y28*I_Vendite_Acquisti!Y51</f>
        <v>0</v>
      </c>
      <c r="X28" s="84">
        <f>+I_Vendite_Acquisti!Z28*I_Vendite_Acquisti!Z51</f>
        <v>0</v>
      </c>
      <c r="Y28" s="84">
        <f>+I_Vendite_Acquisti!AA28*I_Vendite_Acquisti!AA51</f>
        <v>0</v>
      </c>
      <c r="Z28" s="84">
        <f>+I_Vendite_Acquisti!AB28*I_Vendite_Acquisti!AB51</f>
        <v>0</v>
      </c>
      <c r="AA28" s="84">
        <f>+I_Vendite_Acquisti!AC28*I_Vendite_Acquisti!AC51</f>
        <v>0</v>
      </c>
      <c r="AB28" s="84">
        <f>+I_Vendite_Acquisti!AD28*I_Vendite_Acquisti!AD51</f>
        <v>0</v>
      </c>
      <c r="AC28" s="84">
        <f>+I_Vendite_Acquisti!AE28*I_Vendite_Acquisti!AE51</f>
        <v>0</v>
      </c>
      <c r="AD28" s="84">
        <f>+I_Vendite_Acquisti!AF28*I_Vendite_Acquisti!AF51</f>
        <v>0</v>
      </c>
      <c r="AE28" s="84">
        <f>+I_Vendite_Acquisti!AG28*I_Vendite_Acquisti!AG51</f>
        <v>0</v>
      </c>
      <c r="AF28" s="84">
        <f>+I_Vendite_Acquisti!AH28*I_Vendite_Acquisti!AH51</f>
        <v>0</v>
      </c>
      <c r="AG28" s="84">
        <f>+I_Vendite_Acquisti!AI28*I_Vendite_Acquisti!AI51</f>
        <v>0</v>
      </c>
      <c r="AH28" s="84">
        <f>+I_Vendite_Acquisti!AJ28*I_Vendite_Acquisti!AJ51</f>
        <v>0</v>
      </c>
      <c r="AI28" s="84">
        <f>+I_Vendite_Acquisti!AK28*I_Vendite_Acquisti!AK51</f>
        <v>0</v>
      </c>
      <c r="AJ28" s="84">
        <f>+I_Vendite_Acquisti!AL28*I_Vendite_Acquisti!AL51</f>
        <v>0</v>
      </c>
      <c r="AK28" s="84">
        <f>+I_Vendite_Acquisti!AM28*I_Vendite_Acquisti!AM51</f>
        <v>0</v>
      </c>
      <c r="AL28" s="84">
        <f>+I_Vendite_Acquisti!AN28*I_Vendite_Acquisti!AN51</f>
        <v>0</v>
      </c>
      <c r="AM28" s="85">
        <f>+I_Vendite_Acquisti!AO28*I_Vendite_Acquisti!AO51</f>
        <v>0</v>
      </c>
    </row>
    <row r="29" spans="1:39" s="2" customFormat="1" x14ac:dyDescent="0.25">
      <c r="A29" s="86"/>
      <c r="B29" s="32"/>
      <c r="C29" s="54" t="s">
        <v>154</v>
      </c>
      <c r="D29" s="87">
        <f>SUM(D9:D28)</f>
        <v>204000</v>
      </c>
      <c r="E29" s="87">
        <f t="shared" ref="E29:AM29" si="0">SUM(E9:E28)</f>
        <v>204000</v>
      </c>
      <c r="F29" s="87">
        <f t="shared" si="0"/>
        <v>204000</v>
      </c>
      <c r="G29" s="87">
        <f t="shared" si="0"/>
        <v>204000</v>
      </c>
      <c r="H29" s="87">
        <f t="shared" si="0"/>
        <v>204000</v>
      </c>
      <c r="I29" s="87">
        <f t="shared" si="0"/>
        <v>204000</v>
      </c>
      <c r="J29" s="87">
        <f t="shared" si="0"/>
        <v>204000</v>
      </c>
      <c r="K29" s="87">
        <f t="shared" si="0"/>
        <v>204000</v>
      </c>
      <c r="L29" s="87">
        <f t="shared" si="0"/>
        <v>204000</v>
      </c>
      <c r="M29" s="87">
        <f t="shared" si="0"/>
        <v>204000</v>
      </c>
      <c r="N29" s="87">
        <f t="shared" si="0"/>
        <v>204000</v>
      </c>
      <c r="O29" s="87">
        <f t="shared" si="0"/>
        <v>204000</v>
      </c>
      <c r="P29" s="87">
        <f t="shared" si="0"/>
        <v>204000</v>
      </c>
      <c r="Q29" s="87">
        <f t="shared" si="0"/>
        <v>204000</v>
      </c>
      <c r="R29" s="87">
        <f t="shared" si="0"/>
        <v>204000</v>
      </c>
      <c r="S29" s="87">
        <f t="shared" si="0"/>
        <v>204000</v>
      </c>
      <c r="T29" s="87">
        <f t="shared" si="0"/>
        <v>204000</v>
      </c>
      <c r="U29" s="87">
        <f t="shared" si="0"/>
        <v>204000</v>
      </c>
      <c r="V29" s="87">
        <f t="shared" si="0"/>
        <v>204000</v>
      </c>
      <c r="W29" s="87">
        <f t="shared" si="0"/>
        <v>204000</v>
      </c>
      <c r="X29" s="87">
        <f t="shared" si="0"/>
        <v>204000</v>
      </c>
      <c r="Y29" s="87">
        <f t="shared" si="0"/>
        <v>204000</v>
      </c>
      <c r="Z29" s="87">
        <f t="shared" si="0"/>
        <v>204000</v>
      </c>
      <c r="AA29" s="87">
        <f t="shared" si="0"/>
        <v>204000</v>
      </c>
      <c r="AB29" s="87">
        <f t="shared" si="0"/>
        <v>204000</v>
      </c>
      <c r="AC29" s="87">
        <f t="shared" si="0"/>
        <v>204000</v>
      </c>
      <c r="AD29" s="87">
        <f t="shared" si="0"/>
        <v>204000</v>
      </c>
      <c r="AE29" s="87">
        <f t="shared" si="0"/>
        <v>204000</v>
      </c>
      <c r="AF29" s="87">
        <f t="shared" si="0"/>
        <v>204000</v>
      </c>
      <c r="AG29" s="87">
        <f t="shared" si="0"/>
        <v>204000</v>
      </c>
      <c r="AH29" s="87">
        <f t="shared" si="0"/>
        <v>204000</v>
      </c>
      <c r="AI29" s="87">
        <f t="shared" si="0"/>
        <v>204000</v>
      </c>
      <c r="AJ29" s="87">
        <f t="shared" si="0"/>
        <v>204000</v>
      </c>
      <c r="AK29" s="87">
        <f t="shared" si="0"/>
        <v>204000</v>
      </c>
      <c r="AL29" s="87">
        <f t="shared" si="0"/>
        <v>204000</v>
      </c>
      <c r="AM29" s="87">
        <f t="shared" si="0"/>
        <v>204000</v>
      </c>
    </row>
    <row r="30" spans="1:39" x14ac:dyDescent="0.25">
      <c r="B30" s="20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</row>
    <row r="31" spans="1:39" ht="14.4" x14ac:dyDescent="0.3">
      <c r="B31" s="17"/>
      <c r="C31" t="s">
        <v>155</v>
      </c>
      <c r="D31" s="19">
        <f>+D8</f>
        <v>42766</v>
      </c>
      <c r="E31" s="19">
        <f t="shared" ref="E31:AM31" si="1">+E8</f>
        <v>42794</v>
      </c>
      <c r="F31" s="19">
        <f t="shared" si="1"/>
        <v>42825</v>
      </c>
      <c r="G31" s="19">
        <f t="shared" si="1"/>
        <v>42855</v>
      </c>
      <c r="H31" s="19">
        <f t="shared" si="1"/>
        <v>42886</v>
      </c>
      <c r="I31" s="19">
        <f t="shared" si="1"/>
        <v>42916</v>
      </c>
      <c r="J31" s="19">
        <f t="shared" si="1"/>
        <v>42947</v>
      </c>
      <c r="K31" s="19">
        <f t="shared" si="1"/>
        <v>42978</v>
      </c>
      <c r="L31" s="19">
        <f t="shared" si="1"/>
        <v>43008</v>
      </c>
      <c r="M31" s="19">
        <f t="shared" si="1"/>
        <v>43039</v>
      </c>
      <c r="N31" s="19">
        <f t="shared" si="1"/>
        <v>43069</v>
      </c>
      <c r="O31" s="19">
        <f t="shared" si="1"/>
        <v>43100</v>
      </c>
      <c r="P31" s="19">
        <f t="shared" si="1"/>
        <v>43131</v>
      </c>
      <c r="Q31" s="19">
        <f t="shared" si="1"/>
        <v>43159</v>
      </c>
      <c r="R31" s="19">
        <f t="shared" si="1"/>
        <v>43190</v>
      </c>
      <c r="S31" s="19">
        <f t="shared" si="1"/>
        <v>43220</v>
      </c>
      <c r="T31" s="19">
        <f t="shared" si="1"/>
        <v>43251</v>
      </c>
      <c r="U31" s="19">
        <f t="shared" si="1"/>
        <v>43281</v>
      </c>
      <c r="V31" s="19">
        <f t="shared" si="1"/>
        <v>43312</v>
      </c>
      <c r="W31" s="19">
        <f t="shared" si="1"/>
        <v>43343</v>
      </c>
      <c r="X31" s="19">
        <f t="shared" si="1"/>
        <v>43373</v>
      </c>
      <c r="Y31" s="19">
        <f t="shared" si="1"/>
        <v>43404</v>
      </c>
      <c r="Z31" s="19">
        <f t="shared" si="1"/>
        <v>43434</v>
      </c>
      <c r="AA31" s="19">
        <f t="shared" si="1"/>
        <v>43465</v>
      </c>
      <c r="AB31" s="19">
        <f t="shared" si="1"/>
        <v>43496</v>
      </c>
      <c r="AC31" s="19">
        <f t="shared" si="1"/>
        <v>43524</v>
      </c>
      <c r="AD31" s="19">
        <f t="shared" si="1"/>
        <v>43555</v>
      </c>
      <c r="AE31" s="19">
        <f t="shared" si="1"/>
        <v>43585</v>
      </c>
      <c r="AF31" s="19">
        <f t="shared" si="1"/>
        <v>43616</v>
      </c>
      <c r="AG31" s="19">
        <f t="shared" si="1"/>
        <v>43646</v>
      </c>
      <c r="AH31" s="19">
        <f t="shared" si="1"/>
        <v>43677</v>
      </c>
      <c r="AI31" s="19">
        <f t="shared" si="1"/>
        <v>43708</v>
      </c>
      <c r="AJ31" s="19">
        <f t="shared" si="1"/>
        <v>43738</v>
      </c>
      <c r="AK31" s="19">
        <f t="shared" si="1"/>
        <v>43769</v>
      </c>
      <c r="AL31" s="19">
        <f t="shared" si="1"/>
        <v>43799</v>
      </c>
      <c r="AM31" s="19">
        <f t="shared" si="1"/>
        <v>43830</v>
      </c>
    </row>
    <row r="32" spans="1:39" ht="14.4" x14ac:dyDescent="0.3">
      <c r="B32" s="3"/>
      <c r="C32" s="3" t="str">
        <f>+I_Vendite_Acquisti!C55</f>
        <v>Tipologia Cliente 1</v>
      </c>
      <c r="D32" s="55">
        <f>+D29*I_Vendite_Acquisti!$F$55</f>
        <v>61200</v>
      </c>
      <c r="E32" s="55">
        <f>+E29*I_Vendite_Acquisti!$F$55</f>
        <v>61200</v>
      </c>
      <c r="F32" s="55">
        <f>+F29*I_Vendite_Acquisti!$F$55</f>
        <v>61200</v>
      </c>
      <c r="G32" s="55">
        <f>+G29*I_Vendite_Acquisti!$F$55</f>
        <v>61200</v>
      </c>
      <c r="H32" s="55">
        <f>+H29*I_Vendite_Acquisti!$F$55</f>
        <v>61200</v>
      </c>
      <c r="I32" s="55">
        <f>+I29*I_Vendite_Acquisti!$F$55</f>
        <v>61200</v>
      </c>
      <c r="J32" s="55">
        <f>+J29*I_Vendite_Acquisti!$F$55</f>
        <v>61200</v>
      </c>
      <c r="K32" s="55">
        <f>+K29*I_Vendite_Acquisti!$F$55</f>
        <v>61200</v>
      </c>
      <c r="L32" s="55">
        <f>+L29*I_Vendite_Acquisti!$F$55</f>
        <v>61200</v>
      </c>
      <c r="M32" s="55">
        <f>+M29*I_Vendite_Acquisti!$F$55</f>
        <v>61200</v>
      </c>
      <c r="N32" s="55">
        <f>+N29*I_Vendite_Acquisti!$F$55</f>
        <v>61200</v>
      </c>
      <c r="O32" s="55">
        <f>+O29*I_Vendite_Acquisti!$F$55</f>
        <v>61200</v>
      </c>
      <c r="P32" s="55">
        <f>+P29*I_Vendite_Acquisti!$F$55</f>
        <v>61200</v>
      </c>
      <c r="Q32" s="55">
        <f>+Q29*I_Vendite_Acquisti!$F$55</f>
        <v>61200</v>
      </c>
      <c r="R32" s="55">
        <f>+R29*I_Vendite_Acquisti!$F$55</f>
        <v>61200</v>
      </c>
      <c r="S32" s="55">
        <f>+S29*I_Vendite_Acquisti!$F$55</f>
        <v>61200</v>
      </c>
      <c r="T32" s="55">
        <f>+T29*I_Vendite_Acquisti!$F$55</f>
        <v>61200</v>
      </c>
      <c r="U32" s="55">
        <f>+U29*I_Vendite_Acquisti!$F$55</f>
        <v>61200</v>
      </c>
      <c r="V32" s="55">
        <f>+V29*I_Vendite_Acquisti!$F$55</f>
        <v>61200</v>
      </c>
      <c r="W32" s="55">
        <f>+W29*I_Vendite_Acquisti!$F$55</f>
        <v>61200</v>
      </c>
      <c r="X32" s="55">
        <f>+X29*I_Vendite_Acquisti!$F$55</f>
        <v>61200</v>
      </c>
      <c r="Y32" s="55">
        <f>+Y29*I_Vendite_Acquisti!$F$55</f>
        <v>61200</v>
      </c>
      <c r="Z32" s="55">
        <f>+Z29*I_Vendite_Acquisti!$F$55</f>
        <v>61200</v>
      </c>
      <c r="AA32" s="55">
        <f>+AA29*I_Vendite_Acquisti!$F$55</f>
        <v>61200</v>
      </c>
      <c r="AB32" s="55">
        <f>+AB29*I_Vendite_Acquisti!$F$55</f>
        <v>61200</v>
      </c>
      <c r="AC32" s="55">
        <f>+AC29*I_Vendite_Acquisti!$F$55</f>
        <v>61200</v>
      </c>
      <c r="AD32" s="55">
        <f>+AD29*I_Vendite_Acquisti!$F$55</f>
        <v>61200</v>
      </c>
      <c r="AE32" s="55">
        <f>+AE29*I_Vendite_Acquisti!$F$55</f>
        <v>61200</v>
      </c>
      <c r="AF32" s="55">
        <f>+AF29*I_Vendite_Acquisti!$F$55</f>
        <v>61200</v>
      </c>
      <c r="AG32" s="55">
        <f>+AG29*I_Vendite_Acquisti!$F$55</f>
        <v>61200</v>
      </c>
      <c r="AH32" s="55">
        <f>+AH29*I_Vendite_Acquisti!$F$55</f>
        <v>61200</v>
      </c>
      <c r="AI32" s="55">
        <f>+AI29*I_Vendite_Acquisti!$F$55</f>
        <v>61200</v>
      </c>
      <c r="AJ32" s="55">
        <f>+AJ29*I_Vendite_Acquisti!$F$55</f>
        <v>61200</v>
      </c>
      <c r="AK32" s="55">
        <f>+AK29*I_Vendite_Acquisti!$F$55</f>
        <v>61200</v>
      </c>
      <c r="AL32" s="55">
        <f>+AL29*I_Vendite_Acquisti!$F$55</f>
        <v>61200</v>
      </c>
      <c r="AM32" s="55">
        <f>+AM29*I_Vendite_Acquisti!$F$55</f>
        <v>61200</v>
      </c>
    </row>
    <row r="33" spans="1:39" ht="14.4" x14ac:dyDescent="0.3">
      <c r="B33" s="17"/>
      <c r="C33" s="3" t="str">
        <f>+I_Vendite_Acquisti!C56</f>
        <v>Tipologia Cliente 2</v>
      </c>
      <c r="D33" s="55">
        <f>+D29*I_Vendite_Acquisti!$F$56</f>
        <v>142800</v>
      </c>
      <c r="E33" s="55">
        <f>+E29*I_Vendite_Acquisti!$F$56</f>
        <v>142800</v>
      </c>
      <c r="F33" s="55">
        <f>+F29*I_Vendite_Acquisti!$F$56</f>
        <v>142800</v>
      </c>
      <c r="G33" s="55">
        <f>+G29*I_Vendite_Acquisti!$F$56</f>
        <v>142800</v>
      </c>
      <c r="H33" s="55">
        <f>+H29*I_Vendite_Acquisti!$F$56</f>
        <v>142800</v>
      </c>
      <c r="I33" s="55">
        <f>+I29*I_Vendite_Acquisti!$F$56</f>
        <v>142800</v>
      </c>
      <c r="J33" s="55">
        <f>+J29*I_Vendite_Acquisti!$F$56</f>
        <v>142800</v>
      </c>
      <c r="K33" s="55">
        <f>+K29*I_Vendite_Acquisti!$F$56</f>
        <v>142800</v>
      </c>
      <c r="L33" s="55">
        <f>+L29*I_Vendite_Acquisti!$F$56</f>
        <v>142800</v>
      </c>
      <c r="M33" s="55">
        <f>+M29*I_Vendite_Acquisti!$F$56</f>
        <v>142800</v>
      </c>
      <c r="N33" s="55">
        <f>+N29*I_Vendite_Acquisti!$F$56</f>
        <v>142800</v>
      </c>
      <c r="O33" s="55">
        <f>+O29*I_Vendite_Acquisti!$F$56</f>
        <v>142800</v>
      </c>
      <c r="P33" s="55">
        <f>+P29*I_Vendite_Acquisti!$F$56</f>
        <v>142800</v>
      </c>
      <c r="Q33" s="55">
        <f>+Q29*I_Vendite_Acquisti!$F$56</f>
        <v>142800</v>
      </c>
      <c r="R33" s="55">
        <f>+R29*I_Vendite_Acquisti!$F$56</f>
        <v>142800</v>
      </c>
      <c r="S33" s="55">
        <f>+S29*I_Vendite_Acquisti!$F$56</f>
        <v>142800</v>
      </c>
      <c r="T33" s="55">
        <f>+T29*I_Vendite_Acquisti!$F$56</f>
        <v>142800</v>
      </c>
      <c r="U33" s="55">
        <f>+U29*I_Vendite_Acquisti!$F$56</f>
        <v>142800</v>
      </c>
      <c r="V33" s="55">
        <f>+V29*I_Vendite_Acquisti!$F$56</f>
        <v>142800</v>
      </c>
      <c r="W33" s="55">
        <f>+W29*I_Vendite_Acquisti!$F$56</f>
        <v>142800</v>
      </c>
      <c r="X33" s="55">
        <f>+X29*I_Vendite_Acquisti!$F$56</f>
        <v>142800</v>
      </c>
      <c r="Y33" s="55">
        <f>+Y29*I_Vendite_Acquisti!$F$56</f>
        <v>142800</v>
      </c>
      <c r="Z33" s="55">
        <f>+Z29*I_Vendite_Acquisti!$F$56</f>
        <v>142800</v>
      </c>
      <c r="AA33" s="55">
        <f>+AA29*I_Vendite_Acquisti!$F$56</f>
        <v>142800</v>
      </c>
      <c r="AB33" s="55">
        <f>+AB29*I_Vendite_Acquisti!$F$56</f>
        <v>142800</v>
      </c>
      <c r="AC33" s="55">
        <f>+AC29*I_Vendite_Acquisti!$F$56</f>
        <v>142800</v>
      </c>
      <c r="AD33" s="55">
        <f>+AD29*I_Vendite_Acquisti!$F$56</f>
        <v>142800</v>
      </c>
      <c r="AE33" s="55">
        <f>+AE29*I_Vendite_Acquisti!$F$56</f>
        <v>142800</v>
      </c>
      <c r="AF33" s="55">
        <f>+AF29*I_Vendite_Acquisti!$F$56</f>
        <v>142800</v>
      </c>
      <c r="AG33" s="55">
        <f>+AG29*I_Vendite_Acquisti!$F$56</f>
        <v>142800</v>
      </c>
      <c r="AH33" s="55">
        <f>+AH29*I_Vendite_Acquisti!$F$56</f>
        <v>142800</v>
      </c>
      <c r="AI33" s="55">
        <f>+AI29*I_Vendite_Acquisti!$F$56</f>
        <v>142800</v>
      </c>
      <c r="AJ33" s="55">
        <f>+AJ29*I_Vendite_Acquisti!$F$56</f>
        <v>142800</v>
      </c>
      <c r="AK33" s="55">
        <f>+AK29*I_Vendite_Acquisti!$F$56</f>
        <v>142800</v>
      </c>
      <c r="AL33" s="55">
        <f>+AL29*I_Vendite_Acquisti!$F$56</f>
        <v>142800</v>
      </c>
      <c r="AM33" s="55">
        <f>+AM29*I_Vendite_Acquisti!$F$56</f>
        <v>142800</v>
      </c>
    </row>
    <row r="34" spans="1:39" s="2" customFormat="1" x14ac:dyDescent="0.25">
      <c r="A34" s="86"/>
      <c r="B34" s="32"/>
      <c r="C34" s="54" t="s">
        <v>154</v>
      </c>
      <c r="D34" s="87">
        <f>SUM(D32:D33)</f>
        <v>204000</v>
      </c>
      <c r="E34" s="87">
        <f t="shared" ref="E34:AM34" si="2">SUM(E32:E33)</f>
        <v>204000</v>
      </c>
      <c r="F34" s="87">
        <f t="shared" si="2"/>
        <v>204000</v>
      </c>
      <c r="G34" s="87">
        <f t="shared" si="2"/>
        <v>204000</v>
      </c>
      <c r="H34" s="87">
        <f t="shared" si="2"/>
        <v>204000</v>
      </c>
      <c r="I34" s="87">
        <f t="shared" si="2"/>
        <v>204000</v>
      </c>
      <c r="J34" s="87">
        <f t="shared" si="2"/>
        <v>204000</v>
      </c>
      <c r="K34" s="87">
        <f t="shared" si="2"/>
        <v>204000</v>
      </c>
      <c r="L34" s="87">
        <f t="shared" si="2"/>
        <v>204000</v>
      </c>
      <c r="M34" s="87">
        <f t="shared" si="2"/>
        <v>204000</v>
      </c>
      <c r="N34" s="87">
        <f t="shared" si="2"/>
        <v>204000</v>
      </c>
      <c r="O34" s="87">
        <f t="shared" si="2"/>
        <v>204000</v>
      </c>
      <c r="P34" s="87">
        <f t="shared" si="2"/>
        <v>204000</v>
      </c>
      <c r="Q34" s="87">
        <f t="shared" si="2"/>
        <v>204000</v>
      </c>
      <c r="R34" s="87">
        <f t="shared" si="2"/>
        <v>204000</v>
      </c>
      <c r="S34" s="87">
        <f t="shared" si="2"/>
        <v>204000</v>
      </c>
      <c r="T34" s="87">
        <f t="shared" si="2"/>
        <v>204000</v>
      </c>
      <c r="U34" s="87">
        <f t="shared" si="2"/>
        <v>204000</v>
      </c>
      <c r="V34" s="87">
        <f t="shared" si="2"/>
        <v>204000</v>
      </c>
      <c r="W34" s="87">
        <f t="shared" si="2"/>
        <v>204000</v>
      </c>
      <c r="X34" s="87">
        <f t="shared" si="2"/>
        <v>204000</v>
      </c>
      <c r="Y34" s="87">
        <f t="shared" si="2"/>
        <v>204000</v>
      </c>
      <c r="Z34" s="87">
        <f t="shared" si="2"/>
        <v>204000</v>
      </c>
      <c r="AA34" s="87">
        <f t="shared" si="2"/>
        <v>204000</v>
      </c>
      <c r="AB34" s="87">
        <f t="shared" si="2"/>
        <v>204000</v>
      </c>
      <c r="AC34" s="87">
        <f t="shared" si="2"/>
        <v>204000</v>
      </c>
      <c r="AD34" s="87">
        <f t="shared" si="2"/>
        <v>204000</v>
      </c>
      <c r="AE34" s="87">
        <f t="shared" si="2"/>
        <v>204000</v>
      </c>
      <c r="AF34" s="87">
        <f t="shared" si="2"/>
        <v>204000</v>
      </c>
      <c r="AG34" s="87">
        <f t="shared" si="2"/>
        <v>204000</v>
      </c>
      <c r="AH34" s="87">
        <f t="shared" si="2"/>
        <v>204000</v>
      </c>
      <c r="AI34" s="87">
        <f t="shared" si="2"/>
        <v>204000</v>
      </c>
      <c r="AJ34" s="87">
        <f t="shared" si="2"/>
        <v>204000</v>
      </c>
      <c r="AK34" s="87">
        <f t="shared" si="2"/>
        <v>204000</v>
      </c>
      <c r="AL34" s="87">
        <f t="shared" si="2"/>
        <v>204000</v>
      </c>
      <c r="AM34" s="87">
        <f t="shared" si="2"/>
        <v>204000</v>
      </c>
    </row>
    <row r="35" spans="1:39" x14ac:dyDescent="0.25">
      <c r="B35" s="20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</row>
    <row r="36" spans="1:39" ht="14.4" x14ac:dyDescent="0.3">
      <c r="B36" s="20"/>
      <c r="C36" t="s">
        <v>157</v>
      </c>
      <c r="D36" s="19">
        <f>+D31</f>
        <v>42766</v>
      </c>
      <c r="E36" s="19">
        <f t="shared" ref="E36:AM36" si="3">+E31</f>
        <v>42794</v>
      </c>
      <c r="F36" s="19">
        <f t="shared" si="3"/>
        <v>42825</v>
      </c>
      <c r="G36" s="19">
        <f t="shared" si="3"/>
        <v>42855</v>
      </c>
      <c r="H36" s="19">
        <f t="shared" si="3"/>
        <v>42886</v>
      </c>
      <c r="I36" s="19">
        <f t="shared" si="3"/>
        <v>42916</v>
      </c>
      <c r="J36" s="19">
        <f t="shared" si="3"/>
        <v>42947</v>
      </c>
      <c r="K36" s="19">
        <f t="shared" si="3"/>
        <v>42978</v>
      </c>
      <c r="L36" s="19">
        <f t="shared" si="3"/>
        <v>43008</v>
      </c>
      <c r="M36" s="19">
        <f t="shared" si="3"/>
        <v>43039</v>
      </c>
      <c r="N36" s="19">
        <f t="shared" si="3"/>
        <v>43069</v>
      </c>
      <c r="O36" s="19">
        <f t="shared" si="3"/>
        <v>43100</v>
      </c>
      <c r="P36" s="19">
        <f t="shared" si="3"/>
        <v>43131</v>
      </c>
      <c r="Q36" s="19">
        <f t="shared" si="3"/>
        <v>43159</v>
      </c>
      <c r="R36" s="19">
        <f t="shared" si="3"/>
        <v>43190</v>
      </c>
      <c r="S36" s="19">
        <f t="shared" si="3"/>
        <v>43220</v>
      </c>
      <c r="T36" s="19">
        <f t="shared" si="3"/>
        <v>43251</v>
      </c>
      <c r="U36" s="19">
        <f t="shared" si="3"/>
        <v>43281</v>
      </c>
      <c r="V36" s="19">
        <f t="shared" si="3"/>
        <v>43312</v>
      </c>
      <c r="W36" s="19">
        <f t="shared" si="3"/>
        <v>43343</v>
      </c>
      <c r="X36" s="19">
        <f t="shared" si="3"/>
        <v>43373</v>
      </c>
      <c r="Y36" s="19">
        <f t="shared" si="3"/>
        <v>43404</v>
      </c>
      <c r="Z36" s="19">
        <f t="shared" si="3"/>
        <v>43434</v>
      </c>
      <c r="AA36" s="19">
        <f t="shared" si="3"/>
        <v>43465</v>
      </c>
      <c r="AB36" s="19">
        <f t="shared" si="3"/>
        <v>43496</v>
      </c>
      <c r="AC36" s="19">
        <f t="shared" si="3"/>
        <v>43524</v>
      </c>
      <c r="AD36" s="19">
        <f t="shared" si="3"/>
        <v>43555</v>
      </c>
      <c r="AE36" s="19">
        <f t="shared" si="3"/>
        <v>43585</v>
      </c>
      <c r="AF36" s="19">
        <f t="shared" si="3"/>
        <v>43616</v>
      </c>
      <c r="AG36" s="19">
        <f t="shared" si="3"/>
        <v>43646</v>
      </c>
      <c r="AH36" s="19">
        <f t="shared" si="3"/>
        <v>43677</v>
      </c>
      <c r="AI36" s="19">
        <f t="shared" si="3"/>
        <v>43708</v>
      </c>
      <c r="AJ36" s="19">
        <f t="shared" si="3"/>
        <v>43738</v>
      </c>
      <c r="AK36" s="19">
        <f t="shared" si="3"/>
        <v>43769</v>
      </c>
      <c r="AL36" s="19">
        <f t="shared" si="3"/>
        <v>43799</v>
      </c>
      <c r="AM36" s="19">
        <f t="shared" si="3"/>
        <v>43830</v>
      </c>
    </row>
    <row r="37" spans="1:39" ht="14.4" x14ac:dyDescent="0.3">
      <c r="B37" s="20"/>
      <c r="C37" s="3" t="str">
        <f>+C32</f>
        <v>Tipologia Cliente 1</v>
      </c>
      <c r="D37" s="55">
        <f>+D32*I_Vendite_Acquisti!$I$55</f>
        <v>13464</v>
      </c>
      <c r="E37" s="55">
        <f>+E32*I_Vendite_Acquisti!$I$55</f>
        <v>13464</v>
      </c>
      <c r="F37" s="55">
        <f>+F32*I_Vendite_Acquisti!$I$55</f>
        <v>13464</v>
      </c>
      <c r="G37" s="55">
        <f>+G32*I_Vendite_Acquisti!$I$55</f>
        <v>13464</v>
      </c>
      <c r="H37" s="55">
        <f>+H32*I_Vendite_Acquisti!$I$55</f>
        <v>13464</v>
      </c>
      <c r="I37" s="55">
        <f>+I32*I_Vendite_Acquisti!$I$55</f>
        <v>13464</v>
      </c>
      <c r="J37" s="55">
        <f>+J32*I_Vendite_Acquisti!$I$55</f>
        <v>13464</v>
      </c>
      <c r="K37" s="55">
        <f>+K32*I_Vendite_Acquisti!$I$55</f>
        <v>13464</v>
      </c>
      <c r="L37" s="55">
        <f>+L32*I_Vendite_Acquisti!$I$55</f>
        <v>13464</v>
      </c>
      <c r="M37" s="55">
        <f>+M32*I_Vendite_Acquisti!$I$55</f>
        <v>13464</v>
      </c>
      <c r="N37" s="55">
        <f>+N32*I_Vendite_Acquisti!$I$55</f>
        <v>13464</v>
      </c>
      <c r="O37" s="55">
        <f>+O32*I_Vendite_Acquisti!$I$55</f>
        <v>13464</v>
      </c>
      <c r="P37" s="55">
        <f>+P32*I_Vendite_Acquisti!$I$55</f>
        <v>13464</v>
      </c>
      <c r="Q37" s="55">
        <f>+Q32*I_Vendite_Acquisti!$I$55</f>
        <v>13464</v>
      </c>
      <c r="R37" s="55">
        <f>+R32*I_Vendite_Acquisti!$I$55</f>
        <v>13464</v>
      </c>
      <c r="S37" s="55">
        <f>+S32*I_Vendite_Acquisti!$I$55</f>
        <v>13464</v>
      </c>
      <c r="T37" s="55">
        <f>+T32*I_Vendite_Acquisti!$I$55</f>
        <v>13464</v>
      </c>
      <c r="U37" s="55">
        <f>+U32*I_Vendite_Acquisti!$I$55</f>
        <v>13464</v>
      </c>
      <c r="V37" s="55">
        <f>+V32*I_Vendite_Acquisti!$I$55</f>
        <v>13464</v>
      </c>
      <c r="W37" s="55">
        <f>+W32*I_Vendite_Acquisti!$I$55</f>
        <v>13464</v>
      </c>
      <c r="X37" s="55">
        <f>+X32*I_Vendite_Acquisti!$I$55</f>
        <v>13464</v>
      </c>
      <c r="Y37" s="55">
        <f>+Y32*I_Vendite_Acquisti!$I$55</f>
        <v>13464</v>
      </c>
      <c r="Z37" s="55">
        <f>+Z32*I_Vendite_Acquisti!$I$55</f>
        <v>13464</v>
      </c>
      <c r="AA37" s="55">
        <f>+AA32*I_Vendite_Acquisti!$I$55</f>
        <v>13464</v>
      </c>
      <c r="AB37" s="55">
        <f>+AB32*I_Vendite_Acquisti!$I$55</f>
        <v>13464</v>
      </c>
      <c r="AC37" s="55">
        <f>+AC32*I_Vendite_Acquisti!$I$55</f>
        <v>13464</v>
      </c>
      <c r="AD37" s="55">
        <f>+AD32*I_Vendite_Acquisti!$I$55</f>
        <v>13464</v>
      </c>
      <c r="AE37" s="55">
        <f>+AE32*I_Vendite_Acquisti!$I$55</f>
        <v>13464</v>
      </c>
      <c r="AF37" s="55">
        <f>+AF32*I_Vendite_Acquisti!$I$55</f>
        <v>13464</v>
      </c>
      <c r="AG37" s="55">
        <f>+AG32*I_Vendite_Acquisti!$I$55</f>
        <v>13464</v>
      </c>
      <c r="AH37" s="55">
        <f>+AH32*I_Vendite_Acquisti!$I$55</f>
        <v>13464</v>
      </c>
      <c r="AI37" s="55">
        <f>+AI32*I_Vendite_Acquisti!$I$55</f>
        <v>13464</v>
      </c>
      <c r="AJ37" s="55">
        <f>+AJ32*I_Vendite_Acquisti!$I$55</f>
        <v>13464</v>
      </c>
      <c r="AK37" s="55">
        <f>+AK32*I_Vendite_Acquisti!$I$55</f>
        <v>13464</v>
      </c>
      <c r="AL37" s="55">
        <f>+AL32*I_Vendite_Acquisti!$I$55</f>
        <v>13464</v>
      </c>
      <c r="AM37" s="55">
        <f>+AM32*I_Vendite_Acquisti!$I$55</f>
        <v>13464</v>
      </c>
    </row>
    <row r="38" spans="1:39" ht="14.4" x14ac:dyDescent="0.3">
      <c r="B38" s="17"/>
      <c r="C38" s="3" t="str">
        <f>+C33</f>
        <v>Tipologia Cliente 2</v>
      </c>
      <c r="D38" s="55">
        <f>+D33*I_Vendite_Acquisti!$I$56</f>
        <v>31416</v>
      </c>
      <c r="E38" s="55">
        <f>+E33*I_Vendite_Acquisti!$I$56</f>
        <v>31416</v>
      </c>
      <c r="F38" s="55">
        <f>+F33*I_Vendite_Acquisti!$I$56</f>
        <v>31416</v>
      </c>
      <c r="G38" s="55">
        <f>+G33*I_Vendite_Acquisti!$I$56</f>
        <v>31416</v>
      </c>
      <c r="H38" s="55">
        <f>+H33*I_Vendite_Acquisti!$I$56</f>
        <v>31416</v>
      </c>
      <c r="I38" s="55">
        <f>+I33*I_Vendite_Acquisti!$I$56</f>
        <v>31416</v>
      </c>
      <c r="J38" s="55">
        <f>+J33*I_Vendite_Acquisti!$I$56</f>
        <v>31416</v>
      </c>
      <c r="K38" s="55">
        <f>+K33*I_Vendite_Acquisti!$I$56</f>
        <v>31416</v>
      </c>
      <c r="L38" s="55">
        <f>+L33*I_Vendite_Acquisti!$I$56</f>
        <v>31416</v>
      </c>
      <c r="M38" s="55">
        <f>+M33*I_Vendite_Acquisti!$I$56</f>
        <v>31416</v>
      </c>
      <c r="N38" s="55">
        <f>+N33*I_Vendite_Acquisti!$I$56</f>
        <v>31416</v>
      </c>
      <c r="O38" s="55">
        <f>+O33*I_Vendite_Acquisti!$I$56</f>
        <v>31416</v>
      </c>
      <c r="P38" s="55">
        <f>+P33*I_Vendite_Acquisti!$I$56</f>
        <v>31416</v>
      </c>
      <c r="Q38" s="55">
        <f>+Q33*I_Vendite_Acquisti!$I$56</f>
        <v>31416</v>
      </c>
      <c r="R38" s="55">
        <f>+R33*I_Vendite_Acquisti!$I$56</f>
        <v>31416</v>
      </c>
      <c r="S38" s="55">
        <f>+S33*I_Vendite_Acquisti!$I$56</f>
        <v>31416</v>
      </c>
      <c r="T38" s="55">
        <f>+T33*I_Vendite_Acquisti!$I$56</f>
        <v>31416</v>
      </c>
      <c r="U38" s="55">
        <f>+U33*I_Vendite_Acquisti!$I$56</f>
        <v>31416</v>
      </c>
      <c r="V38" s="55">
        <f>+V33*I_Vendite_Acquisti!$I$56</f>
        <v>31416</v>
      </c>
      <c r="W38" s="55">
        <f>+W33*I_Vendite_Acquisti!$I$56</f>
        <v>31416</v>
      </c>
      <c r="X38" s="55">
        <f>+X33*I_Vendite_Acquisti!$I$56</f>
        <v>31416</v>
      </c>
      <c r="Y38" s="55">
        <f>+Y33*I_Vendite_Acquisti!$I$56</f>
        <v>31416</v>
      </c>
      <c r="Z38" s="55">
        <f>+Z33*I_Vendite_Acquisti!$I$56</f>
        <v>31416</v>
      </c>
      <c r="AA38" s="55">
        <f>+AA33*I_Vendite_Acquisti!$I$56</f>
        <v>31416</v>
      </c>
      <c r="AB38" s="55">
        <f>+AB33*I_Vendite_Acquisti!$I$56</f>
        <v>31416</v>
      </c>
      <c r="AC38" s="55">
        <f>+AC33*I_Vendite_Acquisti!$I$56</f>
        <v>31416</v>
      </c>
      <c r="AD38" s="55">
        <f>+AD33*I_Vendite_Acquisti!$I$56</f>
        <v>31416</v>
      </c>
      <c r="AE38" s="55">
        <f>+AE33*I_Vendite_Acquisti!$I$56</f>
        <v>31416</v>
      </c>
      <c r="AF38" s="55">
        <f>+AF33*I_Vendite_Acquisti!$I$56</f>
        <v>31416</v>
      </c>
      <c r="AG38" s="55">
        <f>+AG33*I_Vendite_Acquisti!$I$56</f>
        <v>31416</v>
      </c>
      <c r="AH38" s="55">
        <f>+AH33*I_Vendite_Acquisti!$I$56</f>
        <v>31416</v>
      </c>
      <c r="AI38" s="55">
        <f>+AI33*I_Vendite_Acquisti!$I$56</f>
        <v>31416</v>
      </c>
      <c r="AJ38" s="55">
        <f>+AJ33*I_Vendite_Acquisti!$I$56</f>
        <v>31416</v>
      </c>
      <c r="AK38" s="55">
        <f>+AK33*I_Vendite_Acquisti!$I$56</f>
        <v>31416</v>
      </c>
      <c r="AL38" s="55">
        <f>+AL33*I_Vendite_Acquisti!$I$56</f>
        <v>31416</v>
      </c>
      <c r="AM38" s="55">
        <f>+AM33*I_Vendite_Acquisti!$I$56</f>
        <v>31416</v>
      </c>
    </row>
    <row r="39" spans="1:39" s="2" customFormat="1" x14ac:dyDescent="0.25">
      <c r="A39" s="86"/>
      <c r="C39" s="54" t="s">
        <v>158</v>
      </c>
      <c r="D39" s="87">
        <f>SUM(D37:D38)</f>
        <v>44880</v>
      </c>
      <c r="E39" s="87">
        <f t="shared" ref="E39:AM39" si="4">SUM(E37:E38)</f>
        <v>44880</v>
      </c>
      <c r="F39" s="87">
        <f t="shared" si="4"/>
        <v>44880</v>
      </c>
      <c r="G39" s="87">
        <f t="shared" si="4"/>
        <v>44880</v>
      </c>
      <c r="H39" s="87">
        <f t="shared" si="4"/>
        <v>44880</v>
      </c>
      <c r="I39" s="87">
        <f t="shared" si="4"/>
        <v>44880</v>
      </c>
      <c r="J39" s="87">
        <f t="shared" si="4"/>
        <v>44880</v>
      </c>
      <c r="K39" s="87">
        <f t="shared" si="4"/>
        <v>44880</v>
      </c>
      <c r="L39" s="87">
        <f t="shared" si="4"/>
        <v>44880</v>
      </c>
      <c r="M39" s="87">
        <f t="shared" si="4"/>
        <v>44880</v>
      </c>
      <c r="N39" s="87">
        <f t="shared" si="4"/>
        <v>44880</v>
      </c>
      <c r="O39" s="87">
        <f t="shared" si="4"/>
        <v>44880</v>
      </c>
      <c r="P39" s="87">
        <f t="shared" si="4"/>
        <v>44880</v>
      </c>
      <c r="Q39" s="87">
        <f t="shared" si="4"/>
        <v>44880</v>
      </c>
      <c r="R39" s="87">
        <f t="shared" si="4"/>
        <v>44880</v>
      </c>
      <c r="S39" s="87">
        <f t="shared" si="4"/>
        <v>44880</v>
      </c>
      <c r="T39" s="87">
        <f t="shared" si="4"/>
        <v>44880</v>
      </c>
      <c r="U39" s="87">
        <f t="shared" si="4"/>
        <v>44880</v>
      </c>
      <c r="V39" s="87">
        <f t="shared" si="4"/>
        <v>44880</v>
      </c>
      <c r="W39" s="87">
        <f t="shared" si="4"/>
        <v>44880</v>
      </c>
      <c r="X39" s="87">
        <f t="shared" si="4"/>
        <v>44880</v>
      </c>
      <c r="Y39" s="87">
        <f t="shared" si="4"/>
        <v>44880</v>
      </c>
      <c r="Z39" s="87">
        <f t="shared" si="4"/>
        <v>44880</v>
      </c>
      <c r="AA39" s="87">
        <f t="shared" si="4"/>
        <v>44880</v>
      </c>
      <c r="AB39" s="87">
        <f t="shared" si="4"/>
        <v>44880</v>
      </c>
      <c r="AC39" s="87">
        <f t="shared" si="4"/>
        <v>44880</v>
      </c>
      <c r="AD39" s="87">
        <f t="shared" si="4"/>
        <v>44880</v>
      </c>
      <c r="AE39" s="87">
        <f t="shared" si="4"/>
        <v>44880</v>
      </c>
      <c r="AF39" s="87">
        <f t="shared" si="4"/>
        <v>44880</v>
      </c>
      <c r="AG39" s="87">
        <f t="shared" si="4"/>
        <v>44880</v>
      </c>
      <c r="AH39" s="87">
        <f t="shared" si="4"/>
        <v>44880</v>
      </c>
      <c r="AI39" s="87">
        <f t="shared" si="4"/>
        <v>44880</v>
      </c>
      <c r="AJ39" s="87">
        <f t="shared" si="4"/>
        <v>44880</v>
      </c>
      <c r="AK39" s="87">
        <f t="shared" si="4"/>
        <v>44880</v>
      </c>
      <c r="AL39" s="87">
        <f t="shared" si="4"/>
        <v>44880</v>
      </c>
      <c r="AM39" s="87">
        <f t="shared" si="4"/>
        <v>44880</v>
      </c>
    </row>
    <row r="41" spans="1:39" ht="14.4" x14ac:dyDescent="0.3">
      <c r="B41" s="17"/>
      <c r="C41" t="s">
        <v>159</v>
      </c>
      <c r="D41" s="19">
        <f>+D36</f>
        <v>42766</v>
      </c>
      <c r="E41" s="19">
        <f t="shared" ref="E41:AM41" si="5">+E36</f>
        <v>42794</v>
      </c>
      <c r="F41" s="19">
        <f t="shared" si="5"/>
        <v>42825</v>
      </c>
      <c r="G41" s="19">
        <f t="shared" si="5"/>
        <v>42855</v>
      </c>
      <c r="H41" s="19">
        <f t="shared" si="5"/>
        <v>42886</v>
      </c>
      <c r="I41" s="19">
        <f t="shared" si="5"/>
        <v>42916</v>
      </c>
      <c r="J41" s="19">
        <f t="shared" si="5"/>
        <v>42947</v>
      </c>
      <c r="K41" s="19">
        <f t="shared" si="5"/>
        <v>42978</v>
      </c>
      <c r="L41" s="19">
        <f t="shared" si="5"/>
        <v>43008</v>
      </c>
      <c r="M41" s="19">
        <f t="shared" si="5"/>
        <v>43039</v>
      </c>
      <c r="N41" s="19">
        <f t="shared" si="5"/>
        <v>43069</v>
      </c>
      <c r="O41" s="19">
        <f t="shared" si="5"/>
        <v>43100</v>
      </c>
      <c r="P41" s="19">
        <f t="shared" si="5"/>
        <v>43131</v>
      </c>
      <c r="Q41" s="19">
        <f t="shared" si="5"/>
        <v>43159</v>
      </c>
      <c r="R41" s="19">
        <f t="shared" si="5"/>
        <v>43190</v>
      </c>
      <c r="S41" s="19">
        <f t="shared" si="5"/>
        <v>43220</v>
      </c>
      <c r="T41" s="19">
        <f t="shared" si="5"/>
        <v>43251</v>
      </c>
      <c r="U41" s="19">
        <f t="shared" si="5"/>
        <v>43281</v>
      </c>
      <c r="V41" s="19">
        <f t="shared" si="5"/>
        <v>43312</v>
      </c>
      <c r="W41" s="19">
        <f t="shared" si="5"/>
        <v>43343</v>
      </c>
      <c r="X41" s="19">
        <f t="shared" si="5"/>
        <v>43373</v>
      </c>
      <c r="Y41" s="19">
        <f t="shared" si="5"/>
        <v>43404</v>
      </c>
      <c r="Z41" s="19">
        <f t="shared" si="5"/>
        <v>43434</v>
      </c>
      <c r="AA41" s="19">
        <f t="shared" si="5"/>
        <v>43465</v>
      </c>
      <c r="AB41" s="19">
        <f t="shared" si="5"/>
        <v>43496</v>
      </c>
      <c r="AC41" s="19">
        <f t="shared" si="5"/>
        <v>43524</v>
      </c>
      <c r="AD41" s="19">
        <f t="shared" si="5"/>
        <v>43555</v>
      </c>
      <c r="AE41" s="19">
        <f t="shared" si="5"/>
        <v>43585</v>
      </c>
      <c r="AF41" s="19">
        <f t="shared" si="5"/>
        <v>43616</v>
      </c>
      <c r="AG41" s="19">
        <f t="shared" si="5"/>
        <v>43646</v>
      </c>
      <c r="AH41" s="19">
        <f t="shared" si="5"/>
        <v>43677</v>
      </c>
      <c r="AI41" s="19">
        <f t="shared" si="5"/>
        <v>43708</v>
      </c>
      <c r="AJ41" s="19">
        <f t="shared" si="5"/>
        <v>43738</v>
      </c>
      <c r="AK41" s="19">
        <f t="shared" si="5"/>
        <v>43769</v>
      </c>
      <c r="AL41" s="19">
        <f t="shared" si="5"/>
        <v>43799</v>
      </c>
      <c r="AM41" s="19">
        <f t="shared" si="5"/>
        <v>43830</v>
      </c>
    </row>
    <row r="42" spans="1:39" x14ac:dyDescent="0.25">
      <c r="C42" s="3" t="str">
        <f>+C37</f>
        <v>Tipologia Cliente 1</v>
      </c>
      <c r="D42" s="30">
        <f>+IF(I_Vendite_Acquisti!$H$55=0,M_Vendite!D32+M_Vendite!D37,0)</f>
        <v>74664</v>
      </c>
      <c r="E42" s="30">
        <f>+IF(I_Vendite_Acquisti!$H$55=0,M_Vendite!E32+M_Vendite!E37,IF(I_Vendite_Acquisti!$H$55=30,M_Vendite!D32+M_Vendite!D37,0))</f>
        <v>74664</v>
      </c>
      <c r="F42" s="30">
        <f>+IF(I_Vendite_Acquisti!$H$55=0,M_Vendite!F32+M_Vendite!F37,IF(I_Vendite_Acquisti!$H$55=30,M_Vendite!E32+M_Vendite!E37,IF(I_Vendite_Acquisti!$H$55=60,M_Vendite!D32+M_Vendite!D37,0)))</f>
        <v>74664</v>
      </c>
      <c r="G42" s="30">
        <f>+IF(I_Vendite_Acquisti!$H$55=0,M_Vendite!G32+M_Vendite!G37,IF(I_Vendite_Acquisti!$H$55=30,M_Vendite!F32+M_Vendite!F37,IF(I_Vendite_Acquisti!$H$55=60,M_Vendite!E32+M_Vendite!E37,IF(I_Vendite_Acquisti!$H$55=90,M_Vendite!D32+M_Vendite!D37,0))))</f>
        <v>74664</v>
      </c>
      <c r="H42" s="30">
        <f>+IF(I_Vendite_Acquisti!$H$55=0,M_Vendite!H32+M_Vendite!H37,IF(I_Vendite_Acquisti!$H$55=30,M_Vendite!G32+M_Vendite!G37,IF(I_Vendite_Acquisti!$H$55=60,M_Vendite!F32+M_Vendite!F37,IF(I_Vendite_Acquisti!$H$55=90,M_Vendite!E32+M_Vendite!E37,D32+D37))))</f>
        <v>74664</v>
      </c>
      <c r="I42" s="30">
        <f>+IF(I_Vendite_Acquisti!$H$55=0,M_Vendite!I32+M_Vendite!I37,IF(I_Vendite_Acquisti!$H$55=30,M_Vendite!H32+M_Vendite!H37,IF(I_Vendite_Acquisti!$H$55=60,M_Vendite!G32+M_Vendite!G37,IF(I_Vendite_Acquisti!$H$55=90,M_Vendite!F32+M_Vendite!F37,E32+E37))))</f>
        <v>74664</v>
      </c>
      <c r="J42" s="30">
        <f>+IF(I_Vendite_Acquisti!$H$55=0,M_Vendite!J32+M_Vendite!J37,IF(I_Vendite_Acquisti!$H$55=30,M_Vendite!I32+M_Vendite!I37,IF(I_Vendite_Acquisti!$H$55=60,M_Vendite!H32+M_Vendite!H37,IF(I_Vendite_Acquisti!$H$55=90,M_Vendite!G32+M_Vendite!G37,F32+F37))))</f>
        <v>74664</v>
      </c>
      <c r="K42" s="30">
        <f>+IF(I_Vendite_Acquisti!$H$55=0,M_Vendite!K32+M_Vendite!K37,IF(I_Vendite_Acquisti!$H$55=30,M_Vendite!J32+M_Vendite!J37,IF(I_Vendite_Acquisti!$H$55=60,M_Vendite!I32+M_Vendite!I37,IF(I_Vendite_Acquisti!$H$55=90,M_Vendite!H32+M_Vendite!H37,G32+G37))))</f>
        <v>74664</v>
      </c>
      <c r="L42" s="30">
        <f>+IF(I_Vendite_Acquisti!$H$55=0,M_Vendite!L32+M_Vendite!L37,IF(I_Vendite_Acquisti!$H$55=30,M_Vendite!K32+M_Vendite!K37,IF(I_Vendite_Acquisti!$H$55=60,M_Vendite!J32+M_Vendite!J37,IF(I_Vendite_Acquisti!$H$55=90,M_Vendite!I32+M_Vendite!I37,H32+H37))))</f>
        <v>74664</v>
      </c>
      <c r="M42" s="30">
        <f>+IF(I_Vendite_Acquisti!$H$55=0,M_Vendite!M32+M_Vendite!M37,IF(I_Vendite_Acquisti!$H$55=30,M_Vendite!L32+M_Vendite!L37,IF(I_Vendite_Acquisti!$H$55=60,M_Vendite!K32+M_Vendite!K37,IF(I_Vendite_Acquisti!$H$55=90,M_Vendite!J32+M_Vendite!J37,I32+I37))))</f>
        <v>74664</v>
      </c>
      <c r="N42" s="30">
        <f>+IF(I_Vendite_Acquisti!$H$55=0,M_Vendite!N32+M_Vendite!N37,IF(I_Vendite_Acquisti!$H$55=30,M_Vendite!M32+M_Vendite!M37,IF(I_Vendite_Acquisti!$H$55=60,M_Vendite!L32+M_Vendite!L37,IF(I_Vendite_Acquisti!$H$55=90,M_Vendite!K32+M_Vendite!K37,J32+J37))))</f>
        <v>74664</v>
      </c>
      <c r="O42" s="30">
        <f>+IF(I_Vendite_Acquisti!$H$55=0,M_Vendite!O32+M_Vendite!O37,IF(I_Vendite_Acquisti!$H$55=30,M_Vendite!N32+M_Vendite!N37,IF(I_Vendite_Acquisti!$H$55=60,M_Vendite!M32+M_Vendite!M37,IF(I_Vendite_Acquisti!$H$55=90,M_Vendite!L32+M_Vendite!L37,K32+K37))))</f>
        <v>74664</v>
      </c>
      <c r="P42" s="30">
        <f>+IF(I_Vendite_Acquisti!$H$55=0,M_Vendite!P32+M_Vendite!P37,IF(I_Vendite_Acquisti!$H$55=30,M_Vendite!O32+M_Vendite!O37,IF(I_Vendite_Acquisti!$H$55=60,M_Vendite!N32+M_Vendite!N37,IF(I_Vendite_Acquisti!$H$55=90,M_Vendite!M32+M_Vendite!M37,L32+L37))))</f>
        <v>74664</v>
      </c>
      <c r="Q42" s="30">
        <f>+IF(I_Vendite_Acquisti!$H$55=0,M_Vendite!Q32+M_Vendite!Q37,IF(I_Vendite_Acquisti!$H$55=30,M_Vendite!P32+M_Vendite!P37,IF(I_Vendite_Acquisti!$H$55=60,M_Vendite!O32+M_Vendite!O37,IF(I_Vendite_Acquisti!$H$55=90,M_Vendite!N32+M_Vendite!N37,M32+M37))))</f>
        <v>74664</v>
      </c>
      <c r="R42" s="30">
        <f>+IF(I_Vendite_Acquisti!$H$55=0,M_Vendite!R32+M_Vendite!R37,IF(I_Vendite_Acquisti!$H$55=30,M_Vendite!Q32+M_Vendite!Q37,IF(I_Vendite_Acquisti!$H$55=60,M_Vendite!P32+M_Vendite!P37,IF(I_Vendite_Acquisti!$H$55=90,M_Vendite!O32+M_Vendite!O37,N32+N37))))</f>
        <v>74664</v>
      </c>
      <c r="S42" s="30">
        <f>+IF(I_Vendite_Acquisti!$H$55=0,M_Vendite!S32+M_Vendite!S37,IF(I_Vendite_Acquisti!$H$55=30,M_Vendite!R32+M_Vendite!R37,IF(I_Vendite_Acquisti!$H$55=60,M_Vendite!Q32+M_Vendite!Q37,IF(I_Vendite_Acquisti!$H$55=90,M_Vendite!P32+M_Vendite!P37,O32+O37))))</f>
        <v>74664</v>
      </c>
      <c r="T42" s="30">
        <f>+IF(I_Vendite_Acquisti!$H$55=0,M_Vendite!T32+M_Vendite!T37,IF(I_Vendite_Acquisti!$H$55=30,M_Vendite!S32+M_Vendite!S37,IF(I_Vendite_Acquisti!$H$55=60,M_Vendite!R32+M_Vendite!R37,IF(I_Vendite_Acquisti!$H$55=90,M_Vendite!Q32+M_Vendite!Q37,P32+P37))))</f>
        <v>74664</v>
      </c>
      <c r="U42" s="30">
        <f>+IF(I_Vendite_Acquisti!$H$55=0,M_Vendite!U32+M_Vendite!U37,IF(I_Vendite_Acquisti!$H$55=30,M_Vendite!T32+M_Vendite!T37,IF(I_Vendite_Acquisti!$H$55=60,M_Vendite!S32+M_Vendite!S37,IF(I_Vendite_Acquisti!$H$55=90,M_Vendite!R32+M_Vendite!R37,Q32+Q37))))</f>
        <v>74664</v>
      </c>
      <c r="V42" s="30">
        <f>+IF(I_Vendite_Acquisti!$H$55=0,M_Vendite!V32+M_Vendite!V37,IF(I_Vendite_Acquisti!$H$55=30,M_Vendite!U32+M_Vendite!U37,IF(I_Vendite_Acquisti!$H$55=60,M_Vendite!T32+M_Vendite!T37,IF(I_Vendite_Acquisti!$H$55=90,M_Vendite!S32+M_Vendite!S37,R32+R37))))</f>
        <v>74664</v>
      </c>
      <c r="W42" s="30">
        <f>+IF(I_Vendite_Acquisti!$H$55=0,M_Vendite!W32+M_Vendite!W37,IF(I_Vendite_Acquisti!$H$55=30,M_Vendite!V32+M_Vendite!V37,IF(I_Vendite_Acquisti!$H$55=60,M_Vendite!U32+M_Vendite!U37,IF(I_Vendite_Acquisti!$H$55=90,M_Vendite!T32+M_Vendite!T37,S32+S37))))</f>
        <v>74664</v>
      </c>
      <c r="X42" s="30">
        <f>+IF(I_Vendite_Acquisti!$H$55=0,M_Vendite!X32+M_Vendite!X37,IF(I_Vendite_Acquisti!$H$55=30,M_Vendite!W32+M_Vendite!W37,IF(I_Vendite_Acquisti!$H$55=60,M_Vendite!V32+M_Vendite!V37,IF(I_Vendite_Acquisti!$H$55=90,M_Vendite!U32+M_Vendite!U37,T32+T37))))</f>
        <v>74664</v>
      </c>
      <c r="Y42" s="30">
        <f>+IF(I_Vendite_Acquisti!$H$55=0,M_Vendite!Y32+M_Vendite!Y37,IF(I_Vendite_Acquisti!$H$55=30,M_Vendite!X32+M_Vendite!X37,IF(I_Vendite_Acquisti!$H$55=60,M_Vendite!W32+M_Vendite!W37,IF(I_Vendite_Acquisti!$H$55=90,M_Vendite!V32+M_Vendite!V37,U32+U37))))</f>
        <v>74664</v>
      </c>
      <c r="Z42" s="30">
        <f>+IF(I_Vendite_Acquisti!$H$55=0,M_Vendite!Z32+M_Vendite!Z37,IF(I_Vendite_Acquisti!$H$55=30,M_Vendite!Y32+M_Vendite!Y37,IF(I_Vendite_Acquisti!$H$55=60,M_Vendite!X32+M_Vendite!X37,IF(I_Vendite_Acquisti!$H$55=90,M_Vendite!W32+M_Vendite!W37,V32+V37))))</f>
        <v>74664</v>
      </c>
      <c r="AA42" s="30">
        <f>+IF(I_Vendite_Acquisti!$H$55=0,M_Vendite!AA32+M_Vendite!AA37,IF(I_Vendite_Acquisti!$H$55=30,M_Vendite!Z32+M_Vendite!Z37,IF(I_Vendite_Acquisti!$H$55=60,M_Vendite!Y32+M_Vendite!Y37,IF(I_Vendite_Acquisti!$H$55=90,M_Vendite!X32+M_Vendite!X37,W32+W37))))</f>
        <v>74664</v>
      </c>
      <c r="AB42" s="30">
        <f>+IF(I_Vendite_Acquisti!$H$55=0,M_Vendite!AB32+M_Vendite!AB37,IF(I_Vendite_Acquisti!$H$55=30,M_Vendite!AA32+M_Vendite!AA37,IF(I_Vendite_Acquisti!$H$55=60,M_Vendite!Z32+M_Vendite!Z37,IF(I_Vendite_Acquisti!$H$55=90,M_Vendite!Y32+M_Vendite!Y37,X32+X37))))</f>
        <v>74664</v>
      </c>
      <c r="AC42" s="30">
        <f>+IF(I_Vendite_Acquisti!$H$55=0,M_Vendite!AC32+M_Vendite!AC37,IF(I_Vendite_Acquisti!$H$55=30,M_Vendite!AB32+M_Vendite!AB37,IF(I_Vendite_Acquisti!$H$55=60,M_Vendite!AA32+M_Vendite!AA37,IF(I_Vendite_Acquisti!$H$55=90,M_Vendite!Z32+M_Vendite!Z37,Y32+Y37))))</f>
        <v>74664</v>
      </c>
      <c r="AD42" s="30">
        <f>+IF(I_Vendite_Acquisti!$H$55=0,M_Vendite!AD32+M_Vendite!AD37,IF(I_Vendite_Acquisti!$H$55=30,M_Vendite!AC32+M_Vendite!AC37,IF(I_Vendite_Acquisti!$H$55=60,M_Vendite!AB32+M_Vendite!AB37,IF(I_Vendite_Acquisti!$H$55=90,M_Vendite!AA32+M_Vendite!AA37,Z32+Z37))))</f>
        <v>74664</v>
      </c>
      <c r="AE42" s="30">
        <f>+IF(I_Vendite_Acquisti!$H$55=0,M_Vendite!AE32+M_Vendite!AE37,IF(I_Vendite_Acquisti!$H$55=30,M_Vendite!AD32+M_Vendite!AD37,IF(I_Vendite_Acquisti!$H$55=60,M_Vendite!AC32+M_Vendite!AC37,IF(I_Vendite_Acquisti!$H$55=90,M_Vendite!AB32+M_Vendite!AB37,AA32+AA37))))</f>
        <v>74664</v>
      </c>
      <c r="AF42" s="30">
        <f>+IF(I_Vendite_Acquisti!$H$55=0,M_Vendite!AF32+M_Vendite!AF37,IF(I_Vendite_Acquisti!$H$55=30,M_Vendite!AE32+M_Vendite!AE37,IF(I_Vendite_Acquisti!$H$55=60,M_Vendite!AD32+M_Vendite!AD37,IF(I_Vendite_Acquisti!$H$55=90,M_Vendite!AC32+M_Vendite!AC37,AB32+AB37))))</f>
        <v>74664</v>
      </c>
      <c r="AG42" s="30">
        <f>+IF(I_Vendite_Acquisti!$H$55=0,M_Vendite!AG32+M_Vendite!AG37,IF(I_Vendite_Acquisti!$H$55=30,M_Vendite!AF32+M_Vendite!AF37,IF(I_Vendite_Acquisti!$H$55=60,M_Vendite!AE32+M_Vendite!AE37,IF(I_Vendite_Acquisti!$H$55=90,M_Vendite!AD32+M_Vendite!AD37,AC32+AC37))))</f>
        <v>74664</v>
      </c>
      <c r="AH42" s="30">
        <f>+IF(I_Vendite_Acquisti!$H$55=0,M_Vendite!AH32+M_Vendite!AH37,IF(I_Vendite_Acquisti!$H$55=30,M_Vendite!AG32+M_Vendite!AG37,IF(I_Vendite_Acquisti!$H$55=60,M_Vendite!AF32+M_Vendite!AF37,IF(I_Vendite_Acquisti!$H$55=90,M_Vendite!AE32+M_Vendite!AE37,AD32+AD37))))</f>
        <v>74664</v>
      </c>
      <c r="AI42" s="30">
        <f>+IF(I_Vendite_Acquisti!$H$55=0,M_Vendite!AI32+M_Vendite!AI37,IF(I_Vendite_Acquisti!$H$55=30,M_Vendite!AH32+M_Vendite!AH37,IF(I_Vendite_Acquisti!$H$55=60,M_Vendite!AG32+M_Vendite!AG37,IF(I_Vendite_Acquisti!$H$55=90,M_Vendite!AF32+M_Vendite!AF37,AE32+AE37))))</f>
        <v>74664</v>
      </c>
      <c r="AJ42" s="30">
        <f>+IF(I_Vendite_Acquisti!$H$55=0,M_Vendite!AJ32+M_Vendite!AJ37,IF(I_Vendite_Acquisti!$H$55=30,M_Vendite!AI32+M_Vendite!AI37,IF(I_Vendite_Acquisti!$H$55=60,M_Vendite!AH32+M_Vendite!AH37,IF(I_Vendite_Acquisti!$H$55=90,M_Vendite!AG32+M_Vendite!AG37,AF32+AF37))))</f>
        <v>74664</v>
      </c>
      <c r="AK42" s="30">
        <f>+IF(I_Vendite_Acquisti!$H$55=0,M_Vendite!AK32+M_Vendite!AK37,IF(I_Vendite_Acquisti!$H$55=30,M_Vendite!AJ32+M_Vendite!AJ37,IF(I_Vendite_Acquisti!$H$55=60,M_Vendite!AI32+M_Vendite!AI37,IF(I_Vendite_Acquisti!$H$55=90,M_Vendite!AH32+M_Vendite!AH37,AG32+AG37))))</f>
        <v>74664</v>
      </c>
      <c r="AL42" s="30">
        <f>+IF(I_Vendite_Acquisti!$H$55=0,M_Vendite!AL32+M_Vendite!AL37,IF(I_Vendite_Acquisti!$H$55=30,M_Vendite!AK32+M_Vendite!AK37,IF(I_Vendite_Acquisti!$H$55=60,M_Vendite!AJ32+M_Vendite!AJ37,IF(I_Vendite_Acquisti!$H$55=90,M_Vendite!AI32+M_Vendite!AI37,AH32+AH37))))</f>
        <v>74664</v>
      </c>
      <c r="AM42" s="30">
        <f>+IF(I_Vendite_Acquisti!$H$55=0,M_Vendite!AM32+M_Vendite!AM37,IF(I_Vendite_Acquisti!$H$55=30,M_Vendite!AL32+M_Vendite!AL37,IF(I_Vendite_Acquisti!$H$55=60,M_Vendite!AK32+M_Vendite!AK37,IF(I_Vendite_Acquisti!$H$55=90,M_Vendite!AJ32+M_Vendite!AJ37,AI32+AI37))))</f>
        <v>74664</v>
      </c>
    </row>
    <row r="43" spans="1:39" x14ac:dyDescent="0.25">
      <c r="B43" s="17"/>
      <c r="C43" s="3" t="str">
        <f>+C38</f>
        <v>Tipologia Cliente 2</v>
      </c>
      <c r="D43" s="29">
        <f>+IF(I_Vendite_Acquisti!H56=0,M_Vendite!D33+M_Vendite!D38,0)</f>
        <v>174216</v>
      </c>
      <c r="E43" s="30">
        <f>+IF(I_Vendite_Acquisti!$H$56=0,M_Vendite!E33+M_Vendite!E38,IF(I_Vendite_Acquisti!$H$56=30,M_Vendite!D33+M_Vendite!D38,0))</f>
        <v>174216</v>
      </c>
      <c r="F43" s="30">
        <f>+IF(I_Vendite_Acquisti!$H$56=0,M_Vendite!F33+M_Vendite!F38,IF(I_Vendite_Acquisti!$H$56=30,M_Vendite!E33+M_Vendite!E38,IF(I_Vendite_Acquisti!$H$56=60,M_Vendite!D33+M_Vendite!D38,0)))</f>
        <v>174216</v>
      </c>
      <c r="G43" s="30">
        <f>+IF(I_Vendite_Acquisti!$H$56=0,M_Vendite!G33+M_Vendite!G38,IF(I_Vendite_Acquisti!$H$56=30,M_Vendite!F33+M_Vendite!F38,IF(I_Vendite_Acquisti!$H$56=60,M_Vendite!E33+M_Vendite!E38,IF(I_Vendite_Acquisti!$H$56=90,M_Vendite!D33+M_Vendite!D38,0))))</f>
        <v>174216</v>
      </c>
      <c r="H43" s="30">
        <f>+IF(I_Vendite_Acquisti!$H$56=0,M_Vendite!H33+M_Vendite!H38,IF(I_Vendite_Acquisti!$H$56=30,M_Vendite!G33+M_Vendite!G38,IF(I_Vendite_Acquisti!$H$56=60,M_Vendite!F33+M_Vendite!F38,IF(I_Vendite_Acquisti!$H$56=90,M_Vendite!E33+M_Vendite!E38,D33+D38))))</f>
        <v>174216</v>
      </c>
      <c r="I43" s="30">
        <f>+IF(I_Vendite_Acquisti!$H$56=0,M_Vendite!I33+M_Vendite!I38,IF(I_Vendite_Acquisti!$H$56=30,M_Vendite!H33+M_Vendite!H38,IF(I_Vendite_Acquisti!$H$56=60,M_Vendite!G33+M_Vendite!G38,IF(I_Vendite_Acquisti!$H$56=90,M_Vendite!F33+M_Vendite!F38,E33+E38))))</f>
        <v>174216</v>
      </c>
      <c r="J43" s="30">
        <f>+IF(I_Vendite_Acquisti!$H$56=0,M_Vendite!J33+M_Vendite!J38,IF(I_Vendite_Acquisti!$H$56=30,M_Vendite!I33+M_Vendite!I38,IF(I_Vendite_Acquisti!$H$56=60,M_Vendite!H33+M_Vendite!H38,IF(I_Vendite_Acquisti!$H$56=90,M_Vendite!G33+M_Vendite!G38,F33+F38))))</f>
        <v>174216</v>
      </c>
      <c r="K43" s="30">
        <f>+IF(I_Vendite_Acquisti!$H$56=0,M_Vendite!K33+M_Vendite!K38,IF(I_Vendite_Acquisti!$H$56=30,M_Vendite!J33+M_Vendite!J38,IF(I_Vendite_Acquisti!$H$56=60,M_Vendite!I33+M_Vendite!I38,IF(I_Vendite_Acquisti!$H$56=90,M_Vendite!H33+M_Vendite!H38,G33+G38))))</f>
        <v>174216</v>
      </c>
      <c r="L43" s="30">
        <f>+IF(I_Vendite_Acquisti!$H$56=0,M_Vendite!L33+M_Vendite!L38,IF(I_Vendite_Acquisti!$H$56=30,M_Vendite!K33+M_Vendite!K38,IF(I_Vendite_Acquisti!$H$56=60,M_Vendite!J33+M_Vendite!J38,IF(I_Vendite_Acquisti!$H$56=90,M_Vendite!I33+M_Vendite!I38,H33+H38))))</f>
        <v>174216</v>
      </c>
      <c r="M43" s="30">
        <f>+IF(I_Vendite_Acquisti!$H$56=0,M_Vendite!M33+M_Vendite!M38,IF(I_Vendite_Acquisti!$H$56=30,M_Vendite!L33+M_Vendite!L38,IF(I_Vendite_Acquisti!$H$56=60,M_Vendite!K33+M_Vendite!K38,IF(I_Vendite_Acquisti!$H$56=90,M_Vendite!J33+M_Vendite!J38,I33+I38))))</f>
        <v>174216</v>
      </c>
      <c r="N43" s="30">
        <f>+IF(I_Vendite_Acquisti!$H$56=0,M_Vendite!N33+M_Vendite!N38,IF(I_Vendite_Acquisti!$H$56=30,M_Vendite!M33+M_Vendite!M38,IF(I_Vendite_Acquisti!$H$56=60,M_Vendite!L33+M_Vendite!L38,IF(I_Vendite_Acquisti!$H$56=90,M_Vendite!K33+M_Vendite!K38,J33+J38))))</f>
        <v>174216</v>
      </c>
      <c r="O43" s="30">
        <f>+IF(I_Vendite_Acquisti!$H$56=0,M_Vendite!O33+M_Vendite!O38,IF(I_Vendite_Acquisti!$H$56=30,M_Vendite!N33+M_Vendite!N38,IF(I_Vendite_Acquisti!$H$56=60,M_Vendite!M33+M_Vendite!M38,IF(I_Vendite_Acquisti!$H$56=90,M_Vendite!L33+M_Vendite!L38,K33+K38))))</f>
        <v>174216</v>
      </c>
      <c r="P43" s="30">
        <f>+IF(I_Vendite_Acquisti!$H$56=0,M_Vendite!P33+M_Vendite!P38,IF(I_Vendite_Acquisti!$H$56=30,M_Vendite!O33+M_Vendite!O38,IF(I_Vendite_Acquisti!$H$56=60,M_Vendite!N33+M_Vendite!N38,IF(I_Vendite_Acquisti!$H$56=90,M_Vendite!M33+M_Vendite!M38,L33+L38))))</f>
        <v>174216</v>
      </c>
      <c r="Q43" s="30">
        <f>+IF(I_Vendite_Acquisti!$H$56=0,M_Vendite!Q33+M_Vendite!Q38,IF(I_Vendite_Acquisti!$H$56=30,M_Vendite!P33+M_Vendite!P38,IF(I_Vendite_Acquisti!$H$56=60,M_Vendite!O33+M_Vendite!O38,IF(I_Vendite_Acquisti!$H$56=90,M_Vendite!N33+M_Vendite!N38,M33+M38))))</f>
        <v>174216</v>
      </c>
      <c r="R43" s="30">
        <f>+IF(I_Vendite_Acquisti!$H$56=0,M_Vendite!R33+M_Vendite!R38,IF(I_Vendite_Acquisti!$H$56=30,M_Vendite!Q33+M_Vendite!Q38,IF(I_Vendite_Acquisti!$H$56=60,M_Vendite!P33+M_Vendite!P38,IF(I_Vendite_Acquisti!$H$56=90,M_Vendite!O33+M_Vendite!O38,N33+N38))))</f>
        <v>174216</v>
      </c>
      <c r="S43" s="30">
        <f>+IF(I_Vendite_Acquisti!$H$56=0,M_Vendite!S33+M_Vendite!S38,IF(I_Vendite_Acquisti!$H$56=30,M_Vendite!R33+M_Vendite!R38,IF(I_Vendite_Acquisti!$H$56=60,M_Vendite!Q33+M_Vendite!Q38,IF(I_Vendite_Acquisti!$H$56=90,M_Vendite!P33+M_Vendite!P38,O33+O38))))</f>
        <v>174216</v>
      </c>
      <c r="T43" s="30">
        <f>+IF(I_Vendite_Acquisti!$H$56=0,M_Vendite!T33+M_Vendite!T38,IF(I_Vendite_Acquisti!$H$56=30,M_Vendite!S33+M_Vendite!S38,IF(I_Vendite_Acquisti!$H$56=60,M_Vendite!R33+M_Vendite!R38,IF(I_Vendite_Acquisti!$H$56=90,M_Vendite!Q33+M_Vendite!Q38,P33+P38))))</f>
        <v>174216</v>
      </c>
      <c r="U43" s="30">
        <f>+IF(I_Vendite_Acquisti!$H$56=0,M_Vendite!U33+M_Vendite!U38,IF(I_Vendite_Acquisti!$H$56=30,M_Vendite!T33+M_Vendite!T38,IF(I_Vendite_Acquisti!$H$56=60,M_Vendite!S33+M_Vendite!S38,IF(I_Vendite_Acquisti!$H$56=90,M_Vendite!R33+M_Vendite!R38,Q33+Q38))))</f>
        <v>174216</v>
      </c>
      <c r="V43" s="30">
        <f>+IF(I_Vendite_Acquisti!$H$56=0,M_Vendite!V33+M_Vendite!V38,IF(I_Vendite_Acquisti!$H$56=30,M_Vendite!U33+M_Vendite!U38,IF(I_Vendite_Acquisti!$H$56=60,M_Vendite!T33+M_Vendite!T38,IF(I_Vendite_Acquisti!$H$56=90,M_Vendite!S33+M_Vendite!S38,R33+R38))))</f>
        <v>174216</v>
      </c>
      <c r="W43" s="30">
        <f>+IF(I_Vendite_Acquisti!$H$56=0,M_Vendite!W33+M_Vendite!W38,IF(I_Vendite_Acquisti!$H$56=30,M_Vendite!V33+M_Vendite!V38,IF(I_Vendite_Acquisti!$H$56=60,M_Vendite!U33+M_Vendite!U38,IF(I_Vendite_Acquisti!$H$56=90,M_Vendite!T33+M_Vendite!T38,S33+S38))))</f>
        <v>174216</v>
      </c>
      <c r="X43" s="30">
        <f>+IF(I_Vendite_Acquisti!$H$56=0,M_Vendite!X33+M_Vendite!X38,IF(I_Vendite_Acquisti!$H$56=30,M_Vendite!W33+M_Vendite!W38,IF(I_Vendite_Acquisti!$H$56=60,M_Vendite!V33+M_Vendite!V38,IF(I_Vendite_Acquisti!$H$56=90,M_Vendite!U33+M_Vendite!U38,T33+T38))))</f>
        <v>174216</v>
      </c>
      <c r="Y43" s="30">
        <f>+IF(I_Vendite_Acquisti!$H$56=0,M_Vendite!Y33+M_Vendite!Y38,IF(I_Vendite_Acquisti!$H$56=30,M_Vendite!X33+M_Vendite!X38,IF(I_Vendite_Acquisti!$H$56=60,M_Vendite!W33+M_Vendite!W38,IF(I_Vendite_Acquisti!$H$56=90,M_Vendite!V33+M_Vendite!V38,U33+U38))))</f>
        <v>174216</v>
      </c>
      <c r="Z43" s="30">
        <f>+IF(I_Vendite_Acquisti!$H$56=0,M_Vendite!Z33+M_Vendite!Z38,IF(I_Vendite_Acquisti!$H$56=30,M_Vendite!Y33+M_Vendite!Y38,IF(I_Vendite_Acquisti!$H$56=60,M_Vendite!X33+M_Vendite!X38,IF(I_Vendite_Acquisti!$H$56=90,M_Vendite!W33+M_Vendite!W38,V33+V38))))</f>
        <v>174216</v>
      </c>
      <c r="AA43" s="30">
        <f>+IF(I_Vendite_Acquisti!$H$56=0,M_Vendite!AA33+M_Vendite!AA38,IF(I_Vendite_Acquisti!$H$56=30,M_Vendite!Z33+M_Vendite!Z38,IF(I_Vendite_Acquisti!$H$56=60,M_Vendite!Y33+M_Vendite!Y38,IF(I_Vendite_Acquisti!$H$56=90,M_Vendite!X33+M_Vendite!X38,W33+W38))))</f>
        <v>174216</v>
      </c>
      <c r="AB43" s="30">
        <f>+IF(I_Vendite_Acquisti!$H$56=0,M_Vendite!AB33+M_Vendite!AB38,IF(I_Vendite_Acquisti!$H$56=30,M_Vendite!AA33+M_Vendite!AA38,IF(I_Vendite_Acquisti!$H$56=60,M_Vendite!Z33+M_Vendite!Z38,IF(I_Vendite_Acquisti!$H$56=90,M_Vendite!Y33+M_Vendite!Y38,X33+X38))))</f>
        <v>174216</v>
      </c>
      <c r="AC43" s="30">
        <f>+IF(I_Vendite_Acquisti!$H$56=0,M_Vendite!AC33+M_Vendite!AC38,IF(I_Vendite_Acquisti!$H$56=30,M_Vendite!AB33+M_Vendite!AB38,IF(I_Vendite_Acquisti!$H$56=60,M_Vendite!AA33+M_Vendite!AA38,IF(I_Vendite_Acquisti!$H$56=90,M_Vendite!Z33+M_Vendite!Z38,Y33+Y38))))</f>
        <v>174216</v>
      </c>
      <c r="AD43" s="30">
        <f>+IF(I_Vendite_Acquisti!$H$56=0,M_Vendite!AD33+M_Vendite!AD38,IF(I_Vendite_Acquisti!$H$56=30,M_Vendite!AC33+M_Vendite!AC38,IF(I_Vendite_Acquisti!$H$56=60,M_Vendite!AB33+M_Vendite!AB38,IF(I_Vendite_Acquisti!$H$56=90,M_Vendite!AA33+M_Vendite!AA38,Z33+Z38))))</f>
        <v>174216</v>
      </c>
      <c r="AE43" s="30">
        <f>+IF(I_Vendite_Acquisti!$H$56=0,M_Vendite!AE33+M_Vendite!AE38,IF(I_Vendite_Acquisti!$H$56=30,M_Vendite!AD33+M_Vendite!AD38,IF(I_Vendite_Acquisti!$H$56=60,M_Vendite!AC33+M_Vendite!AC38,IF(I_Vendite_Acquisti!$H$56=90,M_Vendite!AB33+M_Vendite!AB38,AA33+AA38))))</f>
        <v>174216</v>
      </c>
      <c r="AF43" s="30">
        <f>+IF(I_Vendite_Acquisti!$H$56=0,M_Vendite!AF33+M_Vendite!AF38,IF(I_Vendite_Acquisti!$H$56=30,M_Vendite!AE33+M_Vendite!AE38,IF(I_Vendite_Acquisti!$H$56=60,M_Vendite!AD33+M_Vendite!AD38,IF(I_Vendite_Acquisti!$H$56=90,M_Vendite!AC33+M_Vendite!AC38,AB33+AB38))))</f>
        <v>174216</v>
      </c>
      <c r="AG43" s="30">
        <f>+IF(I_Vendite_Acquisti!$H$56=0,M_Vendite!AG33+M_Vendite!AG38,IF(I_Vendite_Acquisti!$H$56=30,M_Vendite!AF33+M_Vendite!AF38,IF(I_Vendite_Acquisti!$H$56=60,M_Vendite!AE33+M_Vendite!AE38,IF(I_Vendite_Acquisti!$H$56=90,M_Vendite!AD33+M_Vendite!AD38,AC33+AC38))))</f>
        <v>174216</v>
      </c>
      <c r="AH43" s="30">
        <f>+IF(I_Vendite_Acquisti!$H$56=0,M_Vendite!AH33+M_Vendite!AH38,IF(I_Vendite_Acquisti!$H$56=30,M_Vendite!AG33+M_Vendite!AG38,IF(I_Vendite_Acquisti!$H$56=60,M_Vendite!AF33+M_Vendite!AF38,IF(I_Vendite_Acquisti!$H$56=90,M_Vendite!AE33+M_Vendite!AE38,AD33+AD38))))</f>
        <v>174216</v>
      </c>
      <c r="AI43" s="30">
        <f>+IF(I_Vendite_Acquisti!$H$56=0,M_Vendite!AI33+M_Vendite!AI38,IF(I_Vendite_Acquisti!$H$56=30,M_Vendite!AH33+M_Vendite!AH38,IF(I_Vendite_Acquisti!$H$56=60,M_Vendite!AG33+M_Vendite!AG38,IF(I_Vendite_Acquisti!$H$56=90,M_Vendite!AF33+M_Vendite!AF38,AE33+AE38))))</f>
        <v>174216</v>
      </c>
      <c r="AJ43" s="30">
        <f>+IF(I_Vendite_Acquisti!$H$56=0,M_Vendite!AJ33+M_Vendite!AJ38,IF(I_Vendite_Acquisti!$H$56=30,M_Vendite!AI33+M_Vendite!AI38,IF(I_Vendite_Acquisti!$H$56=60,M_Vendite!AH33+M_Vendite!AH38,IF(I_Vendite_Acquisti!$H$56=90,M_Vendite!AG33+M_Vendite!AG38,AF33+AF38))))</f>
        <v>174216</v>
      </c>
      <c r="AK43" s="30">
        <f>+IF(I_Vendite_Acquisti!$H$56=0,M_Vendite!AK33+M_Vendite!AK38,IF(I_Vendite_Acquisti!$H$56=30,M_Vendite!AJ33+M_Vendite!AJ38,IF(I_Vendite_Acquisti!$H$56=60,M_Vendite!AI33+M_Vendite!AI38,IF(I_Vendite_Acquisti!$H$56=90,M_Vendite!AH33+M_Vendite!AH38,AG33+AG38))))</f>
        <v>174216</v>
      </c>
      <c r="AL43" s="30">
        <f>+IF(I_Vendite_Acquisti!$H$56=0,M_Vendite!AL33+M_Vendite!AL38,IF(I_Vendite_Acquisti!$H$56=30,M_Vendite!AK33+M_Vendite!AK38,IF(I_Vendite_Acquisti!$H$56=60,M_Vendite!AJ33+M_Vendite!AJ38,IF(I_Vendite_Acquisti!$H$56=90,M_Vendite!AI33+M_Vendite!AI38,AH33+AH38))))</f>
        <v>174216</v>
      </c>
      <c r="AM43" s="30">
        <f>+IF(I_Vendite_Acquisti!$H$56=0,M_Vendite!AM33+M_Vendite!AM38,IF(I_Vendite_Acquisti!$H$56=30,M_Vendite!AL33+M_Vendite!AL38,IF(I_Vendite_Acquisti!$H$56=60,M_Vendite!AK33+M_Vendite!AK38,IF(I_Vendite_Acquisti!$H$56=90,M_Vendite!AJ33+M_Vendite!AJ38,AI33+AI38))))</f>
        <v>174216</v>
      </c>
    </row>
    <row r="44" spans="1:39" s="2" customFormat="1" x14ac:dyDescent="0.25">
      <c r="A44" s="86"/>
      <c r="C44" s="54" t="s">
        <v>160</v>
      </c>
      <c r="D44" s="88">
        <f>SUM(D42:D43)</f>
        <v>248880</v>
      </c>
      <c r="E44" s="88">
        <f>SUM(E42:E43)</f>
        <v>248880</v>
      </c>
      <c r="F44" s="88">
        <f>SUM(F42:F43)</f>
        <v>248880</v>
      </c>
      <c r="G44" s="88">
        <f>SUM(G42:G43)</f>
        <v>248880</v>
      </c>
      <c r="H44" s="88">
        <f>SUM(H42:H43)</f>
        <v>248880</v>
      </c>
      <c r="I44" s="88">
        <f t="shared" ref="I44:AM44" si="6">SUM(I42:I43)</f>
        <v>248880</v>
      </c>
      <c r="J44" s="88">
        <f t="shared" si="6"/>
        <v>248880</v>
      </c>
      <c r="K44" s="88">
        <f t="shared" si="6"/>
        <v>248880</v>
      </c>
      <c r="L44" s="88">
        <f t="shared" si="6"/>
        <v>248880</v>
      </c>
      <c r="M44" s="88">
        <f t="shared" si="6"/>
        <v>248880</v>
      </c>
      <c r="N44" s="88">
        <f t="shared" si="6"/>
        <v>248880</v>
      </c>
      <c r="O44" s="88">
        <f t="shared" si="6"/>
        <v>248880</v>
      </c>
      <c r="P44" s="88">
        <f t="shared" si="6"/>
        <v>248880</v>
      </c>
      <c r="Q44" s="88">
        <f t="shared" si="6"/>
        <v>248880</v>
      </c>
      <c r="R44" s="88">
        <f t="shared" si="6"/>
        <v>248880</v>
      </c>
      <c r="S44" s="88">
        <f t="shared" si="6"/>
        <v>248880</v>
      </c>
      <c r="T44" s="88">
        <f t="shared" si="6"/>
        <v>248880</v>
      </c>
      <c r="U44" s="88">
        <f t="shared" si="6"/>
        <v>248880</v>
      </c>
      <c r="V44" s="88">
        <f t="shared" si="6"/>
        <v>248880</v>
      </c>
      <c r="W44" s="88">
        <f t="shared" si="6"/>
        <v>248880</v>
      </c>
      <c r="X44" s="88">
        <f t="shared" si="6"/>
        <v>248880</v>
      </c>
      <c r="Y44" s="88">
        <f t="shared" si="6"/>
        <v>248880</v>
      </c>
      <c r="Z44" s="88">
        <f t="shared" si="6"/>
        <v>248880</v>
      </c>
      <c r="AA44" s="88">
        <f t="shared" si="6"/>
        <v>248880</v>
      </c>
      <c r="AB44" s="88">
        <f t="shared" si="6"/>
        <v>248880</v>
      </c>
      <c r="AC44" s="88">
        <f t="shared" si="6"/>
        <v>248880</v>
      </c>
      <c r="AD44" s="88">
        <f t="shared" si="6"/>
        <v>248880</v>
      </c>
      <c r="AE44" s="88">
        <f t="shared" si="6"/>
        <v>248880</v>
      </c>
      <c r="AF44" s="88">
        <f t="shared" si="6"/>
        <v>248880</v>
      </c>
      <c r="AG44" s="88">
        <f t="shared" si="6"/>
        <v>248880</v>
      </c>
      <c r="AH44" s="88">
        <f t="shared" si="6"/>
        <v>248880</v>
      </c>
      <c r="AI44" s="88">
        <f t="shared" si="6"/>
        <v>248880</v>
      </c>
      <c r="AJ44" s="88">
        <f t="shared" si="6"/>
        <v>248880</v>
      </c>
      <c r="AK44" s="88">
        <f t="shared" si="6"/>
        <v>248880</v>
      </c>
      <c r="AL44" s="88">
        <f t="shared" si="6"/>
        <v>248880</v>
      </c>
      <c r="AM44" s="88">
        <f t="shared" si="6"/>
        <v>248880</v>
      </c>
    </row>
    <row r="45" spans="1:39" x14ac:dyDescent="0.25">
      <c r="B45" s="17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</row>
    <row r="46" spans="1:39" ht="14.4" x14ac:dyDescent="0.3">
      <c r="B46" s="20"/>
      <c r="C46" t="s">
        <v>161</v>
      </c>
      <c r="D46" s="19">
        <f>+D41</f>
        <v>42766</v>
      </c>
      <c r="E46" s="19">
        <f t="shared" ref="E46:AM46" si="7">+E41</f>
        <v>42794</v>
      </c>
      <c r="F46" s="19">
        <f t="shared" si="7"/>
        <v>42825</v>
      </c>
      <c r="G46" s="19">
        <f t="shared" si="7"/>
        <v>42855</v>
      </c>
      <c r="H46" s="19">
        <f t="shared" si="7"/>
        <v>42886</v>
      </c>
      <c r="I46" s="19">
        <f t="shared" si="7"/>
        <v>42916</v>
      </c>
      <c r="J46" s="19">
        <f t="shared" si="7"/>
        <v>42947</v>
      </c>
      <c r="K46" s="19">
        <f t="shared" si="7"/>
        <v>42978</v>
      </c>
      <c r="L46" s="19">
        <f t="shared" si="7"/>
        <v>43008</v>
      </c>
      <c r="M46" s="19">
        <f t="shared" si="7"/>
        <v>43039</v>
      </c>
      <c r="N46" s="19">
        <f t="shared" si="7"/>
        <v>43069</v>
      </c>
      <c r="O46" s="19">
        <f t="shared" si="7"/>
        <v>43100</v>
      </c>
      <c r="P46" s="19">
        <f t="shared" si="7"/>
        <v>43131</v>
      </c>
      <c r="Q46" s="19">
        <f t="shared" si="7"/>
        <v>43159</v>
      </c>
      <c r="R46" s="19">
        <f t="shared" si="7"/>
        <v>43190</v>
      </c>
      <c r="S46" s="19">
        <f t="shared" si="7"/>
        <v>43220</v>
      </c>
      <c r="T46" s="19">
        <f t="shared" si="7"/>
        <v>43251</v>
      </c>
      <c r="U46" s="19">
        <f t="shared" si="7"/>
        <v>43281</v>
      </c>
      <c r="V46" s="19">
        <f t="shared" si="7"/>
        <v>43312</v>
      </c>
      <c r="W46" s="19">
        <f t="shared" si="7"/>
        <v>43343</v>
      </c>
      <c r="X46" s="19">
        <f t="shared" si="7"/>
        <v>43373</v>
      </c>
      <c r="Y46" s="19">
        <f t="shared" si="7"/>
        <v>43404</v>
      </c>
      <c r="Z46" s="19">
        <f t="shared" si="7"/>
        <v>43434</v>
      </c>
      <c r="AA46" s="19">
        <f t="shared" si="7"/>
        <v>43465</v>
      </c>
      <c r="AB46" s="19">
        <f t="shared" si="7"/>
        <v>43496</v>
      </c>
      <c r="AC46" s="19">
        <f t="shared" si="7"/>
        <v>43524</v>
      </c>
      <c r="AD46" s="19">
        <f t="shared" si="7"/>
        <v>43555</v>
      </c>
      <c r="AE46" s="19">
        <f t="shared" si="7"/>
        <v>43585</v>
      </c>
      <c r="AF46" s="19">
        <f t="shared" si="7"/>
        <v>43616</v>
      </c>
      <c r="AG46" s="19">
        <f t="shared" si="7"/>
        <v>43646</v>
      </c>
      <c r="AH46" s="19">
        <f t="shared" si="7"/>
        <v>43677</v>
      </c>
      <c r="AI46" s="19">
        <f t="shared" si="7"/>
        <v>43708</v>
      </c>
      <c r="AJ46" s="19">
        <f t="shared" si="7"/>
        <v>43738</v>
      </c>
      <c r="AK46" s="19">
        <f t="shared" si="7"/>
        <v>43769</v>
      </c>
      <c r="AL46" s="19">
        <f t="shared" si="7"/>
        <v>43799</v>
      </c>
      <c r="AM46" s="19">
        <f t="shared" si="7"/>
        <v>43830</v>
      </c>
    </row>
    <row r="47" spans="1:39" x14ac:dyDescent="0.25">
      <c r="B47" s="3"/>
      <c r="C47" s="3" t="str">
        <f>+C42</f>
        <v>Tipologia Cliente 1</v>
      </c>
      <c r="D47" s="30">
        <f>+D32+D37-D42</f>
        <v>0</v>
      </c>
      <c r="E47" s="30">
        <f t="shared" ref="E47:AM47" si="8">+E32+E37-E42</f>
        <v>0</v>
      </c>
      <c r="F47" s="30">
        <f t="shared" si="8"/>
        <v>0</v>
      </c>
      <c r="G47" s="30">
        <f t="shared" si="8"/>
        <v>0</v>
      </c>
      <c r="H47" s="30">
        <f t="shared" si="8"/>
        <v>0</v>
      </c>
      <c r="I47" s="30">
        <f t="shared" si="8"/>
        <v>0</v>
      </c>
      <c r="J47" s="30">
        <f t="shared" si="8"/>
        <v>0</v>
      </c>
      <c r="K47" s="30">
        <f t="shared" si="8"/>
        <v>0</v>
      </c>
      <c r="L47" s="30">
        <f t="shared" si="8"/>
        <v>0</v>
      </c>
      <c r="M47" s="30">
        <f t="shared" si="8"/>
        <v>0</v>
      </c>
      <c r="N47" s="30">
        <f t="shared" si="8"/>
        <v>0</v>
      </c>
      <c r="O47" s="30">
        <f t="shared" si="8"/>
        <v>0</v>
      </c>
      <c r="P47" s="30">
        <f t="shared" si="8"/>
        <v>0</v>
      </c>
      <c r="Q47" s="30">
        <f t="shared" si="8"/>
        <v>0</v>
      </c>
      <c r="R47" s="30">
        <f t="shared" si="8"/>
        <v>0</v>
      </c>
      <c r="S47" s="30">
        <f t="shared" si="8"/>
        <v>0</v>
      </c>
      <c r="T47" s="30">
        <f t="shared" si="8"/>
        <v>0</v>
      </c>
      <c r="U47" s="30">
        <f t="shared" si="8"/>
        <v>0</v>
      </c>
      <c r="V47" s="30">
        <f t="shared" si="8"/>
        <v>0</v>
      </c>
      <c r="W47" s="30">
        <f t="shared" si="8"/>
        <v>0</v>
      </c>
      <c r="X47" s="30">
        <f t="shared" si="8"/>
        <v>0</v>
      </c>
      <c r="Y47" s="30">
        <f t="shared" si="8"/>
        <v>0</v>
      </c>
      <c r="Z47" s="30">
        <f t="shared" si="8"/>
        <v>0</v>
      </c>
      <c r="AA47" s="30">
        <f t="shared" si="8"/>
        <v>0</v>
      </c>
      <c r="AB47" s="30">
        <f t="shared" si="8"/>
        <v>0</v>
      </c>
      <c r="AC47" s="30">
        <f t="shared" si="8"/>
        <v>0</v>
      </c>
      <c r="AD47" s="30">
        <f t="shared" si="8"/>
        <v>0</v>
      </c>
      <c r="AE47" s="30">
        <f t="shared" si="8"/>
        <v>0</v>
      </c>
      <c r="AF47" s="30">
        <f t="shared" si="8"/>
        <v>0</v>
      </c>
      <c r="AG47" s="30">
        <f t="shared" si="8"/>
        <v>0</v>
      </c>
      <c r="AH47" s="30">
        <f t="shared" si="8"/>
        <v>0</v>
      </c>
      <c r="AI47" s="30">
        <f t="shared" si="8"/>
        <v>0</v>
      </c>
      <c r="AJ47" s="30">
        <f t="shared" si="8"/>
        <v>0</v>
      </c>
      <c r="AK47" s="30">
        <f t="shared" si="8"/>
        <v>0</v>
      </c>
      <c r="AL47" s="30">
        <f t="shared" si="8"/>
        <v>0</v>
      </c>
      <c r="AM47" s="30">
        <f t="shared" si="8"/>
        <v>0</v>
      </c>
    </row>
    <row r="48" spans="1:39" x14ac:dyDescent="0.25">
      <c r="B48" s="17"/>
      <c r="C48" s="3" t="str">
        <f>+C43</f>
        <v>Tipologia Cliente 2</v>
      </c>
      <c r="D48" s="30">
        <f>+D33+D38-D43</f>
        <v>0</v>
      </c>
      <c r="E48" s="30">
        <f t="shared" ref="E48:AM48" si="9">+E33+E38-E43</f>
        <v>0</v>
      </c>
      <c r="F48" s="30">
        <f t="shared" si="9"/>
        <v>0</v>
      </c>
      <c r="G48" s="30">
        <f t="shared" si="9"/>
        <v>0</v>
      </c>
      <c r="H48" s="30">
        <f t="shared" si="9"/>
        <v>0</v>
      </c>
      <c r="I48" s="30">
        <f t="shared" si="9"/>
        <v>0</v>
      </c>
      <c r="J48" s="30">
        <f t="shared" si="9"/>
        <v>0</v>
      </c>
      <c r="K48" s="30">
        <f t="shared" si="9"/>
        <v>0</v>
      </c>
      <c r="L48" s="30">
        <f t="shared" si="9"/>
        <v>0</v>
      </c>
      <c r="M48" s="30">
        <f t="shared" si="9"/>
        <v>0</v>
      </c>
      <c r="N48" s="30">
        <f t="shared" si="9"/>
        <v>0</v>
      </c>
      <c r="O48" s="30">
        <f t="shared" si="9"/>
        <v>0</v>
      </c>
      <c r="P48" s="30">
        <f t="shared" si="9"/>
        <v>0</v>
      </c>
      <c r="Q48" s="30">
        <f t="shared" si="9"/>
        <v>0</v>
      </c>
      <c r="R48" s="30">
        <f t="shared" si="9"/>
        <v>0</v>
      </c>
      <c r="S48" s="30">
        <f t="shared" si="9"/>
        <v>0</v>
      </c>
      <c r="T48" s="30">
        <f t="shared" si="9"/>
        <v>0</v>
      </c>
      <c r="U48" s="30">
        <f t="shared" si="9"/>
        <v>0</v>
      </c>
      <c r="V48" s="30">
        <f t="shared" si="9"/>
        <v>0</v>
      </c>
      <c r="W48" s="30">
        <f t="shared" si="9"/>
        <v>0</v>
      </c>
      <c r="X48" s="30">
        <f t="shared" si="9"/>
        <v>0</v>
      </c>
      <c r="Y48" s="30">
        <f t="shared" si="9"/>
        <v>0</v>
      </c>
      <c r="Z48" s="30">
        <f t="shared" si="9"/>
        <v>0</v>
      </c>
      <c r="AA48" s="30">
        <f t="shared" si="9"/>
        <v>0</v>
      </c>
      <c r="AB48" s="30">
        <f t="shared" si="9"/>
        <v>0</v>
      </c>
      <c r="AC48" s="30">
        <f t="shared" si="9"/>
        <v>0</v>
      </c>
      <c r="AD48" s="30">
        <f t="shared" si="9"/>
        <v>0</v>
      </c>
      <c r="AE48" s="30">
        <f t="shared" si="9"/>
        <v>0</v>
      </c>
      <c r="AF48" s="30">
        <f t="shared" si="9"/>
        <v>0</v>
      </c>
      <c r="AG48" s="30">
        <f t="shared" si="9"/>
        <v>0</v>
      </c>
      <c r="AH48" s="30">
        <f t="shared" si="9"/>
        <v>0</v>
      </c>
      <c r="AI48" s="30">
        <f t="shared" si="9"/>
        <v>0</v>
      </c>
      <c r="AJ48" s="30">
        <f t="shared" si="9"/>
        <v>0</v>
      </c>
      <c r="AK48" s="30">
        <f t="shared" si="9"/>
        <v>0</v>
      </c>
      <c r="AL48" s="30">
        <f t="shared" si="9"/>
        <v>0</v>
      </c>
      <c r="AM48" s="30">
        <f t="shared" si="9"/>
        <v>0</v>
      </c>
    </row>
    <row r="49" spans="1:39" s="2" customFormat="1" x14ac:dyDescent="0.25">
      <c r="A49" s="86"/>
      <c r="C49" s="54" t="s">
        <v>162</v>
      </c>
      <c r="D49" s="88">
        <f>SUM(D47:D48)</f>
        <v>0</v>
      </c>
      <c r="E49" s="88">
        <f t="shared" ref="E49:AM49" si="10">SUM(E47:E48)</f>
        <v>0</v>
      </c>
      <c r="F49" s="88">
        <f t="shared" si="10"/>
        <v>0</v>
      </c>
      <c r="G49" s="88">
        <f t="shared" si="10"/>
        <v>0</v>
      </c>
      <c r="H49" s="88">
        <f t="shared" si="10"/>
        <v>0</v>
      </c>
      <c r="I49" s="88">
        <f t="shared" si="10"/>
        <v>0</v>
      </c>
      <c r="J49" s="88">
        <f t="shared" si="10"/>
        <v>0</v>
      </c>
      <c r="K49" s="88">
        <f t="shared" si="10"/>
        <v>0</v>
      </c>
      <c r="L49" s="88">
        <f t="shared" si="10"/>
        <v>0</v>
      </c>
      <c r="M49" s="88">
        <f t="shared" si="10"/>
        <v>0</v>
      </c>
      <c r="N49" s="88">
        <f t="shared" si="10"/>
        <v>0</v>
      </c>
      <c r="O49" s="88">
        <f t="shared" si="10"/>
        <v>0</v>
      </c>
      <c r="P49" s="88">
        <f t="shared" si="10"/>
        <v>0</v>
      </c>
      <c r="Q49" s="88">
        <f t="shared" si="10"/>
        <v>0</v>
      </c>
      <c r="R49" s="88">
        <f t="shared" si="10"/>
        <v>0</v>
      </c>
      <c r="S49" s="88">
        <f t="shared" si="10"/>
        <v>0</v>
      </c>
      <c r="T49" s="88">
        <f t="shared" si="10"/>
        <v>0</v>
      </c>
      <c r="U49" s="88">
        <f t="shared" si="10"/>
        <v>0</v>
      </c>
      <c r="V49" s="88">
        <f t="shared" si="10"/>
        <v>0</v>
      </c>
      <c r="W49" s="88">
        <f t="shared" si="10"/>
        <v>0</v>
      </c>
      <c r="X49" s="88">
        <f t="shared" si="10"/>
        <v>0</v>
      </c>
      <c r="Y49" s="88">
        <f t="shared" si="10"/>
        <v>0</v>
      </c>
      <c r="Z49" s="88">
        <f t="shared" si="10"/>
        <v>0</v>
      </c>
      <c r="AA49" s="88">
        <f t="shared" si="10"/>
        <v>0</v>
      </c>
      <c r="AB49" s="88">
        <f t="shared" si="10"/>
        <v>0</v>
      </c>
      <c r="AC49" s="88">
        <f t="shared" si="10"/>
        <v>0</v>
      </c>
      <c r="AD49" s="88">
        <f t="shared" si="10"/>
        <v>0</v>
      </c>
      <c r="AE49" s="88">
        <f t="shared" si="10"/>
        <v>0</v>
      </c>
      <c r="AF49" s="88">
        <f t="shared" si="10"/>
        <v>0</v>
      </c>
      <c r="AG49" s="88">
        <f t="shared" si="10"/>
        <v>0</v>
      </c>
      <c r="AH49" s="88">
        <f t="shared" si="10"/>
        <v>0</v>
      </c>
      <c r="AI49" s="88">
        <f t="shared" si="10"/>
        <v>0</v>
      </c>
      <c r="AJ49" s="88">
        <f t="shared" si="10"/>
        <v>0</v>
      </c>
      <c r="AK49" s="88">
        <f t="shared" si="10"/>
        <v>0</v>
      </c>
      <c r="AL49" s="88">
        <f t="shared" si="10"/>
        <v>0</v>
      </c>
      <c r="AM49" s="88">
        <f t="shared" si="10"/>
        <v>0</v>
      </c>
    </row>
    <row r="50" spans="1:39" x14ac:dyDescent="0.25">
      <c r="B50" s="20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</row>
    <row r="51" spans="1:39" x14ac:dyDescent="0.25">
      <c r="B51" s="20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</row>
    <row r="52" spans="1:39" ht="15" thickBot="1" x14ac:dyDescent="0.35">
      <c r="B52" s="20"/>
      <c r="C52" t="s">
        <v>186</v>
      </c>
      <c r="D52" s="19">
        <f>+D8</f>
        <v>42766</v>
      </c>
      <c r="E52" s="19">
        <f t="shared" ref="E52:AM52" si="11">+E8</f>
        <v>42794</v>
      </c>
      <c r="F52" s="19">
        <f t="shared" si="11"/>
        <v>42825</v>
      </c>
      <c r="G52" s="19">
        <f t="shared" si="11"/>
        <v>42855</v>
      </c>
      <c r="H52" s="19">
        <f t="shared" si="11"/>
        <v>42886</v>
      </c>
      <c r="I52" s="19">
        <f t="shared" si="11"/>
        <v>42916</v>
      </c>
      <c r="J52" s="19">
        <f t="shared" si="11"/>
        <v>42947</v>
      </c>
      <c r="K52" s="19">
        <f t="shared" si="11"/>
        <v>42978</v>
      </c>
      <c r="L52" s="19">
        <f t="shared" si="11"/>
        <v>43008</v>
      </c>
      <c r="M52" s="19">
        <f t="shared" si="11"/>
        <v>43039</v>
      </c>
      <c r="N52" s="19">
        <f t="shared" si="11"/>
        <v>43069</v>
      </c>
      <c r="O52" s="19">
        <f t="shared" si="11"/>
        <v>43100</v>
      </c>
      <c r="P52" s="19">
        <f t="shared" si="11"/>
        <v>43131</v>
      </c>
      <c r="Q52" s="19">
        <f t="shared" si="11"/>
        <v>43159</v>
      </c>
      <c r="R52" s="19">
        <f t="shared" si="11"/>
        <v>43190</v>
      </c>
      <c r="S52" s="19">
        <f t="shared" si="11"/>
        <v>43220</v>
      </c>
      <c r="T52" s="19">
        <f t="shared" si="11"/>
        <v>43251</v>
      </c>
      <c r="U52" s="19">
        <f t="shared" si="11"/>
        <v>43281</v>
      </c>
      <c r="V52" s="19">
        <f t="shared" si="11"/>
        <v>43312</v>
      </c>
      <c r="W52" s="19">
        <f t="shared" si="11"/>
        <v>43343</v>
      </c>
      <c r="X52" s="19">
        <f t="shared" si="11"/>
        <v>43373</v>
      </c>
      <c r="Y52" s="19">
        <f t="shared" si="11"/>
        <v>43404</v>
      </c>
      <c r="Z52" s="19">
        <f t="shared" si="11"/>
        <v>43434</v>
      </c>
      <c r="AA52" s="19">
        <f t="shared" si="11"/>
        <v>43465</v>
      </c>
      <c r="AB52" s="19">
        <f t="shared" si="11"/>
        <v>43496</v>
      </c>
      <c r="AC52" s="19">
        <f t="shared" si="11"/>
        <v>43524</v>
      </c>
      <c r="AD52" s="19">
        <f t="shared" si="11"/>
        <v>43555</v>
      </c>
      <c r="AE52" s="19">
        <f t="shared" si="11"/>
        <v>43585</v>
      </c>
      <c r="AF52" s="19">
        <f t="shared" si="11"/>
        <v>43616</v>
      </c>
      <c r="AG52" s="19">
        <f t="shared" si="11"/>
        <v>43646</v>
      </c>
      <c r="AH52" s="19">
        <f t="shared" si="11"/>
        <v>43677</v>
      </c>
      <c r="AI52" s="19">
        <f t="shared" si="11"/>
        <v>43708</v>
      </c>
      <c r="AJ52" s="19">
        <f t="shared" si="11"/>
        <v>43738</v>
      </c>
      <c r="AK52" s="19">
        <f t="shared" si="11"/>
        <v>43769</v>
      </c>
      <c r="AL52" s="19">
        <f t="shared" si="11"/>
        <v>43799</v>
      </c>
      <c r="AM52" s="19">
        <f t="shared" si="11"/>
        <v>43830</v>
      </c>
    </row>
    <row r="53" spans="1:39" ht="14.4" x14ac:dyDescent="0.3">
      <c r="B53" s="20"/>
      <c r="C53" s="51" t="str">
        <f>+C9</f>
        <v>Prodotto 1</v>
      </c>
      <c r="D53" s="93">
        <f>+(I_Vendite_Acquisti!$E$9/30)*I_Vendite_Acquisti!F32</f>
        <v>0</v>
      </c>
      <c r="E53" s="94">
        <f>+(I_Vendite_Acquisti!$E$9/30)*I_Vendite_Acquisti!G32</f>
        <v>0</v>
      </c>
      <c r="F53" s="94">
        <f>+(I_Vendite_Acquisti!$E$9/30)*I_Vendite_Acquisti!H32</f>
        <v>0</v>
      </c>
      <c r="G53" s="94">
        <f>+(I_Vendite_Acquisti!$E$9/30)*I_Vendite_Acquisti!I32</f>
        <v>0</v>
      </c>
      <c r="H53" s="94">
        <f>+(I_Vendite_Acquisti!$E$9/30)*I_Vendite_Acquisti!J32</f>
        <v>0</v>
      </c>
      <c r="I53" s="94">
        <f>+(I_Vendite_Acquisti!$E$9/30)*I_Vendite_Acquisti!K32</f>
        <v>0</v>
      </c>
      <c r="J53" s="94">
        <f>+(I_Vendite_Acquisti!$E$9/30)*I_Vendite_Acquisti!L32</f>
        <v>0</v>
      </c>
      <c r="K53" s="94">
        <f>+(I_Vendite_Acquisti!$E$9/30)*I_Vendite_Acquisti!M32</f>
        <v>0</v>
      </c>
      <c r="L53" s="94">
        <f>+(I_Vendite_Acquisti!$E$9/30)*I_Vendite_Acquisti!N32</f>
        <v>0</v>
      </c>
      <c r="M53" s="94">
        <f>+(I_Vendite_Acquisti!$E$9/30)*I_Vendite_Acquisti!O32</f>
        <v>0</v>
      </c>
      <c r="N53" s="94">
        <f>+(I_Vendite_Acquisti!$E$9/30)*I_Vendite_Acquisti!P32</f>
        <v>0</v>
      </c>
      <c r="O53" s="94">
        <f>+(I_Vendite_Acquisti!$E$9/30)*I_Vendite_Acquisti!Q32</f>
        <v>0</v>
      </c>
      <c r="P53" s="94">
        <f>+(I_Vendite_Acquisti!$E$9/30)*I_Vendite_Acquisti!R32</f>
        <v>0</v>
      </c>
      <c r="Q53" s="94">
        <f>+(I_Vendite_Acquisti!$E$9/30)*I_Vendite_Acquisti!S32</f>
        <v>0</v>
      </c>
      <c r="R53" s="94">
        <f>+(I_Vendite_Acquisti!$E$9/30)*I_Vendite_Acquisti!T32</f>
        <v>0</v>
      </c>
      <c r="S53" s="94">
        <f>+(I_Vendite_Acquisti!$E$9/30)*I_Vendite_Acquisti!U32</f>
        <v>0</v>
      </c>
      <c r="T53" s="94">
        <f>+(I_Vendite_Acquisti!$E$9/30)*I_Vendite_Acquisti!V32</f>
        <v>0</v>
      </c>
      <c r="U53" s="94">
        <f>+(I_Vendite_Acquisti!$E$9/30)*I_Vendite_Acquisti!W32</f>
        <v>0</v>
      </c>
      <c r="V53" s="94">
        <f>+(I_Vendite_Acquisti!$E$9/30)*I_Vendite_Acquisti!X32</f>
        <v>0</v>
      </c>
      <c r="W53" s="94">
        <f>+(I_Vendite_Acquisti!$E$9/30)*I_Vendite_Acquisti!Y32</f>
        <v>0</v>
      </c>
      <c r="X53" s="94">
        <f>+(I_Vendite_Acquisti!$E$9/30)*I_Vendite_Acquisti!Z32</f>
        <v>0</v>
      </c>
      <c r="Y53" s="94">
        <f>+(I_Vendite_Acquisti!$E$9/30)*I_Vendite_Acquisti!AA32</f>
        <v>0</v>
      </c>
      <c r="Z53" s="94">
        <f>+(I_Vendite_Acquisti!$E$9/30)*I_Vendite_Acquisti!AB32</f>
        <v>0</v>
      </c>
      <c r="AA53" s="94">
        <f>+(I_Vendite_Acquisti!$E$9/30)*I_Vendite_Acquisti!AC32</f>
        <v>0</v>
      </c>
      <c r="AB53" s="94">
        <f>+(I_Vendite_Acquisti!$E$9/30)*I_Vendite_Acquisti!AD32</f>
        <v>0</v>
      </c>
      <c r="AC53" s="94">
        <f>+(I_Vendite_Acquisti!$E$9/30)*I_Vendite_Acquisti!AE32</f>
        <v>0</v>
      </c>
      <c r="AD53" s="94">
        <f>+(I_Vendite_Acquisti!$E$9/30)*I_Vendite_Acquisti!AF32</f>
        <v>0</v>
      </c>
      <c r="AE53" s="94">
        <f>+(I_Vendite_Acquisti!$E$9/30)*I_Vendite_Acquisti!AG32</f>
        <v>0</v>
      </c>
      <c r="AF53" s="94">
        <f>+(I_Vendite_Acquisti!$E$9/30)*I_Vendite_Acquisti!AH32</f>
        <v>0</v>
      </c>
      <c r="AG53" s="94">
        <f>+(I_Vendite_Acquisti!$E$9/30)*I_Vendite_Acquisti!AI32</f>
        <v>0</v>
      </c>
      <c r="AH53" s="94">
        <f>+(I_Vendite_Acquisti!$E$9/30)*I_Vendite_Acquisti!AJ32</f>
        <v>0</v>
      </c>
      <c r="AI53" s="94">
        <f>+(I_Vendite_Acquisti!$E$9/30)*I_Vendite_Acquisti!AK32</f>
        <v>0</v>
      </c>
      <c r="AJ53" s="94">
        <f>+(I_Vendite_Acquisti!$E$9/30)*I_Vendite_Acquisti!AL32</f>
        <v>0</v>
      </c>
      <c r="AK53" s="94">
        <f>+(I_Vendite_Acquisti!$E$9/30)*I_Vendite_Acquisti!AM32</f>
        <v>0</v>
      </c>
      <c r="AL53" s="94">
        <f>+(I_Vendite_Acquisti!$E$9/30)*I_Vendite_Acquisti!AN32</f>
        <v>0</v>
      </c>
      <c r="AM53" s="95">
        <f>+(I_Vendite_Acquisti!$E$9/30)*I_Vendite_Acquisti!AO32</f>
        <v>0</v>
      </c>
    </row>
    <row r="54" spans="1:39" ht="14.4" x14ac:dyDescent="0.3">
      <c r="B54" s="20"/>
      <c r="C54" s="52" t="str">
        <f t="shared" ref="C54:C72" si="12">+C10</f>
        <v>Prodotto 2</v>
      </c>
      <c r="D54" s="96">
        <f>+(I_Vendite_Acquisti!$E$10/30)*I_Vendite_Acquisti!F33</f>
        <v>5000</v>
      </c>
      <c r="E54" s="97">
        <f>+(I_Vendite_Acquisti!$E$10/30)*I_Vendite_Acquisti!G33</f>
        <v>5000</v>
      </c>
      <c r="F54" s="97">
        <f>+(I_Vendite_Acquisti!$E$10/30)*I_Vendite_Acquisti!H33</f>
        <v>5000</v>
      </c>
      <c r="G54" s="97">
        <f>+(I_Vendite_Acquisti!$E$10/30)*I_Vendite_Acquisti!I33</f>
        <v>5000</v>
      </c>
      <c r="H54" s="97">
        <f>+(I_Vendite_Acquisti!$E$10/30)*I_Vendite_Acquisti!J33</f>
        <v>5000</v>
      </c>
      <c r="I54" s="97">
        <f>+(I_Vendite_Acquisti!$E$10/30)*I_Vendite_Acquisti!K33</f>
        <v>5000</v>
      </c>
      <c r="J54" s="97">
        <f>+(I_Vendite_Acquisti!$E$10/30)*I_Vendite_Acquisti!L33</f>
        <v>5000</v>
      </c>
      <c r="K54" s="97">
        <f>+(I_Vendite_Acquisti!$E$10/30)*I_Vendite_Acquisti!M33</f>
        <v>5000</v>
      </c>
      <c r="L54" s="97">
        <f>+(I_Vendite_Acquisti!$E$10/30)*I_Vendite_Acquisti!N33</f>
        <v>5000</v>
      </c>
      <c r="M54" s="97">
        <f>+(I_Vendite_Acquisti!$E$10/30)*I_Vendite_Acquisti!O33</f>
        <v>5000</v>
      </c>
      <c r="N54" s="97">
        <f>+(I_Vendite_Acquisti!$E$10/30)*I_Vendite_Acquisti!P33</f>
        <v>5000</v>
      </c>
      <c r="O54" s="97">
        <f>+(I_Vendite_Acquisti!$E$10/30)*I_Vendite_Acquisti!Q33</f>
        <v>5000</v>
      </c>
      <c r="P54" s="97">
        <f>+(I_Vendite_Acquisti!$E$10/30)*I_Vendite_Acquisti!R33</f>
        <v>5000</v>
      </c>
      <c r="Q54" s="97">
        <f>+(I_Vendite_Acquisti!$E$10/30)*I_Vendite_Acquisti!S33</f>
        <v>5000</v>
      </c>
      <c r="R54" s="97">
        <f>+(I_Vendite_Acquisti!$E$10/30)*I_Vendite_Acquisti!T33</f>
        <v>5000</v>
      </c>
      <c r="S54" s="97">
        <f>+(I_Vendite_Acquisti!$E$10/30)*I_Vendite_Acquisti!U33</f>
        <v>5000</v>
      </c>
      <c r="T54" s="97">
        <f>+(I_Vendite_Acquisti!$E$10/30)*I_Vendite_Acquisti!V33</f>
        <v>5000</v>
      </c>
      <c r="U54" s="97">
        <f>+(I_Vendite_Acquisti!$E$10/30)*I_Vendite_Acquisti!W33</f>
        <v>5000</v>
      </c>
      <c r="V54" s="97">
        <f>+(I_Vendite_Acquisti!$E$10/30)*I_Vendite_Acquisti!X33</f>
        <v>5000</v>
      </c>
      <c r="W54" s="97">
        <f>+(I_Vendite_Acquisti!$E$10/30)*I_Vendite_Acquisti!Y33</f>
        <v>5000</v>
      </c>
      <c r="X54" s="97">
        <f>+(I_Vendite_Acquisti!$E$10/30)*I_Vendite_Acquisti!Z33</f>
        <v>5000</v>
      </c>
      <c r="Y54" s="97">
        <f>+(I_Vendite_Acquisti!$E$10/30)*I_Vendite_Acquisti!AA33</f>
        <v>5000</v>
      </c>
      <c r="Z54" s="97">
        <f>+(I_Vendite_Acquisti!$E$10/30)*I_Vendite_Acquisti!AB33</f>
        <v>5000</v>
      </c>
      <c r="AA54" s="97">
        <f>+(I_Vendite_Acquisti!$E$10/30)*I_Vendite_Acquisti!AC33</f>
        <v>5000</v>
      </c>
      <c r="AB54" s="97">
        <f>+(I_Vendite_Acquisti!$E$10/30)*I_Vendite_Acquisti!AD33</f>
        <v>5000</v>
      </c>
      <c r="AC54" s="97">
        <f>+(I_Vendite_Acquisti!$E$10/30)*I_Vendite_Acquisti!AE33</f>
        <v>5000</v>
      </c>
      <c r="AD54" s="97">
        <f>+(I_Vendite_Acquisti!$E$10/30)*I_Vendite_Acquisti!AF33</f>
        <v>5000</v>
      </c>
      <c r="AE54" s="97">
        <f>+(I_Vendite_Acquisti!$E$10/30)*I_Vendite_Acquisti!AG33</f>
        <v>5000</v>
      </c>
      <c r="AF54" s="97">
        <f>+(I_Vendite_Acquisti!$E$10/30)*I_Vendite_Acquisti!AH33</f>
        <v>5000</v>
      </c>
      <c r="AG54" s="97">
        <f>+(I_Vendite_Acquisti!$E$10/30)*I_Vendite_Acquisti!AI33</f>
        <v>5000</v>
      </c>
      <c r="AH54" s="97">
        <f>+(I_Vendite_Acquisti!$E$10/30)*I_Vendite_Acquisti!AJ33</f>
        <v>5000</v>
      </c>
      <c r="AI54" s="97">
        <f>+(I_Vendite_Acquisti!$E$10/30)*I_Vendite_Acquisti!AK33</f>
        <v>5000</v>
      </c>
      <c r="AJ54" s="97">
        <f>+(I_Vendite_Acquisti!$E$10/30)*I_Vendite_Acquisti!AL33</f>
        <v>5000</v>
      </c>
      <c r="AK54" s="97">
        <f>+(I_Vendite_Acquisti!$E$10/30)*I_Vendite_Acquisti!AM33</f>
        <v>5000</v>
      </c>
      <c r="AL54" s="97">
        <f>+(I_Vendite_Acquisti!$E$10/30)*I_Vendite_Acquisti!AN33</f>
        <v>5000</v>
      </c>
      <c r="AM54" s="98">
        <f>+(I_Vendite_Acquisti!$E$10/30)*I_Vendite_Acquisti!AO33</f>
        <v>5000</v>
      </c>
    </row>
    <row r="55" spans="1:39" ht="14.4" x14ac:dyDescent="0.3">
      <c r="B55" s="20"/>
      <c r="C55" s="52" t="str">
        <f t="shared" si="12"/>
        <v>Prodotto 3</v>
      </c>
      <c r="D55" s="96">
        <f>+(I_Vendite_Acquisti!$E$11/30)*I_Vendite_Acquisti!F34</f>
        <v>14000</v>
      </c>
      <c r="E55" s="97">
        <f>+(I_Vendite_Acquisti!$E$11/30)*I_Vendite_Acquisti!G34</f>
        <v>14000</v>
      </c>
      <c r="F55" s="97">
        <f>+(I_Vendite_Acquisti!$E$11/30)*I_Vendite_Acquisti!H34</f>
        <v>14000</v>
      </c>
      <c r="G55" s="97">
        <f>+(I_Vendite_Acquisti!$E$11/30)*I_Vendite_Acquisti!I34</f>
        <v>14000</v>
      </c>
      <c r="H55" s="97">
        <f>+(I_Vendite_Acquisti!$E$11/30)*I_Vendite_Acquisti!J34</f>
        <v>14000</v>
      </c>
      <c r="I55" s="97">
        <f>+(I_Vendite_Acquisti!$E$11/30)*I_Vendite_Acquisti!K34</f>
        <v>14000</v>
      </c>
      <c r="J55" s="97">
        <f>+(I_Vendite_Acquisti!$E$11/30)*I_Vendite_Acquisti!L34</f>
        <v>14000</v>
      </c>
      <c r="K55" s="97">
        <f>+(I_Vendite_Acquisti!$E$11/30)*I_Vendite_Acquisti!M34</f>
        <v>14000</v>
      </c>
      <c r="L55" s="97">
        <f>+(I_Vendite_Acquisti!$E$11/30)*I_Vendite_Acquisti!N34</f>
        <v>14000</v>
      </c>
      <c r="M55" s="97">
        <f>+(I_Vendite_Acquisti!$E$11/30)*I_Vendite_Acquisti!O34</f>
        <v>14000</v>
      </c>
      <c r="N55" s="97">
        <f>+(I_Vendite_Acquisti!$E$11/30)*I_Vendite_Acquisti!P34</f>
        <v>14000</v>
      </c>
      <c r="O55" s="97">
        <f>+(I_Vendite_Acquisti!$E$11/30)*I_Vendite_Acquisti!Q34</f>
        <v>14000</v>
      </c>
      <c r="P55" s="97">
        <f>+(I_Vendite_Acquisti!$E$11/30)*I_Vendite_Acquisti!R34</f>
        <v>14000</v>
      </c>
      <c r="Q55" s="97">
        <f>+(I_Vendite_Acquisti!$E$11/30)*I_Vendite_Acquisti!S34</f>
        <v>14000</v>
      </c>
      <c r="R55" s="97">
        <f>+(I_Vendite_Acquisti!$E$11/30)*I_Vendite_Acquisti!T34</f>
        <v>14000</v>
      </c>
      <c r="S55" s="97">
        <f>+(I_Vendite_Acquisti!$E$11/30)*I_Vendite_Acquisti!U34</f>
        <v>14000</v>
      </c>
      <c r="T55" s="97">
        <f>+(I_Vendite_Acquisti!$E$11/30)*I_Vendite_Acquisti!V34</f>
        <v>14000</v>
      </c>
      <c r="U55" s="97">
        <f>+(I_Vendite_Acquisti!$E$11/30)*I_Vendite_Acquisti!W34</f>
        <v>14000</v>
      </c>
      <c r="V55" s="97">
        <f>+(I_Vendite_Acquisti!$E$11/30)*I_Vendite_Acquisti!X34</f>
        <v>14000</v>
      </c>
      <c r="W55" s="97">
        <f>+(I_Vendite_Acquisti!$E$11/30)*I_Vendite_Acquisti!Y34</f>
        <v>14000</v>
      </c>
      <c r="X55" s="97">
        <f>+(I_Vendite_Acquisti!$E$11/30)*I_Vendite_Acquisti!Z34</f>
        <v>14000</v>
      </c>
      <c r="Y55" s="97">
        <f>+(I_Vendite_Acquisti!$E$11/30)*I_Vendite_Acquisti!AA34</f>
        <v>14000</v>
      </c>
      <c r="Z55" s="97">
        <f>+(I_Vendite_Acquisti!$E$11/30)*I_Vendite_Acquisti!AB34</f>
        <v>14000</v>
      </c>
      <c r="AA55" s="97">
        <f>+(I_Vendite_Acquisti!$E$11/30)*I_Vendite_Acquisti!AC34</f>
        <v>14000</v>
      </c>
      <c r="AB55" s="97">
        <f>+(I_Vendite_Acquisti!$E$11/30)*I_Vendite_Acquisti!AD34</f>
        <v>14000</v>
      </c>
      <c r="AC55" s="97">
        <f>+(I_Vendite_Acquisti!$E$11/30)*I_Vendite_Acquisti!AE34</f>
        <v>14000</v>
      </c>
      <c r="AD55" s="97">
        <f>+(I_Vendite_Acquisti!$E$11/30)*I_Vendite_Acquisti!AF34</f>
        <v>14000</v>
      </c>
      <c r="AE55" s="97">
        <f>+(I_Vendite_Acquisti!$E$11/30)*I_Vendite_Acquisti!AG34</f>
        <v>14000</v>
      </c>
      <c r="AF55" s="97">
        <f>+(I_Vendite_Acquisti!$E$11/30)*I_Vendite_Acquisti!AH34</f>
        <v>14000</v>
      </c>
      <c r="AG55" s="97">
        <f>+(I_Vendite_Acquisti!$E$11/30)*I_Vendite_Acquisti!AI34</f>
        <v>14000</v>
      </c>
      <c r="AH55" s="97">
        <f>+(I_Vendite_Acquisti!$E$11/30)*I_Vendite_Acquisti!AJ34</f>
        <v>14000</v>
      </c>
      <c r="AI55" s="97">
        <f>+(I_Vendite_Acquisti!$E$11/30)*I_Vendite_Acquisti!AK34</f>
        <v>14000</v>
      </c>
      <c r="AJ55" s="97">
        <f>+(I_Vendite_Acquisti!$E$11/30)*I_Vendite_Acquisti!AL34</f>
        <v>14000</v>
      </c>
      <c r="AK55" s="97">
        <f>+(I_Vendite_Acquisti!$E$11/30)*I_Vendite_Acquisti!AM34</f>
        <v>14000</v>
      </c>
      <c r="AL55" s="97">
        <f>+(I_Vendite_Acquisti!$E$11/30)*I_Vendite_Acquisti!AN34</f>
        <v>14000</v>
      </c>
      <c r="AM55" s="98">
        <f>+(I_Vendite_Acquisti!$E$11/30)*I_Vendite_Acquisti!AO34</f>
        <v>14000</v>
      </c>
    </row>
    <row r="56" spans="1:39" ht="14.4" x14ac:dyDescent="0.3">
      <c r="B56" s="20"/>
      <c r="C56" s="52" t="str">
        <f t="shared" si="12"/>
        <v>Prodotto 4</v>
      </c>
      <c r="D56" s="96">
        <f>+(I_Vendite_Acquisti!$E$12/30)*I_Vendite_Acquisti!F35</f>
        <v>9000</v>
      </c>
      <c r="E56" s="97">
        <f>+(I_Vendite_Acquisti!$E$12/30)*I_Vendite_Acquisti!G35</f>
        <v>9000</v>
      </c>
      <c r="F56" s="97">
        <f>+(I_Vendite_Acquisti!$E$12/30)*I_Vendite_Acquisti!H35</f>
        <v>9000</v>
      </c>
      <c r="G56" s="97">
        <f>+(I_Vendite_Acquisti!$E$12/30)*I_Vendite_Acquisti!I35</f>
        <v>9000</v>
      </c>
      <c r="H56" s="97">
        <f>+(I_Vendite_Acquisti!$E$12/30)*I_Vendite_Acquisti!J35</f>
        <v>9000</v>
      </c>
      <c r="I56" s="97">
        <f>+(I_Vendite_Acquisti!$E$12/30)*I_Vendite_Acquisti!K35</f>
        <v>9000</v>
      </c>
      <c r="J56" s="97">
        <f>+(I_Vendite_Acquisti!$E$12/30)*I_Vendite_Acquisti!L35</f>
        <v>9000</v>
      </c>
      <c r="K56" s="97">
        <f>+(I_Vendite_Acquisti!$E$12/30)*I_Vendite_Acquisti!M35</f>
        <v>9000</v>
      </c>
      <c r="L56" s="97">
        <f>+(I_Vendite_Acquisti!$E$12/30)*I_Vendite_Acquisti!N35</f>
        <v>9000</v>
      </c>
      <c r="M56" s="97">
        <f>+(I_Vendite_Acquisti!$E$12/30)*I_Vendite_Acquisti!O35</f>
        <v>9000</v>
      </c>
      <c r="N56" s="97">
        <f>+(I_Vendite_Acquisti!$E$12/30)*I_Vendite_Acquisti!P35</f>
        <v>9000</v>
      </c>
      <c r="O56" s="97">
        <f>+(I_Vendite_Acquisti!$E$12/30)*I_Vendite_Acquisti!Q35</f>
        <v>9000</v>
      </c>
      <c r="P56" s="97">
        <f>+(I_Vendite_Acquisti!$E$12/30)*I_Vendite_Acquisti!R35</f>
        <v>9000</v>
      </c>
      <c r="Q56" s="97">
        <f>+(I_Vendite_Acquisti!$E$12/30)*I_Vendite_Acquisti!S35</f>
        <v>9000</v>
      </c>
      <c r="R56" s="97">
        <f>+(I_Vendite_Acquisti!$E$12/30)*I_Vendite_Acquisti!T35</f>
        <v>9000</v>
      </c>
      <c r="S56" s="97">
        <f>+(I_Vendite_Acquisti!$E$12/30)*I_Vendite_Acquisti!U35</f>
        <v>9000</v>
      </c>
      <c r="T56" s="97">
        <f>+(I_Vendite_Acquisti!$E$12/30)*I_Vendite_Acquisti!V35</f>
        <v>9000</v>
      </c>
      <c r="U56" s="97">
        <f>+(I_Vendite_Acquisti!$E$12/30)*I_Vendite_Acquisti!W35</f>
        <v>9000</v>
      </c>
      <c r="V56" s="97">
        <f>+(I_Vendite_Acquisti!$E$12/30)*I_Vendite_Acquisti!X35</f>
        <v>9000</v>
      </c>
      <c r="W56" s="97">
        <f>+(I_Vendite_Acquisti!$E$12/30)*I_Vendite_Acquisti!Y35</f>
        <v>9000</v>
      </c>
      <c r="X56" s="97">
        <f>+(I_Vendite_Acquisti!$E$12/30)*I_Vendite_Acquisti!Z35</f>
        <v>9000</v>
      </c>
      <c r="Y56" s="97">
        <f>+(I_Vendite_Acquisti!$E$12/30)*I_Vendite_Acquisti!AA35</f>
        <v>9000</v>
      </c>
      <c r="Z56" s="97">
        <f>+(I_Vendite_Acquisti!$E$12/30)*I_Vendite_Acquisti!AB35</f>
        <v>9000</v>
      </c>
      <c r="AA56" s="97">
        <f>+(I_Vendite_Acquisti!$E$12/30)*I_Vendite_Acquisti!AC35</f>
        <v>9000</v>
      </c>
      <c r="AB56" s="97">
        <f>+(I_Vendite_Acquisti!$E$12/30)*I_Vendite_Acquisti!AD35</f>
        <v>9000</v>
      </c>
      <c r="AC56" s="97">
        <f>+(I_Vendite_Acquisti!$E$12/30)*I_Vendite_Acquisti!AE35</f>
        <v>9000</v>
      </c>
      <c r="AD56" s="97">
        <f>+(I_Vendite_Acquisti!$E$12/30)*I_Vendite_Acquisti!AF35</f>
        <v>9000</v>
      </c>
      <c r="AE56" s="97">
        <f>+(I_Vendite_Acquisti!$E$12/30)*I_Vendite_Acquisti!AG35</f>
        <v>9000</v>
      </c>
      <c r="AF56" s="97">
        <f>+(I_Vendite_Acquisti!$E$12/30)*I_Vendite_Acquisti!AH35</f>
        <v>9000</v>
      </c>
      <c r="AG56" s="97">
        <f>+(I_Vendite_Acquisti!$E$12/30)*I_Vendite_Acquisti!AI35</f>
        <v>9000</v>
      </c>
      <c r="AH56" s="97">
        <f>+(I_Vendite_Acquisti!$E$12/30)*I_Vendite_Acquisti!AJ35</f>
        <v>9000</v>
      </c>
      <c r="AI56" s="97">
        <f>+(I_Vendite_Acquisti!$E$12/30)*I_Vendite_Acquisti!AK35</f>
        <v>9000</v>
      </c>
      <c r="AJ56" s="97">
        <f>+(I_Vendite_Acquisti!$E$12/30)*I_Vendite_Acquisti!AL35</f>
        <v>9000</v>
      </c>
      <c r="AK56" s="97">
        <f>+(I_Vendite_Acquisti!$E$12/30)*I_Vendite_Acquisti!AM35</f>
        <v>9000</v>
      </c>
      <c r="AL56" s="97">
        <f>+(I_Vendite_Acquisti!$E$12/30)*I_Vendite_Acquisti!AN35</f>
        <v>9000</v>
      </c>
      <c r="AM56" s="98">
        <f>+(I_Vendite_Acquisti!$E$12/30)*I_Vendite_Acquisti!AO35</f>
        <v>9000</v>
      </c>
    </row>
    <row r="57" spans="1:39" ht="14.4" x14ac:dyDescent="0.3">
      <c r="B57" s="2"/>
      <c r="C57" s="52" t="str">
        <f t="shared" si="12"/>
        <v>Prodotto 5</v>
      </c>
      <c r="D57" s="96">
        <f>+(I_Vendite_Acquisti!$E$13/30)*I_Vendite_Acquisti!F36</f>
        <v>32000</v>
      </c>
      <c r="E57" s="97">
        <f>+(I_Vendite_Acquisti!$E$13/30)*I_Vendite_Acquisti!G36</f>
        <v>32000</v>
      </c>
      <c r="F57" s="97">
        <f>+(I_Vendite_Acquisti!$E$13/30)*I_Vendite_Acquisti!H36</f>
        <v>32000</v>
      </c>
      <c r="G57" s="97">
        <f>+(I_Vendite_Acquisti!$E$13/30)*I_Vendite_Acquisti!I36</f>
        <v>32000</v>
      </c>
      <c r="H57" s="97">
        <f>+(I_Vendite_Acquisti!$E$13/30)*I_Vendite_Acquisti!J36</f>
        <v>32000</v>
      </c>
      <c r="I57" s="97">
        <f>+(I_Vendite_Acquisti!$E$13/30)*I_Vendite_Acquisti!K36</f>
        <v>32000</v>
      </c>
      <c r="J57" s="97">
        <f>+(I_Vendite_Acquisti!$E$13/30)*I_Vendite_Acquisti!L36</f>
        <v>32000</v>
      </c>
      <c r="K57" s="97">
        <f>+(I_Vendite_Acquisti!$E$13/30)*I_Vendite_Acquisti!M36</f>
        <v>32000</v>
      </c>
      <c r="L57" s="97">
        <f>+(I_Vendite_Acquisti!$E$13/30)*I_Vendite_Acquisti!N36</f>
        <v>32000</v>
      </c>
      <c r="M57" s="97">
        <f>+(I_Vendite_Acquisti!$E$13/30)*I_Vendite_Acquisti!O36</f>
        <v>32000</v>
      </c>
      <c r="N57" s="97">
        <f>+(I_Vendite_Acquisti!$E$13/30)*I_Vendite_Acquisti!P36</f>
        <v>32000</v>
      </c>
      <c r="O57" s="97">
        <f>+(I_Vendite_Acquisti!$E$13/30)*I_Vendite_Acquisti!Q36</f>
        <v>32000</v>
      </c>
      <c r="P57" s="97">
        <f>+(I_Vendite_Acquisti!$E$13/30)*I_Vendite_Acquisti!R36</f>
        <v>32000</v>
      </c>
      <c r="Q57" s="97">
        <f>+(I_Vendite_Acquisti!$E$13/30)*I_Vendite_Acquisti!S36</f>
        <v>32000</v>
      </c>
      <c r="R57" s="97">
        <f>+(I_Vendite_Acquisti!$E$13/30)*I_Vendite_Acquisti!T36</f>
        <v>32000</v>
      </c>
      <c r="S57" s="97">
        <f>+(I_Vendite_Acquisti!$E$13/30)*I_Vendite_Acquisti!U36</f>
        <v>32000</v>
      </c>
      <c r="T57" s="97">
        <f>+(I_Vendite_Acquisti!$E$13/30)*I_Vendite_Acquisti!V36</f>
        <v>32000</v>
      </c>
      <c r="U57" s="97">
        <f>+(I_Vendite_Acquisti!$E$13/30)*I_Vendite_Acquisti!W36</f>
        <v>32000</v>
      </c>
      <c r="V57" s="97">
        <f>+(I_Vendite_Acquisti!$E$13/30)*I_Vendite_Acquisti!X36</f>
        <v>32000</v>
      </c>
      <c r="W57" s="97">
        <f>+(I_Vendite_Acquisti!$E$13/30)*I_Vendite_Acquisti!Y36</f>
        <v>32000</v>
      </c>
      <c r="X57" s="97">
        <f>+(I_Vendite_Acquisti!$E$13/30)*I_Vendite_Acquisti!Z36</f>
        <v>32000</v>
      </c>
      <c r="Y57" s="97">
        <f>+(I_Vendite_Acquisti!$E$13/30)*I_Vendite_Acquisti!AA36</f>
        <v>32000</v>
      </c>
      <c r="Z57" s="97">
        <f>+(I_Vendite_Acquisti!$E$13/30)*I_Vendite_Acquisti!AB36</f>
        <v>32000</v>
      </c>
      <c r="AA57" s="97">
        <f>+(I_Vendite_Acquisti!$E$13/30)*I_Vendite_Acquisti!AC36</f>
        <v>32000</v>
      </c>
      <c r="AB57" s="97">
        <f>+(I_Vendite_Acquisti!$E$13/30)*I_Vendite_Acquisti!AD36</f>
        <v>32000</v>
      </c>
      <c r="AC57" s="97">
        <f>+(I_Vendite_Acquisti!$E$13/30)*I_Vendite_Acquisti!AE36</f>
        <v>32000</v>
      </c>
      <c r="AD57" s="97">
        <f>+(I_Vendite_Acquisti!$E$13/30)*I_Vendite_Acquisti!AF36</f>
        <v>32000</v>
      </c>
      <c r="AE57" s="97">
        <f>+(I_Vendite_Acquisti!$E$13/30)*I_Vendite_Acquisti!AG36</f>
        <v>32000</v>
      </c>
      <c r="AF57" s="97">
        <f>+(I_Vendite_Acquisti!$E$13/30)*I_Vendite_Acquisti!AH36</f>
        <v>32000</v>
      </c>
      <c r="AG57" s="97">
        <f>+(I_Vendite_Acquisti!$E$13/30)*I_Vendite_Acquisti!AI36</f>
        <v>32000</v>
      </c>
      <c r="AH57" s="97">
        <f>+(I_Vendite_Acquisti!$E$13/30)*I_Vendite_Acquisti!AJ36</f>
        <v>32000</v>
      </c>
      <c r="AI57" s="97">
        <f>+(I_Vendite_Acquisti!$E$13/30)*I_Vendite_Acquisti!AK36</f>
        <v>32000</v>
      </c>
      <c r="AJ57" s="97">
        <f>+(I_Vendite_Acquisti!$E$13/30)*I_Vendite_Acquisti!AL36</f>
        <v>32000</v>
      </c>
      <c r="AK57" s="97">
        <f>+(I_Vendite_Acquisti!$E$13/30)*I_Vendite_Acquisti!AM36</f>
        <v>32000</v>
      </c>
      <c r="AL57" s="97">
        <f>+(I_Vendite_Acquisti!$E$13/30)*I_Vendite_Acquisti!AN36</f>
        <v>32000</v>
      </c>
      <c r="AM57" s="98">
        <f>+(I_Vendite_Acquisti!$E$13/30)*I_Vendite_Acquisti!AO36</f>
        <v>32000</v>
      </c>
    </row>
    <row r="58" spans="1:39" ht="14.4" x14ac:dyDescent="0.3">
      <c r="B58" s="17"/>
      <c r="C58" s="52" t="str">
        <f t="shared" si="12"/>
        <v>Prodotto 6</v>
      </c>
      <c r="D58" s="96">
        <f>+(I_Vendite_Acquisti!$E$14/30)*I_Vendite_Acquisti!F37</f>
        <v>0</v>
      </c>
      <c r="E58" s="97">
        <f>+(I_Vendite_Acquisti!$E$14/30)*I_Vendite_Acquisti!G37</f>
        <v>0</v>
      </c>
      <c r="F58" s="97">
        <f>+(I_Vendite_Acquisti!$E$14/30)*I_Vendite_Acquisti!H37</f>
        <v>0</v>
      </c>
      <c r="G58" s="97">
        <f>+(I_Vendite_Acquisti!$E$14/30)*I_Vendite_Acquisti!I37</f>
        <v>0</v>
      </c>
      <c r="H58" s="97">
        <f>+(I_Vendite_Acquisti!$E$14/30)*I_Vendite_Acquisti!J37</f>
        <v>0</v>
      </c>
      <c r="I58" s="97">
        <f>+(I_Vendite_Acquisti!$E$14/30)*I_Vendite_Acquisti!K37</f>
        <v>0</v>
      </c>
      <c r="J58" s="97">
        <f>+(I_Vendite_Acquisti!$E$14/30)*I_Vendite_Acquisti!L37</f>
        <v>0</v>
      </c>
      <c r="K58" s="97">
        <f>+(I_Vendite_Acquisti!$E$14/30)*I_Vendite_Acquisti!M37</f>
        <v>0</v>
      </c>
      <c r="L58" s="97">
        <f>+(I_Vendite_Acquisti!$E$14/30)*I_Vendite_Acquisti!N37</f>
        <v>0</v>
      </c>
      <c r="M58" s="97">
        <f>+(I_Vendite_Acquisti!$E$14/30)*I_Vendite_Acquisti!O37</f>
        <v>0</v>
      </c>
      <c r="N58" s="97">
        <f>+(I_Vendite_Acquisti!$E$14/30)*I_Vendite_Acquisti!P37</f>
        <v>0</v>
      </c>
      <c r="O58" s="97">
        <f>+(I_Vendite_Acquisti!$E$14/30)*I_Vendite_Acquisti!Q37</f>
        <v>0</v>
      </c>
      <c r="P58" s="97">
        <f>+(I_Vendite_Acquisti!$E$14/30)*I_Vendite_Acquisti!R37</f>
        <v>0</v>
      </c>
      <c r="Q58" s="97">
        <f>+(I_Vendite_Acquisti!$E$14/30)*I_Vendite_Acquisti!S37</f>
        <v>0</v>
      </c>
      <c r="R58" s="97">
        <f>+(I_Vendite_Acquisti!$E$14/30)*I_Vendite_Acquisti!T37</f>
        <v>0</v>
      </c>
      <c r="S58" s="97">
        <f>+(I_Vendite_Acquisti!$E$14/30)*I_Vendite_Acquisti!U37</f>
        <v>0</v>
      </c>
      <c r="T58" s="97">
        <f>+(I_Vendite_Acquisti!$E$14/30)*I_Vendite_Acquisti!V37</f>
        <v>0</v>
      </c>
      <c r="U58" s="97">
        <f>+(I_Vendite_Acquisti!$E$14/30)*I_Vendite_Acquisti!W37</f>
        <v>0</v>
      </c>
      <c r="V58" s="97">
        <f>+(I_Vendite_Acquisti!$E$14/30)*I_Vendite_Acquisti!X37</f>
        <v>0</v>
      </c>
      <c r="W58" s="97">
        <f>+(I_Vendite_Acquisti!$E$14/30)*I_Vendite_Acquisti!Y37</f>
        <v>0</v>
      </c>
      <c r="X58" s="97">
        <f>+(I_Vendite_Acquisti!$E$14/30)*I_Vendite_Acquisti!Z37</f>
        <v>0</v>
      </c>
      <c r="Y58" s="97">
        <f>+(I_Vendite_Acquisti!$E$14/30)*I_Vendite_Acquisti!AA37</f>
        <v>0</v>
      </c>
      <c r="Z58" s="97">
        <f>+(I_Vendite_Acquisti!$E$14/30)*I_Vendite_Acquisti!AB37</f>
        <v>0</v>
      </c>
      <c r="AA58" s="97">
        <f>+(I_Vendite_Acquisti!$E$14/30)*I_Vendite_Acquisti!AC37</f>
        <v>0</v>
      </c>
      <c r="AB58" s="97">
        <f>+(I_Vendite_Acquisti!$E$14/30)*I_Vendite_Acquisti!AD37</f>
        <v>0</v>
      </c>
      <c r="AC58" s="97">
        <f>+(I_Vendite_Acquisti!$E$14/30)*I_Vendite_Acquisti!AE37</f>
        <v>0</v>
      </c>
      <c r="AD58" s="97">
        <f>+(I_Vendite_Acquisti!$E$14/30)*I_Vendite_Acquisti!AF37</f>
        <v>0</v>
      </c>
      <c r="AE58" s="97">
        <f>+(I_Vendite_Acquisti!$E$14/30)*I_Vendite_Acquisti!AG37</f>
        <v>0</v>
      </c>
      <c r="AF58" s="97">
        <f>+(I_Vendite_Acquisti!$E$14/30)*I_Vendite_Acquisti!AH37</f>
        <v>0</v>
      </c>
      <c r="AG58" s="97">
        <f>+(I_Vendite_Acquisti!$E$14/30)*I_Vendite_Acquisti!AI37</f>
        <v>0</v>
      </c>
      <c r="AH58" s="97">
        <f>+(I_Vendite_Acquisti!$E$14/30)*I_Vendite_Acquisti!AJ37</f>
        <v>0</v>
      </c>
      <c r="AI58" s="97">
        <f>+(I_Vendite_Acquisti!$E$14/30)*I_Vendite_Acquisti!AK37</f>
        <v>0</v>
      </c>
      <c r="AJ58" s="97">
        <f>+(I_Vendite_Acquisti!$E$14/30)*I_Vendite_Acquisti!AL37</f>
        <v>0</v>
      </c>
      <c r="AK58" s="97">
        <f>+(I_Vendite_Acquisti!$E$14/30)*I_Vendite_Acquisti!AM37</f>
        <v>0</v>
      </c>
      <c r="AL58" s="97">
        <f>+(I_Vendite_Acquisti!$E$14/30)*I_Vendite_Acquisti!AN37</f>
        <v>0</v>
      </c>
      <c r="AM58" s="98">
        <f>+(I_Vendite_Acquisti!$E$14/30)*I_Vendite_Acquisti!AO37</f>
        <v>0</v>
      </c>
    </row>
    <row r="59" spans="1:39" ht="14.4" x14ac:dyDescent="0.3">
      <c r="B59" s="20"/>
      <c r="C59" s="52" t="str">
        <f t="shared" si="12"/>
        <v>Prodotto 7</v>
      </c>
      <c r="D59" s="96">
        <f>+(I_Vendite_Acquisti!$E$15/30)*I_Vendite_Acquisti!F38</f>
        <v>0</v>
      </c>
      <c r="E59" s="97">
        <f>+(I_Vendite_Acquisti!$E$15/30)*I_Vendite_Acquisti!G38</f>
        <v>0</v>
      </c>
      <c r="F59" s="97">
        <f>+(I_Vendite_Acquisti!$E$15/30)*I_Vendite_Acquisti!H38</f>
        <v>0</v>
      </c>
      <c r="G59" s="97">
        <f>+(I_Vendite_Acquisti!$E$15/30)*I_Vendite_Acquisti!I38</f>
        <v>0</v>
      </c>
      <c r="H59" s="97">
        <f>+(I_Vendite_Acquisti!$E$15/30)*I_Vendite_Acquisti!J38</f>
        <v>0</v>
      </c>
      <c r="I59" s="97">
        <f>+(I_Vendite_Acquisti!$E$15/30)*I_Vendite_Acquisti!K38</f>
        <v>0</v>
      </c>
      <c r="J59" s="97">
        <f>+(I_Vendite_Acquisti!$E$15/30)*I_Vendite_Acquisti!L38</f>
        <v>0</v>
      </c>
      <c r="K59" s="97">
        <f>+(I_Vendite_Acquisti!$E$15/30)*I_Vendite_Acquisti!M38</f>
        <v>0</v>
      </c>
      <c r="L59" s="97">
        <f>+(I_Vendite_Acquisti!$E$15/30)*I_Vendite_Acquisti!N38</f>
        <v>0</v>
      </c>
      <c r="M59" s="97">
        <f>+(I_Vendite_Acquisti!$E$15/30)*I_Vendite_Acquisti!O38</f>
        <v>0</v>
      </c>
      <c r="N59" s="97">
        <f>+(I_Vendite_Acquisti!$E$15/30)*I_Vendite_Acquisti!P38</f>
        <v>0</v>
      </c>
      <c r="O59" s="97">
        <f>+(I_Vendite_Acquisti!$E$15/30)*I_Vendite_Acquisti!Q38</f>
        <v>0</v>
      </c>
      <c r="P59" s="97">
        <f>+(I_Vendite_Acquisti!$E$15/30)*I_Vendite_Acquisti!R38</f>
        <v>0</v>
      </c>
      <c r="Q59" s="97">
        <f>+(I_Vendite_Acquisti!$E$15/30)*I_Vendite_Acquisti!S38</f>
        <v>0</v>
      </c>
      <c r="R59" s="97">
        <f>+(I_Vendite_Acquisti!$E$15/30)*I_Vendite_Acquisti!T38</f>
        <v>0</v>
      </c>
      <c r="S59" s="97">
        <f>+(I_Vendite_Acquisti!$E$15/30)*I_Vendite_Acquisti!U38</f>
        <v>0</v>
      </c>
      <c r="T59" s="97">
        <f>+(I_Vendite_Acquisti!$E$15/30)*I_Vendite_Acquisti!V38</f>
        <v>0</v>
      </c>
      <c r="U59" s="97">
        <f>+(I_Vendite_Acquisti!$E$15/30)*I_Vendite_Acquisti!W38</f>
        <v>0</v>
      </c>
      <c r="V59" s="97">
        <f>+(I_Vendite_Acquisti!$E$15/30)*I_Vendite_Acquisti!X38</f>
        <v>0</v>
      </c>
      <c r="W59" s="97">
        <f>+(I_Vendite_Acquisti!$E$15/30)*I_Vendite_Acquisti!Y38</f>
        <v>0</v>
      </c>
      <c r="X59" s="97">
        <f>+(I_Vendite_Acquisti!$E$15/30)*I_Vendite_Acquisti!Z38</f>
        <v>0</v>
      </c>
      <c r="Y59" s="97">
        <f>+(I_Vendite_Acquisti!$E$15/30)*I_Vendite_Acquisti!AA38</f>
        <v>0</v>
      </c>
      <c r="Z59" s="97">
        <f>+(I_Vendite_Acquisti!$E$15/30)*I_Vendite_Acquisti!AB38</f>
        <v>0</v>
      </c>
      <c r="AA59" s="97">
        <f>+(I_Vendite_Acquisti!$E$15/30)*I_Vendite_Acquisti!AC38</f>
        <v>0</v>
      </c>
      <c r="AB59" s="97">
        <f>+(I_Vendite_Acquisti!$E$15/30)*I_Vendite_Acquisti!AD38</f>
        <v>0</v>
      </c>
      <c r="AC59" s="97">
        <f>+(I_Vendite_Acquisti!$E$15/30)*I_Vendite_Acquisti!AE38</f>
        <v>0</v>
      </c>
      <c r="AD59" s="97">
        <f>+(I_Vendite_Acquisti!$E$15/30)*I_Vendite_Acquisti!AF38</f>
        <v>0</v>
      </c>
      <c r="AE59" s="97">
        <f>+(I_Vendite_Acquisti!$E$15/30)*I_Vendite_Acquisti!AG38</f>
        <v>0</v>
      </c>
      <c r="AF59" s="97">
        <f>+(I_Vendite_Acquisti!$E$15/30)*I_Vendite_Acquisti!AH38</f>
        <v>0</v>
      </c>
      <c r="AG59" s="97">
        <f>+(I_Vendite_Acquisti!$E$15/30)*I_Vendite_Acquisti!AI38</f>
        <v>0</v>
      </c>
      <c r="AH59" s="97">
        <f>+(I_Vendite_Acquisti!$E$15/30)*I_Vendite_Acquisti!AJ38</f>
        <v>0</v>
      </c>
      <c r="AI59" s="97">
        <f>+(I_Vendite_Acquisti!$E$15/30)*I_Vendite_Acquisti!AK38</f>
        <v>0</v>
      </c>
      <c r="AJ59" s="97">
        <f>+(I_Vendite_Acquisti!$E$15/30)*I_Vendite_Acquisti!AL38</f>
        <v>0</v>
      </c>
      <c r="AK59" s="97">
        <f>+(I_Vendite_Acquisti!$E$15/30)*I_Vendite_Acquisti!AM38</f>
        <v>0</v>
      </c>
      <c r="AL59" s="97">
        <f>+(I_Vendite_Acquisti!$E$15/30)*I_Vendite_Acquisti!AN38</f>
        <v>0</v>
      </c>
      <c r="AM59" s="98">
        <f>+(I_Vendite_Acquisti!$E$15/30)*I_Vendite_Acquisti!AO38</f>
        <v>0</v>
      </c>
    </row>
    <row r="60" spans="1:39" ht="14.4" x14ac:dyDescent="0.3">
      <c r="B60" s="20"/>
      <c r="C60" s="52" t="str">
        <f t="shared" si="12"/>
        <v>Prodotto 8</v>
      </c>
      <c r="D60" s="96">
        <f>+(I_Vendite_Acquisti!$E$16/30)*I_Vendite_Acquisti!F39</f>
        <v>0</v>
      </c>
      <c r="E60" s="97">
        <f>+(I_Vendite_Acquisti!$E$16/30)*I_Vendite_Acquisti!G39</f>
        <v>0</v>
      </c>
      <c r="F60" s="97">
        <f>+(I_Vendite_Acquisti!$E$16/30)*I_Vendite_Acquisti!H39</f>
        <v>0</v>
      </c>
      <c r="G60" s="97">
        <f>+(I_Vendite_Acquisti!$E$16/30)*I_Vendite_Acquisti!I39</f>
        <v>0</v>
      </c>
      <c r="H60" s="97">
        <f>+(I_Vendite_Acquisti!$E$16/30)*I_Vendite_Acquisti!J39</f>
        <v>0</v>
      </c>
      <c r="I60" s="97">
        <f>+(I_Vendite_Acquisti!$E$16/30)*I_Vendite_Acquisti!K39</f>
        <v>0</v>
      </c>
      <c r="J60" s="97">
        <f>+(I_Vendite_Acquisti!$E$16/30)*I_Vendite_Acquisti!L39</f>
        <v>0</v>
      </c>
      <c r="K60" s="97">
        <f>+(I_Vendite_Acquisti!$E$16/30)*I_Vendite_Acquisti!M39</f>
        <v>0</v>
      </c>
      <c r="L60" s="97">
        <f>+(I_Vendite_Acquisti!$E$16/30)*I_Vendite_Acquisti!N39</f>
        <v>0</v>
      </c>
      <c r="M60" s="97">
        <f>+(I_Vendite_Acquisti!$E$16/30)*I_Vendite_Acquisti!O39</f>
        <v>0</v>
      </c>
      <c r="N60" s="97">
        <f>+(I_Vendite_Acquisti!$E$16/30)*I_Vendite_Acquisti!P39</f>
        <v>0</v>
      </c>
      <c r="O60" s="97">
        <f>+(I_Vendite_Acquisti!$E$16/30)*I_Vendite_Acquisti!Q39</f>
        <v>0</v>
      </c>
      <c r="P60" s="97">
        <f>+(I_Vendite_Acquisti!$E$16/30)*I_Vendite_Acquisti!R39</f>
        <v>0</v>
      </c>
      <c r="Q60" s="97">
        <f>+(I_Vendite_Acquisti!$E$16/30)*I_Vendite_Acquisti!S39</f>
        <v>0</v>
      </c>
      <c r="R60" s="97">
        <f>+(I_Vendite_Acquisti!$E$16/30)*I_Vendite_Acquisti!T39</f>
        <v>0</v>
      </c>
      <c r="S60" s="97">
        <f>+(I_Vendite_Acquisti!$E$16/30)*I_Vendite_Acquisti!U39</f>
        <v>0</v>
      </c>
      <c r="T60" s="97">
        <f>+(I_Vendite_Acquisti!$E$16/30)*I_Vendite_Acquisti!V39</f>
        <v>0</v>
      </c>
      <c r="U60" s="97">
        <f>+(I_Vendite_Acquisti!$E$16/30)*I_Vendite_Acquisti!W39</f>
        <v>0</v>
      </c>
      <c r="V60" s="97">
        <f>+(I_Vendite_Acquisti!$E$16/30)*I_Vendite_Acquisti!X39</f>
        <v>0</v>
      </c>
      <c r="W60" s="97">
        <f>+(I_Vendite_Acquisti!$E$16/30)*I_Vendite_Acquisti!Y39</f>
        <v>0</v>
      </c>
      <c r="X60" s="97">
        <f>+(I_Vendite_Acquisti!$E$16/30)*I_Vendite_Acquisti!Z39</f>
        <v>0</v>
      </c>
      <c r="Y60" s="97">
        <f>+(I_Vendite_Acquisti!$E$16/30)*I_Vendite_Acquisti!AA39</f>
        <v>0</v>
      </c>
      <c r="Z60" s="97">
        <f>+(I_Vendite_Acquisti!$E$16/30)*I_Vendite_Acquisti!AB39</f>
        <v>0</v>
      </c>
      <c r="AA60" s="97">
        <f>+(I_Vendite_Acquisti!$E$16/30)*I_Vendite_Acquisti!AC39</f>
        <v>0</v>
      </c>
      <c r="AB60" s="97">
        <f>+(I_Vendite_Acquisti!$E$16/30)*I_Vendite_Acquisti!AD39</f>
        <v>0</v>
      </c>
      <c r="AC60" s="97">
        <f>+(I_Vendite_Acquisti!$E$16/30)*I_Vendite_Acquisti!AE39</f>
        <v>0</v>
      </c>
      <c r="AD60" s="97">
        <f>+(I_Vendite_Acquisti!$E$16/30)*I_Vendite_Acquisti!AF39</f>
        <v>0</v>
      </c>
      <c r="AE60" s="97">
        <f>+(I_Vendite_Acquisti!$E$16/30)*I_Vendite_Acquisti!AG39</f>
        <v>0</v>
      </c>
      <c r="AF60" s="97">
        <f>+(I_Vendite_Acquisti!$E$16/30)*I_Vendite_Acquisti!AH39</f>
        <v>0</v>
      </c>
      <c r="AG60" s="97">
        <f>+(I_Vendite_Acquisti!$E$16/30)*I_Vendite_Acquisti!AI39</f>
        <v>0</v>
      </c>
      <c r="AH60" s="97">
        <f>+(I_Vendite_Acquisti!$E$16/30)*I_Vendite_Acquisti!AJ39</f>
        <v>0</v>
      </c>
      <c r="AI60" s="97">
        <f>+(I_Vendite_Acquisti!$E$16/30)*I_Vendite_Acquisti!AK39</f>
        <v>0</v>
      </c>
      <c r="AJ60" s="97">
        <f>+(I_Vendite_Acquisti!$E$16/30)*I_Vendite_Acquisti!AL39</f>
        <v>0</v>
      </c>
      <c r="AK60" s="97">
        <f>+(I_Vendite_Acquisti!$E$16/30)*I_Vendite_Acquisti!AM39</f>
        <v>0</v>
      </c>
      <c r="AL60" s="97">
        <f>+(I_Vendite_Acquisti!$E$16/30)*I_Vendite_Acquisti!AN39</f>
        <v>0</v>
      </c>
      <c r="AM60" s="98">
        <f>+(I_Vendite_Acquisti!$E$16/30)*I_Vendite_Acquisti!AO39</f>
        <v>0</v>
      </c>
    </row>
    <row r="61" spans="1:39" ht="14.4" x14ac:dyDescent="0.3">
      <c r="B61" s="20"/>
      <c r="C61" s="52" t="str">
        <f t="shared" si="12"/>
        <v>Prodotto 9</v>
      </c>
      <c r="D61" s="96">
        <f>+(I_Vendite_Acquisti!$E$17/30)*I_Vendite_Acquisti!F40</f>
        <v>0</v>
      </c>
      <c r="E61" s="97">
        <f>+(I_Vendite_Acquisti!$E$17/30)*I_Vendite_Acquisti!G40</f>
        <v>0</v>
      </c>
      <c r="F61" s="97">
        <f>+(I_Vendite_Acquisti!$E$17/30)*I_Vendite_Acquisti!H40</f>
        <v>0</v>
      </c>
      <c r="G61" s="97">
        <f>+(I_Vendite_Acquisti!$E$17/30)*I_Vendite_Acquisti!I40</f>
        <v>0</v>
      </c>
      <c r="H61" s="97">
        <f>+(I_Vendite_Acquisti!$E$17/30)*I_Vendite_Acquisti!J40</f>
        <v>0</v>
      </c>
      <c r="I61" s="97">
        <f>+(I_Vendite_Acquisti!$E$17/30)*I_Vendite_Acquisti!K40</f>
        <v>0</v>
      </c>
      <c r="J61" s="97">
        <f>+(I_Vendite_Acquisti!$E$17/30)*I_Vendite_Acquisti!L40</f>
        <v>0</v>
      </c>
      <c r="K61" s="97">
        <f>+(I_Vendite_Acquisti!$E$17/30)*I_Vendite_Acquisti!M40</f>
        <v>0</v>
      </c>
      <c r="L61" s="97">
        <f>+(I_Vendite_Acquisti!$E$17/30)*I_Vendite_Acquisti!N40</f>
        <v>0</v>
      </c>
      <c r="M61" s="97">
        <f>+(I_Vendite_Acquisti!$E$17/30)*I_Vendite_Acquisti!O40</f>
        <v>0</v>
      </c>
      <c r="N61" s="97">
        <f>+(I_Vendite_Acquisti!$E$17/30)*I_Vendite_Acquisti!P40</f>
        <v>0</v>
      </c>
      <c r="O61" s="97">
        <f>+(I_Vendite_Acquisti!$E$17/30)*I_Vendite_Acquisti!Q40</f>
        <v>0</v>
      </c>
      <c r="P61" s="97">
        <f>+(I_Vendite_Acquisti!$E$17/30)*I_Vendite_Acquisti!R40</f>
        <v>0</v>
      </c>
      <c r="Q61" s="97">
        <f>+(I_Vendite_Acquisti!$E$17/30)*I_Vendite_Acquisti!S40</f>
        <v>0</v>
      </c>
      <c r="R61" s="97">
        <f>+(I_Vendite_Acquisti!$E$17/30)*I_Vendite_Acquisti!T40</f>
        <v>0</v>
      </c>
      <c r="S61" s="97">
        <f>+(I_Vendite_Acquisti!$E$17/30)*I_Vendite_Acquisti!U40</f>
        <v>0</v>
      </c>
      <c r="T61" s="97">
        <f>+(I_Vendite_Acquisti!$E$17/30)*I_Vendite_Acquisti!V40</f>
        <v>0</v>
      </c>
      <c r="U61" s="97">
        <f>+(I_Vendite_Acquisti!$E$17/30)*I_Vendite_Acquisti!W40</f>
        <v>0</v>
      </c>
      <c r="V61" s="97">
        <f>+(I_Vendite_Acquisti!$E$17/30)*I_Vendite_Acquisti!X40</f>
        <v>0</v>
      </c>
      <c r="W61" s="97">
        <f>+(I_Vendite_Acquisti!$E$17/30)*I_Vendite_Acquisti!Y40</f>
        <v>0</v>
      </c>
      <c r="X61" s="97">
        <f>+(I_Vendite_Acquisti!$E$17/30)*I_Vendite_Acquisti!Z40</f>
        <v>0</v>
      </c>
      <c r="Y61" s="97">
        <f>+(I_Vendite_Acquisti!$E$17/30)*I_Vendite_Acquisti!AA40</f>
        <v>0</v>
      </c>
      <c r="Z61" s="97">
        <f>+(I_Vendite_Acquisti!$E$17/30)*I_Vendite_Acquisti!AB40</f>
        <v>0</v>
      </c>
      <c r="AA61" s="97">
        <f>+(I_Vendite_Acquisti!$E$17/30)*I_Vendite_Acquisti!AC40</f>
        <v>0</v>
      </c>
      <c r="AB61" s="97">
        <f>+(I_Vendite_Acquisti!$E$17/30)*I_Vendite_Acquisti!AD40</f>
        <v>0</v>
      </c>
      <c r="AC61" s="97">
        <f>+(I_Vendite_Acquisti!$E$17/30)*I_Vendite_Acquisti!AE40</f>
        <v>0</v>
      </c>
      <c r="AD61" s="97">
        <f>+(I_Vendite_Acquisti!$E$17/30)*I_Vendite_Acquisti!AF40</f>
        <v>0</v>
      </c>
      <c r="AE61" s="97">
        <f>+(I_Vendite_Acquisti!$E$17/30)*I_Vendite_Acquisti!AG40</f>
        <v>0</v>
      </c>
      <c r="AF61" s="97">
        <f>+(I_Vendite_Acquisti!$E$17/30)*I_Vendite_Acquisti!AH40</f>
        <v>0</v>
      </c>
      <c r="AG61" s="97">
        <f>+(I_Vendite_Acquisti!$E$17/30)*I_Vendite_Acquisti!AI40</f>
        <v>0</v>
      </c>
      <c r="AH61" s="97">
        <f>+(I_Vendite_Acquisti!$E$17/30)*I_Vendite_Acquisti!AJ40</f>
        <v>0</v>
      </c>
      <c r="AI61" s="97">
        <f>+(I_Vendite_Acquisti!$E$17/30)*I_Vendite_Acquisti!AK40</f>
        <v>0</v>
      </c>
      <c r="AJ61" s="97">
        <f>+(I_Vendite_Acquisti!$E$17/30)*I_Vendite_Acquisti!AL40</f>
        <v>0</v>
      </c>
      <c r="AK61" s="97">
        <f>+(I_Vendite_Acquisti!$E$17/30)*I_Vendite_Acquisti!AM40</f>
        <v>0</v>
      </c>
      <c r="AL61" s="97">
        <f>+(I_Vendite_Acquisti!$E$17/30)*I_Vendite_Acquisti!AN40</f>
        <v>0</v>
      </c>
      <c r="AM61" s="98">
        <f>+(I_Vendite_Acquisti!$E$17/30)*I_Vendite_Acquisti!AO40</f>
        <v>0</v>
      </c>
    </row>
    <row r="62" spans="1:39" ht="14.4" x14ac:dyDescent="0.3">
      <c r="B62" s="3"/>
      <c r="C62" s="52" t="str">
        <f t="shared" si="12"/>
        <v>Prodotto 10</v>
      </c>
      <c r="D62" s="96">
        <f>+(I_Vendite_Acquisti!$E$18/30)*I_Vendite_Acquisti!F41</f>
        <v>0</v>
      </c>
      <c r="E62" s="97">
        <f>+(I_Vendite_Acquisti!$E$18/30)*I_Vendite_Acquisti!G41</f>
        <v>0</v>
      </c>
      <c r="F62" s="97">
        <f>+(I_Vendite_Acquisti!$E$18/30)*I_Vendite_Acquisti!H41</f>
        <v>0</v>
      </c>
      <c r="G62" s="97">
        <f>+(I_Vendite_Acquisti!$E$18/30)*I_Vendite_Acquisti!I41</f>
        <v>0</v>
      </c>
      <c r="H62" s="97">
        <f>+(I_Vendite_Acquisti!$E$18/30)*I_Vendite_Acquisti!J41</f>
        <v>0</v>
      </c>
      <c r="I62" s="97">
        <f>+(I_Vendite_Acquisti!$E$18/30)*I_Vendite_Acquisti!K41</f>
        <v>0</v>
      </c>
      <c r="J62" s="97">
        <f>+(I_Vendite_Acquisti!$E$18/30)*I_Vendite_Acquisti!L41</f>
        <v>0</v>
      </c>
      <c r="K62" s="97">
        <f>+(I_Vendite_Acquisti!$E$18/30)*I_Vendite_Acquisti!M41</f>
        <v>0</v>
      </c>
      <c r="L62" s="97">
        <f>+(I_Vendite_Acquisti!$E$18/30)*I_Vendite_Acquisti!N41</f>
        <v>0</v>
      </c>
      <c r="M62" s="97">
        <f>+(I_Vendite_Acquisti!$E$18/30)*I_Vendite_Acquisti!O41</f>
        <v>0</v>
      </c>
      <c r="N62" s="97">
        <f>+(I_Vendite_Acquisti!$E$18/30)*I_Vendite_Acquisti!P41</f>
        <v>0</v>
      </c>
      <c r="O62" s="97">
        <f>+(I_Vendite_Acquisti!$E$18/30)*I_Vendite_Acquisti!Q41</f>
        <v>0</v>
      </c>
      <c r="P62" s="97">
        <f>+(I_Vendite_Acquisti!$E$18/30)*I_Vendite_Acquisti!R41</f>
        <v>0</v>
      </c>
      <c r="Q62" s="97">
        <f>+(I_Vendite_Acquisti!$E$18/30)*I_Vendite_Acquisti!S41</f>
        <v>0</v>
      </c>
      <c r="R62" s="97">
        <f>+(I_Vendite_Acquisti!$E$18/30)*I_Vendite_Acquisti!T41</f>
        <v>0</v>
      </c>
      <c r="S62" s="97">
        <f>+(I_Vendite_Acquisti!$E$18/30)*I_Vendite_Acquisti!U41</f>
        <v>0</v>
      </c>
      <c r="T62" s="97">
        <f>+(I_Vendite_Acquisti!$E$18/30)*I_Vendite_Acquisti!V41</f>
        <v>0</v>
      </c>
      <c r="U62" s="97">
        <f>+(I_Vendite_Acquisti!$E$18/30)*I_Vendite_Acquisti!W41</f>
        <v>0</v>
      </c>
      <c r="V62" s="97">
        <f>+(I_Vendite_Acquisti!$E$18/30)*I_Vendite_Acquisti!X41</f>
        <v>0</v>
      </c>
      <c r="W62" s="97">
        <f>+(I_Vendite_Acquisti!$E$18/30)*I_Vendite_Acquisti!Y41</f>
        <v>0</v>
      </c>
      <c r="X62" s="97">
        <f>+(I_Vendite_Acquisti!$E$18/30)*I_Vendite_Acquisti!Z41</f>
        <v>0</v>
      </c>
      <c r="Y62" s="97">
        <f>+(I_Vendite_Acquisti!$E$18/30)*I_Vendite_Acquisti!AA41</f>
        <v>0</v>
      </c>
      <c r="Z62" s="97">
        <f>+(I_Vendite_Acquisti!$E$18/30)*I_Vendite_Acquisti!AB41</f>
        <v>0</v>
      </c>
      <c r="AA62" s="97">
        <f>+(I_Vendite_Acquisti!$E$18/30)*I_Vendite_Acquisti!AC41</f>
        <v>0</v>
      </c>
      <c r="AB62" s="97">
        <f>+(I_Vendite_Acquisti!$E$18/30)*I_Vendite_Acquisti!AD41</f>
        <v>0</v>
      </c>
      <c r="AC62" s="97">
        <f>+(I_Vendite_Acquisti!$E$18/30)*I_Vendite_Acquisti!AE41</f>
        <v>0</v>
      </c>
      <c r="AD62" s="97">
        <f>+(I_Vendite_Acquisti!$E$18/30)*I_Vendite_Acquisti!AF41</f>
        <v>0</v>
      </c>
      <c r="AE62" s="97">
        <f>+(I_Vendite_Acquisti!$E$18/30)*I_Vendite_Acquisti!AG41</f>
        <v>0</v>
      </c>
      <c r="AF62" s="97">
        <f>+(I_Vendite_Acquisti!$E$18/30)*I_Vendite_Acquisti!AH41</f>
        <v>0</v>
      </c>
      <c r="AG62" s="97">
        <f>+(I_Vendite_Acquisti!$E$18/30)*I_Vendite_Acquisti!AI41</f>
        <v>0</v>
      </c>
      <c r="AH62" s="97">
        <f>+(I_Vendite_Acquisti!$E$18/30)*I_Vendite_Acquisti!AJ41</f>
        <v>0</v>
      </c>
      <c r="AI62" s="97">
        <f>+(I_Vendite_Acquisti!$E$18/30)*I_Vendite_Acquisti!AK41</f>
        <v>0</v>
      </c>
      <c r="AJ62" s="97">
        <f>+(I_Vendite_Acquisti!$E$18/30)*I_Vendite_Acquisti!AL41</f>
        <v>0</v>
      </c>
      <c r="AK62" s="97">
        <f>+(I_Vendite_Acquisti!$E$18/30)*I_Vendite_Acquisti!AM41</f>
        <v>0</v>
      </c>
      <c r="AL62" s="97">
        <f>+(I_Vendite_Acquisti!$E$18/30)*I_Vendite_Acquisti!AN41</f>
        <v>0</v>
      </c>
      <c r="AM62" s="98">
        <f>+(I_Vendite_Acquisti!$E$18/30)*I_Vendite_Acquisti!AO41</f>
        <v>0</v>
      </c>
    </row>
    <row r="63" spans="1:39" ht="14.4" x14ac:dyDescent="0.3">
      <c r="B63" s="17"/>
      <c r="C63" s="52" t="str">
        <f t="shared" si="12"/>
        <v>Prodotto 11</v>
      </c>
      <c r="D63" s="96">
        <f>+(I_Vendite_Acquisti!$E$19/30)*I_Vendite_Acquisti!F42</f>
        <v>0</v>
      </c>
      <c r="E63" s="97">
        <f>+(I_Vendite_Acquisti!$E$19/30)*I_Vendite_Acquisti!G42</f>
        <v>0</v>
      </c>
      <c r="F63" s="97">
        <f>+(I_Vendite_Acquisti!$E$19/30)*I_Vendite_Acquisti!H42</f>
        <v>0</v>
      </c>
      <c r="G63" s="97">
        <f>+(I_Vendite_Acquisti!$E$19/30)*I_Vendite_Acquisti!I42</f>
        <v>0</v>
      </c>
      <c r="H63" s="97">
        <f>+(I_Vendite_Acquisti!$E$19/30)*I_Vendite_Acquisti!J42</f>
        <v>0</v>
      </c>
      <c r="I63" s="97">
        <f>+(I_Vendite_Acquisti!$E$19/30)*I_Vendite_Acquisti!K42</f>
        <v>0</v>
      </c>
      <c r="J63" s="97">
        <f>+(I_Vendite_Acquisti!$E$19/30)*I_Vendite_Acquisti!L42</f>
        <v>0</v>
      </c>
      <c r="K63" s="97">
        <f>+(I_Vendite_Acquisti!$E$19/30)*I_Vendite_Acquisti!M42</f>
        <v>0</v>
      </c>
      <c r="L63" s="97">
        <f>+(I_Vendite_Acquisti!$E$19/30)*I_Vendite_Acquisti!N42</f>
        <v>0</v>
      </c>
      <c r="M63" s="97">
        <f>+(I_Vendite_Acquisti!$E$19/30)*I_Vendite_Acquisti!O42</f>
        <v>0</v>
      </c>
      <c r="N63" s="97">
        <f>+(I_Vendite_Acquisti!$E$19/30)*I_Vendite_Acquisti!P42</f>
        <v>0</v>
      </c>
      <c r="O63" s="97">
        <f>+(I_Vendite_Acquisti!$E$19/30)*I_Vendite_Acquisti!Q42</f>
        <v>0</v>
      </c>
      <c r="P63" s="97">
        <f>+(I_Vendite_Acquisti!$E$19/30)*I_Vendite_Acquisti!R42</f>
        <v>0</v>
      </c>
      <c r="Q63" s="97">
        <f>+(I_Vendite_Acquisti!$E$19/30)*I_Vendite_Acquisti!S42</f>
        <v>0</v>
      </c>
      <c r="R63" s="97">
        <f>+(I_Vendite_Acquisti!$E$19/30)*I_Vendite_Acquisti!T42</f>
        <v>0</v>
      </c>
      <c r="S63" s="97">
        <f>+(I_Vendite_Acquisti!$E$19/30)*I_Vendite_Acquisti!U42</f>
        <v>0</v>
      </c>
      <c r="T63" s="97">
        <f>+(I_Vendite_Acquisti!$E$19/30)*I_Vendite_Acquisti!V42</f>
        <v>0</v>
      </c>
      <c r="U63" s="97">
        <f>+(I_Vendite_Acquisti!$E$19/30)*I_Vendite_Acquisti!W42</f>
        <v>0</v>
      </c>
      <c r="V63" s="97">
        <f>+(I_Vendite_Acquisti!$E$19/30)*I_Vendite_Acquisti!X42</f>
        <v>0</v>
      </c>
      <c r="W63" s="97">
        <f>+(I_Vendite_Acquisti!$E$19/30)*I_Vendite_Acquisti!Y42</f>
        <v>0</v>
      </c>
      <c r="X63" s="97">
        <f>+(I_Vendite_Acquisti!$E$19/30)*I_Vendite_Acquisti!Z42</f>
        <v>0</v>
      </c>
      <c r="Y63" s="97">
        <f>+(I_Vendite_Acquisti!$E$19/30)*I_Vendite_Acquisti!AA42</f>
        <v>0</v>
      </c>
      <c r="Z63" s="97">
        <f>+(I_Vendite_Acquisti!$E$19/30)*I_Vendite_Acquisti!AB42</f>
        <v>0</v>
      </c>
      <c r="AA63" s="97">
        <f>+(I_Vendite_Acquisti!$E$19/30)*I_Vendite_Acquisti!AC42</f>
        <v>0</v>
      </c>
      <c r="AB63" s="97">
        <f>+(I_Vendite_Acquisti!$E$19/30)*I_Vendite_Acquisti!AD42</f>
        <v>0</v>
      </c>
      <c r="AC63" s="97">
        <f>+(I_Vendite_Acquisti!$E$19/30)*I_Vendite_Acquisti!AE42</f>
        <v>0</v>
      </c>
      <c r="AD63" s="97">
        <f>+(I_Vendite_Acquisti!$E$19/30)*I_Vendite_Acquisti!AF42</f>
        <v>0</v>
      </c>
      <c r="AE63" s="97">
        <f>+(I_Vendite_Acquisti!$E$19/30)*I_Vendite_Acquisti!AG42</f>
        <v>0</v>
      </c>
      <c r="AF63" s="97">
        <f>+(I_Vendite_Acquisti!$E$19/30)*I_Vendite_Acquisti!AH42</f>
        <v>0</v>
      </c>
      <c r="AG63" s="97">
        <f>+(I_Vendite_Acquisti!$E$19/30)*I_Vendite_Acquisti!AI42</f>
        <v>0</v>
      </c>
      <c r="AH63" s="97">
        <f>+(I_Vendite_Acquisti!$E$19/30)*I_Vendite_Acquisti!AJ42</f>
        <v>0</v>
      </c>
      <c r="AI63" s="97">
        <f>+(I_Vendite_Acquisti!$E$19/30)*I_Vendite_Acquisti!AK42</f>
        <v>0</v>
      </c>
      <c r="AJ63" s="97">
        <f>+(I_Vendite_Acquisti!$E$19/30)*I_Vendite_Acquisti!AL42</f>
        <v>0</v>
      </c>
      <c r="AK63" s="97">
        <f>+(I_Vendite_Acquisti!$E$19/30)*I_Vendite_Acquisti!AM42</f>
        <v>0</v>
      </c>
      <c r="AL63" s="97">
        <f>+(I_Vendite_Acquisti!$E$19/30)*I_Vendite_Acquisti!AN42</f>
        <v>0</v>
      </c>
      <c r="AM63" s="98">
        <f>+(I_Vendite_Acquisti!$E$19/30)*I_Vendite_Acquisti!AO42</f>
        <v>0</v>
      </c>
    </row>
    <row r="64" spans="1:39" ht="14.4" x14ac:dyDescent="0.3">
      <c r="B64" s="17"/>
      <c r="C64" s="52" t="str">
        <f t="shared" si="12"/>
        <v>Prodotto 12</v>
      </c>
      <c r="D64" s="96">
        <f>+(I_Vendite_Acquisti!$E$20/30)*I_Vendite_Acquisti!F43</f>
        <v>0</v>
      </c>
      <c r="E64" s="97">
        <f>+(I_Vendite_Acquisti!$E$20/30)*I_Vendite_Acquisti!G43</f>
        <v>0</v>
      </c>
      <c r="F64" s="97">
        <f>+(I_Vendite_Acquisti!$E$20/30)*I_Vendite_Acquisti!H43</f>
        <v>0</v>
      </c>
      <c r="G64" s="97">
        <f>+(I_Vendite_Acquisti!$E$20/30)*I_Vendite_Acquisti!I43</f>
        <v>0</v>
      </c>
      <c r="H64" s="97">
        <f>+(I_Vendite_Acquisti!$E$20/30)*I_Vendite_Acquisti!J43</f>
        <v>0</v>
      </c>
      <c r="I64" s="97">
        <f>+(I_Vendite_Acquisti!$E$20/30)*I_Vendite_Acquisti!K43</f>
        <v>0</v>
      </c>
      <c r="J64" s="97">
        <f>+(I_Vendite_Acquisti!$E$20/30)*I_Vendite_Acquisti!L43</f>
        <v>0</v>
      </c>
      <c r="K64" s="97">
        <f>+(I_Vendite_Acquisti!$E$20/30)*I_Vendite_Acquisti!M43</f>
        <v>0</v>
      </c>
      <c r="L64" s="97">
        <f>+(I_Vendite_Acquisti!$E$20/30)*I_Vendite_Acquisti!N43</f>
        <v>0</v>
      </c>
      <c r="M64" s="97">
        <f>+(I_Vendite_Acquisti!$E$20/30)*I_Vendite_Acquisti!O43</f>
        <v>0</v>
      </c>
      <c r="N64" s="97">
        <f>+(I_Vendite_Acquisti!$E$20/30)*I_Vendite_Acquisti!P43</f>
        <v>0</v>
      </c>
      <c r="O64" s="97">
        <f>+(I_Vendite_Acquisti!$E$20/30)*I_Vendite_Acquisti!Q43</f>
        <v>0</v>
      </c>
      <c r="P64" s="97">
        <f>+(I_Vendite_Acquisti!$E$20/30)*I_Vendite_Acquisti!R43</f>
        <v>0</v>
      </c>
      <c r="Q64" s="97">
        <f>+(I_Vendite_Acquisti!$E$20/30)*I_Vendite_Acquisti!S43</f>
        <v>0</v>
      </c>
      <c r="R64" s="97">
        <f>+(I_Vendite_Acquisti!$E$20/30)*I_Vendite_Acquisti!T43</f>
        <v>0</v>
      </c>
      <c r="S64" s="97">
        <f>+(I_Vendite_Acquisti!$E$20/30)*I_Vendite_Acquisti!U43</f>
        <v>0</v>
      </c>
      <c r="T64" s="97">
        <f>+(I_Vendite_Acquisti!$E$20/30)*I_Vendite_Acquisti!V43</f>
        <v>0</v>
      </c>
      <c r="U64" s="97">
        <f>+(I_Vendite_Acquisti!$E$20/30)*I_Vendite_Acquisti!W43</f>
        <v>0</v>
      </c>
      <c r="V64" s="97">
        <f>+(I_Vendite_Acquisti!$E$20/30)*I_Vendite_Acquisti!X43</f>
        <v>0</v>
      </c>
      <c r="W64" s="97">
        <f>+(I_Vendite_Acquisti!$E$20/30)*I_Vendite_Acquisti!Y43</f>
        <v>0</v>
      </c>
      <c r="X64" s="97">
        <f>+(I_Vendite_Acquisti!$E$20/30)*I_Vendite_Acquisti!Z43</f>
        <v>0</v>
      </c>
      <c r="Y64" s="97">
        <f>+(I_Vendite_Acquisti!$E$20/30)*I_Vendite_Acquisti!AA43</f>
        <v>0</v>
      </c>
      <c r="Z64" s="97">
        <f>+(I_Vendite_Acquisti!$E$20/30)*I_Vendite_Acquisti!AB43</f>
        <v>0</v>
      </c>
      <c r="AA64" s="97">
        <f>+(I_Vendite_Acquisti!$E$20/30)*I_Vendite_Acquisti!AC43</f>
        <v>0</v>
      </c>
      <c r="AB64" s="97">
        <f>+(I_Vendite_Acquisti!$E$20/30)*I_Vendite_Acquisti!AD43</f>
        <v>0</v>
      </c>
      <c r="AC64" s="97">
        <f>+(I_Vendite_Acquisti!$E$20/30)*I_Vendite_Acquisti!AE43</f>
        <v>0</v>
      </c>
      <c r="AD64" s="97">
        <f>+(I_Vendite_Acquisti!$E$20/30)*I_Vendite_Acquisti!AF43</f>
        <v>0</v>
      </c>
      <c r="AE64" s="97">
        <f>+(I_Vendite_Acquisti!$E$20/30)*I_Vendite_Acquisti!AG43</f>
        <v>0</v>
      </c>
      <c r="AF64" s="97">
        <f>+(I_Vendite_Acquisti!$E$20/30)*I_Vendite_Acquisti!AH43</f>
        <v>0</v>
      </c>
      <c r="AG64" s="97">
        <f>+(I_Vendite_Acquisti!$E$20/30)*I_Vendite_Acquisti!AI43</f>
        <v>0</v>
      </c>
      <c r="AH64" s="97">
        <f>+(I_Vendite_Acquisti!$E$20/30)*I_Vendite_Acquisti!AJ43</f>
        <v>0</v>
      </c>
      <c r="AI64" s="97">
        <f>+(I_Vendite_Acquisti!$E$20/30)*I_Vendite_Acquisti!AK43</f>
        <v>0</v>
      </c>
      <c r="AJ64" s="97">
        <f>+(I_Vendite_Acquisti!$E$20/30)*I_Vendite_Acquisti!AL43</f>
        <v>0</v>
      </c>
      <c r="AK64" s="97">
        <f>+(I_Vendite_Acquisti!$E$20/30)*I_Vendite_Acquisti!AM43</f>
        <v>0</v>
      </c>
      <c r="AL64" s="97">
        <f>+(I_Vendite_Acquisti!$E$20/30)*I_Vendite_Acquisti!AN43</f>
        <v>0</v>
      </c>
      <c r="AM64" s="98">
        <f>+(I_Vendite_Acquisti!$E$20/30)*I_Vendite_Acquisti!AO43</f>
        <v>0</v>
      </c>
    </row>
    <row r="65" spans="2:39" ht="14.4" x14ac:dyDescent="0.3">
      <c r="B65" s="17"/>
      <c r="C65" s="52" t="str">
        <f t="shared" si="12"/>
        <v>Prodotto 13</v>
      </c>
      <c r="D65" s="96">
        <f>+(I_Vendite_Acquisti!$E$21/30)*I_Vendite_Acquisti!F44</f>
        <v>0</v>
      </c>
      <c r="E65" s="97">
        <f>+(I_Vendite_Acquisti!$E$21/30)*I_Vendite_Acquisti!G44</f>
        <v>0</v>
      </c>
      <c r="F65" s="97">
        <f>+(I_Vendite_Acquisti!$E$21/30)*I_Vendite_Acquisti!H44</f>
        <v>0</v>
      </c>
      <c r="G65" s="97">
        <f>+(I_Vendite_Acquisti!$E$21/30)*I_Vendite_Acquisti!I44</f>
        <v>0</v>
      </c>
      <c r="H65" s="97">
        <f>+(I_Vendite_Acquisti!$E$21/30)*I_Vendite_Acquisti!J44</f>
        <v>0</v>
      </c>
      <c r="I65" s="97">
        <f>+(I_Vendite_Acquisti!$E$21/30)*I_Vendite_Acquisti!K44</f>
        <v>0</v>
      </c>
      <c r="J65" s="97">
        <f>+(I_Vendite_Acquisti!$E$21/30)*I_Vendite_Acquisti!L44</f>
        <v>0</v>
      </c>
      <c r="K65" s="97">
        <f>+(I_Vendite_Acquisti!$E$21/30)*I_Vendite_Acquisti!M44</f>
        <v>0</v>
      </c>
      <c r="L65" s="97">
        <f>+(I_Vendite_Acquisti!$E$21/30)*I_Vendite_Acquisti!N44</f>
        <v>0</v>
      </c>
      <c r="M65" s="97">
        <f>+(I_Vendite_Acquisti!$E$21/30)*I_Vendite_Acquisti!O44</f>
        <v>0</v>
      </c>
      <c r="N65" s="97">
        <f>+(I_Vendite_Acquisti!$E$21/30)*I_Vendite_Acquisti!P44</f>
        <v>0</v>
      </c>
      <c r="O65" s="97">
        <f>+(I_Vendite_Acquisti!$E$21/30)*I_Vendite_Acquisti!Q44</f>
        <v>0</v>
      </c>
      <c r="P65" s="97">
        <f>+(I_Vendite_Acquisti!$E$21/30)*I_Vendite_Acquisti!R44</f>
        <v>0</v>
      </c>
      <c r="Q65" s="97">
        <f>+(I_Vendite_Acquisti!$E$21/30)*I_Vendite_Acquisti!S44</f>
        <v>0</v>
      </c>
      <c r="R65" s="97">
        <f>+(I_Vendite_Acquisti!$E$21/30)*I_Vendite_Acquisti!T44</f>
        <v>0</v>
      </c>
      <c r="S65" s="97">
        <f>+(I_Vendite_Acquisti!$E$21/30)*I_Vendite_Acquisti!U44</f>
        <v>0</v>
      </c>
      <c r="T65" s="97">
        <f>+(I_Vendite_Acquisti!$E$21/30)*I_Vendite_Acquisti!V44</f>
        <v>0</v>
      </c>
      <c r="U65" s="97">
        <f>+(I_Vendite_Acquisti!$E$21/30)*I_Vendite_Acquisti!W44</f>
        <v>0</v>
      </c>
      <c r="V65" s="97">
        <f>+(I_Vendite_Acquisti!$E$21/30)*I_Vendite_Acquisti!X44</f>
        <v>0</v>
      </c>
      <c r="W65" s="97">
        <f>+(I_Vendite_Acquisti!$E$21/30)*I_Vendite_Acquisti!Y44</f>
        <v>0</v>
      </c>
      <c r="X65" s="97">
        <f>+(I_Vendite_Acquisti!$E$21/30)*I_Vendite_Acquisti!Z44</f>
        <v>0</v>
      </c>
      <c r="Y65" s="97">
        <f>+(I_Vendite_Acquisti!$E$21/30)*I_Vendite_Acquisti!AA44</f>
        <v>0</v>
      </c>
      <c r="Z65" s="97">
        <f>+(I_Vendite_Acquisti!$E$21/30)*I_Vendite_Acquisti!AB44</f>
        <v>0</v>
      </c>
      <c r="AA65" s="97">
        <f>+(I_Vendite_Acquisti!$E$21/30)*I_Vendite_Acquisti!AC44</f>
        <v>0</v>
      </c>
      <c r="AB65" s="97">
        <f>+(I_Vendite_Acquisti!$E$21/30)*I_Vendite_Acquisti!AD44</f>
        <v>0</v>
      </c>
      <c r="AC65" s="97">
        <f>+(I_Vendite_Acquisti!$E$21/30)*I_Vendite_Acquisti!AE44</f>
        <v>0</v>
      </c>
      <c r="AD65" s="97">
        <f>+(I_Vendite_Acquisti!$E$21/30)*I_Vendite_Acquisti!AF44</f>
        <v>0</v>
      </c>
      <c r="AE65" s="97">
        <f>+(I_Vendite_Acquisti!$E$21/30)*I_Vendite_Acquisti!AG44</f>
        <v>0</v>
      </c>
      <c r="AF65" s="97">
        <f>+(I_Vendite_Acquisti!$E$21/30)*I_Vendite_Acquisti!AH44</f>
        <v>0</v>
      </c>
      <c r="AG65" s="97">
        <f>+(I_Vendite_Acquisti!$E$21/30)*I_Vendite_Acquisti!AI44</f>
        <v>0</v>
      </c>
      <c r="AH65" s="97">
        <f>+(I_Vendite_Acquisti!$E$21/30)*I_Vendite_Acquisti!AJ44</f>
        <v>0</v>
      </c>
      <c r="AI65" s="97">
        <f>+(I_Vendite_Acquisti!$E$21/30)*I_Vendite_Acquisti!AK44</f>
        <v>0</v>
      </c>
      <c r="AJ65" s="97">
        <f>+(I_Vendite_Acquisti!$E$21/30)*I_Vendite_Acquisti!AL44</f>
        <v>0</v>
      </c>
      <c r="AK65" s="97">
        <f>+(I_Vendite_Acquisti!$E$21/30)*I_Vendite_Acquisti!AM44</f>
        <v>0</v>
      </c>
      <c r="AL65" s="97">
        <f>+(I_Vendite_Acquisti!$E$21/30)*I_Vendite_Acquisti!AN44</f>
        <v>0</v>
      </c>
      <c r="AM65" s="98">
        <f>+(I_Vendite_Acquisti!$E$21/30)*I_Vendite_Acquisti!AO44</f>
        <v>0</v>
      </c>
    </row>
    <row r="66" spans="2:39" ht="14.4" x14ac:dyDescent="0.3">
      <c r="B66" s="17"/>
      <c r="C66" s="52" t="str">
        <f t="shared" si="12"/>
        <v>Prodotto 14</v>
      </c>
      <c r="D66" s="96">
        <f>+(I_Vendite_Acquisti!$E$22/30)*I_Vendite_Acquisti!F45</f>
        <v>0</v>
      </c>
      <c r="E66" s="97">
        <f>+(I_Vendite_Acquisti!$E$22/30)*I_Vendite_Acquisti!G45</f>
        <v>0</v>
      </c>
      <c r="F66" s="97">
        <f>+(I_Vendite_Acquisti!$E$22/30)*I_Vendite_Acquisti!H45</f>
        <v>0</v>
      </c>
      <c r="G66" s="97">
        <f>+(I_Vendite_Acquisti!$E$22/30)*I_Vendite_Acquisti!I45</f>
        <v>0</v>
      </c>
      <c r="H66" s="97">
        <f>+(I_Vendite_Acquisti!$E$22/30)*I_Vendite_Acquisti!J45</f>
        <v>0</v>
      </c>
      <c r="I66" s="97">
        <f>+(I_Vendite_Acquisti!$E$22/30)*I_Vendite_Acquisti!K45</f>
        <v>0</v>
      </c>
      <c r="J66" s="97">
        <f>+(I_Vendite_Acquisti!$E$22/30)*I_Vendite_Acquisti!L45</f>
        <v>0</v>
      </c>
      <c r="K66" s="97">
        <f>+(I_Vendite_Acquisti!$E$22/30)*I_Vendite_Acquisti!M45</f>
        <v>0</v>
      </c>
      <c r="L66" s="97">
        <f>+(I_Vendite_Acquisti!$E$22/30)*I_Vendite_Acquisti!N45</f>
        <v>0</v>
      </c>
      <c r="M66" s="97">
        <f>+(I_Vendite_Acquisti!$E$22/30)*I_Vendite_Acquisti!O45</f>
        <v>0</v>
      </c>
      <c r="N66" s="97">
        <f>+(I_Vendite_Acquisti!$E$22/30)*I_Vendite_Acquisti!P45</f>
        <v>0</v>
      </c>
      <c r="O66" s="97">
        <f>+(I_Vendite_Acquisti!$E$22/30)*I_Vendite_Acquisti!Q45</f>
        <v>0</v>
      </c>
      <c r="P66" s="97">
        <f>+(I_Vendite_Acquisti!$E$22/30)*I_Vendite_Acquisti!R45</f>
        <v>0</v>
      </c>
      <c r="Q66" s="97">
        <f>+(I_Vendite_Acquisti!$E$22/30)*I_Vendite_Acquisti!S45</f>
        <v>0</v>
      </c>
      <c r="R66" s="97">
        <f>+(I_Vendite_Acquisti!$E$22/30)*I_Vendite_Acquisti!T45</f>
        <v>0</v>
      </c>
      <c r="S66" s="97">
        <f>+(I_Vendite_Acquisti!$E$22/30)*I_Vendite_Acquisti!U45</f>
        <v>0</v>
      </c>
      <c r="T66" s="97">
        <f>+(I_Vendite_Acquisti!$E$22/30)*I_Vendite_Acquisti!V45</f>
        <v>0</v>
      </c>
      <c r="U66" s="97">
        <f>+(I_Vendite_Acquisti!$E$22/30)*I_Vendite_Acquisti!W45</f>
        <v>0</v>
      </c>
      <c r="V66" s="97">
        <f>+(I_Vendite_Acquisti!$E$22/30)*I_Vendite_Acquisti!X45</f>
        <v>0</v>
      </c>
      <c r="W66" s="97">
        <f>+(I_Vendite_Acquisti!$E$22/30)*I_Vendite_Acquisti!Y45</f>
        <v>0</v>
      </c>
      <c r="X66" s="97">
        <f>+(I_Vendite_Acquisti!$E$22/30)*I_Vendite_Acquisti!Z45</f>
        <v>0</v>
      </c>
      <c r="Y66" s="97">
        <f>+(I_Vendite_Acquisti!$E$22/30)*I_Vendite_Acquisti!AA45</f>
        <v>0</v>
      </c>
      <c r="Z66" s="97">
        <f>+(I_Vendite_Acquisti!$E$22/30)*I_Vendite_Acquisti!AB45</f>
        <v>0</v>
      </c>
      <c r="AA66" s="97">
        <f>+(I_Vendite_Acquisti!$E$22/30)*I_Vendite_Acquisti!AC45</f>
        <v>0</v>
      </c>
      <c r="AB66" s="97">
        <f>+(I_Vendite_Acquisti!$E$22/30)*I_Vendite_Acquisti!AD45</f>
        <v>0</v>
      </c>
      <c r="AC66" s="97">
        <f>+(I_Vendite_Acquisti!$E$22/30)*I_Vendite_Acquisti!AE45</f>
        <v>0</v>
      </c>
      <c r="AD66" s="97">
        <f>+(I_Vendite_Acquisti!$E$22/30)*I_Vendite_Acquisti!AF45</f>
        <v>0</v>
      </c>
      <c r="AE66" s="97">
        <f>+(I_Vendite_Acquisti!$E$22/30)*I_Vendite_Acquisti!AG45</f>
        <v>0</v>
      </c>
      <c r="AF66" s="97">
        <f>+(I_Vendite_Acquisti!$E$22/30)*I_Vendite_Acquisti!AH45</f>
        <v>0</v>
      </c>
      <c r="AG66" s="97">
        <f>+(I_Vendite_Acquisti!$E$22/30)*I_Vendite_Acquisti!AI45</f>
        <v>0</v>
      </c>
      <c r="AH66" s="97">
        <f>+(I_Vendite_Acquisti!$E$22/30)*I_Vendite_Acquisti!AJ45</f>
        <v>0</v>
      </c>
      <c r="AI66" s="97">
        <f>+(I_Vendite_Acquisti!$E$22/30)*I_Vendite_Acquisti!AK45</f>
        <v>0</v>
      </c>
      <c r="AJ66" s="97">
        <f>+(I_Vendite_Acquisti!$E$22/30)*I_Vendite_Acquisti!AL45</f>
        <v>0</v>
      </c>
      <c r="AK66" s="97">
        <f>+(I_Vendite_Acquisti!$E$22/30)*I_Vendite_Acquisti!AM45</f>
        <v>0</v>
      </c>
      <c r="AL66" s="97">
        <f>+(I_Vendite_Acquisti!$E$22/30)*I_Vendite_Acquisti!AN45</f>
        <v>0</v>
      </c>
      <c r="AM66" s="98">
        <f>+(I_Vendite_Acquisti!$E$22/30)*I_Vendite_Acquisti!AO45</f>
        <v>0</v>
      </c>
    </row>
    <row r="67" spans="2:39" ht="14.4" x14ac:dyDescent="0.3">
      <c r="B67" s="20"/>
      <c r="C67" s="52" t="str">
        <f t="shared" si="12"/>
        <v>Prodotto 15</v>
      </c>
      <c r="D67" s="96">
        <f>+(I_Vendite_Acquisti!$E$23/30)*I_Vendite_Acquisti!F46</f>
        <v>0</v>
      </c>
      <c r="E67" s="97">
        <f>+(I_Vendite_Acquisti!$E$23/30)*I_Vendite_Acquisti!G46</f>
        <v>0</v>
      </c>
      <c r="F67" s="97">
        <f>+(I_Vendite_Acquisti!$E$23/30)*I_Vendite_Acquisti!H46</f>
        <v>0</v>
      </c>
      <c r="G67" s="97">
        <f>+(I_Vendite_Acquisti!$E$23/30)*I_Vendite_Acquisti!I46</f>
        <v>0</v>
      </c>
      <c r="H67" s="97">
        <f>+(I_Vendite_Acquisti!$E$23/30)*I_Vendite_Acquisti!J46</f>
        <v>0</v>
      </c>
      <c r="I67" s="97">
        <f>+(I_Vendite_Acquisti!$E$23/30)*I_Vendite_Acquisti!K46</f>
        <v>0</v>
      </c>
      <c r="J67" s="97">
        <f>+(I_Vendite_Acquisti!$E$23/30)*I_Vendite_Acquisti!L46</f>
        <v>0</v>
      </c>
      <c r="K67" s="97">
        <f>+(I_Vendite_Acquisti!$E$23/30)*I_Vendite_Acquisti!M46</f>
        <v>0</v>
      </c>
      <c r="L67" s="97">
        <f>+(I_Vendite_Acquisti!$E$23/30)*I_Vendite_Acquisti!N46</f>
        <v>0</v>
      </c>
      <c r="M67" s="97">
        <f>+(I_Vendite_Acquisti!$E$23/30)*I_Vendite_Acquisti!O46</f>
        <v>0</v>
      </c>
      <c r="N67" s="97">
        <f>+(I_Vendite_Acquisti!$E$23/30)*I_Vendite_Acquisti!P46</f>
        <v>0</v>
      </c>
      <c r="O67" s="97">
        <f>+(I_Vendite_Acquisti!$E$23/30)*I_Vendite_Acquisti!Q46</f>
        <v>0</v>
      </c>
      <c r="P67" s="97">
        <f>+(I_Vendite_Acquisti!$E$23/30)*I_Vendite_Acquisti!R46</f>
        <v>0</v>
      </c>
      <c r="Q67" s="97">
        <f>+(I_Vendite_Acquisti!$E$23/30)*I_Vendite_Acquisti!S46</f>
        <v>0</v>
      </c>
      <c r="R67" s="97">
        <f>+(I_Vendite_Acquisti!$E$23/30)*I_Vendite_Acquisti!T46</f>
        <v>0</v>
      </c>
      <c r="S67" s="97">
        <f>+(I_Vendite_Acquisti!$E$23/30)*I_Vendite_Acquisti!U46</f>
        <v>0</v>
      </c>
      <c r="T67" s="97">
        <f>+(I_Vendite_Acquisti!$E$23/30)*I_Vendite_Acquisti!V46</f>
        <v>0</v>
      </c>
      <c r="U67" s="97">
        <f>+(I_Vendite_Acquisti!$E$23/30)*I_Vendite_Acquisti!W46</f>
        <v>0</v>
      </c>
      <c r="V67" s="97">
        <f>+(I_Vendite_Acquisti!$E$23/30)*I_Vendite_Acquisti!X46</f>
        <v>0</v>
      </c>
      <c r="W67" s="97">
        <f>+(I_Vendite_Acquisti!$E$23/30)*I_Vendite_Acquisti!Y46</f>
        <v>0</v>
      </c>
      <c r="X67" s="97">
        <f>+(I_Vendite_Acquisti!$E$23/30)*I_Vendite_Acquisti!Z46</f>
        <v>0</v>
      </c>
      <c r="Y67" s="97">
        <f>+(I_Vendite_Acquisti!$E$23/30)*I_Vendite_Acquisti!AA46</f>
        <v>0</v>
      </c>
      <c r="Z67" s="97">
        <f>+(I_Vendite_Acquisti!$E$23/30)*I_Vendite_Acquisti!AB46</f>
        <v>0</v>
      </c>
      <c r="AA67" s="97">
        <f>+(I_Vendite_Acquisti!$E$23/30)*I_Vendite_Acquisti!AC46</f>
        <v>0</v>
      </c>
      <c r="AB67" s="97">
        <f>+(I_Vendite_Acquisti!$E$23/30)*I_Vendite_Acquisti!AD46</f>
        <v>0</v>
      </c>
      <c r="AC67" s="97">
        <f>+(I_Vendite_Acquisti!$E$23/30)*I_Vendite_Acquisti!AE46</f>
        <v>0</v>
      </c>
      <c r="AD67" s="97">
        <f>+(I_Vendite_Acquisti!$E$23/30)*I_Vendite_Acquisti!AF46</f>
        <v>0</v>
      </c>
      <c r="AE67" s="97">
        <f>+(I_Vendite_Acquisti!$E$23/30)*I_Vendite_Acquisti!AG46</f>
        <v>0</v>
      </c>
      <c r="AF67" s="97">
        <f>+(I_Vendite_Acquisti!$E$23/30)*I_Vendite_Acquisti!AH46</f>
        <v>0</v>
      </c>
      <c r="AG67" s="97">
        <f>+(I_Vendite_Acquisti!$E$23/30)*I_Vendite_Acquisti!AI46</f>
        <v>0</v>
      </c>
      <c r="AH67" s="97">
        <f>+(I_Vendite_Acquisti!$E$23/30)*I_Vendite_Acquisti!AJ46</f>
        <v>0</v>
      </c>
      <c r="AI67" s="97">
        <f>+(I_Vendite_Acquisti!$E$23/30)*I_Vendite_Acquisti!AK46</f>
        <v>0</v>
      </c>
      <c r="AJ67" s="97">
        <f>+(I_Vendite_Acquisti!$E$23/30)*I_Vendite_Acquisti!AL46</f>
        <v>0</v>
      </c>
      <c r="AK67" s="97">
        <f>+(I_Vendite_Acquisti!$E$23/30)*I_Vendite_Acquisti!AM46</f>
        <v>0</v>
      </c>
      <c r="AL67" s="97">
        <f>+(I_Vendite_Acquisti!$E$23/30)*I_Vendite_Acquisti!AN46</f>
        <v>0</v>
      </c>
      <c r="AM67" s="98">
        <f>+(I_Vendite_Acquisti!$E$23/30)*I_Vendite_Acquisti!AO46</f>
        <v>0</v>
      </c>
    </row>
    <row r="68" spans="2:39" ht="14.4" x14ac:dyDescent="0.3">
      <c r="B68" s="20"/>
      <c r="C68" s="52" t="str">
        <f t="shared" si="12"/>
        <v>Prodotto 16</v>
      </c>
      <c r="D68" s="96">
        <f>+(I_Vendite_Acquisti!$E$24/30)*I_Vendite_Acquisti!F47</f>
        <v>0</v>
      </c>
      <c r="E68" s="97">
        <f>+(I_Vendite_Acquisti!$E$24/30)*I_Vendite_Acquisti!G47</f>
        <v>0</v>
      </c>
      <c r="F68" s="97">
        <f>+(I_Vendite_Acquisti!$E$24/30)*I_Vendite_Acquisti!H47</f>
        <v>0</v>
      </c>
      <c r="G68" s="97">
        <f>+(I_Vendite_Acquisti!$E$24/30)*I_Vendite_Acquisti!I47</f>
        <v>0</v>
      </c>
      <c r="H68" s="97">
        <f>+(I_Vendite_Acquisti!$E$24/30)*I_Vendite_Acquisti!J47</f>
        <v>0</v>
      </c>
      <c r="I68" s="97">
        <f>+(I_Vendite_Acquisti!$E$24/30)*I_Vendite_Acquisti!K47</f>
        <v>0</v>
      </c>
      <c r="J68" s="97">
        <f>+(I_Vendite_Acquisti!$E$24/30)*I_Vendite_Acquisti!L47</f>
        <v>0</v>
      </c>
      <c r="K68" s="97">
        <f>+(I_Vendite_Acquisti!$E$24/30)*I_Vendite_Acquisti!M47</f>
        <v>0</v>
      </c>
      <c r="L68" s="97">
        <f>+(I_Vendite_Acquisti!$E$24/30)*I_Vendite_Acquisti!N47</f>
        <v>0</v>
      </c>
      <c r="M68" s="97">
        <f>+(I_Vendite_Acquisti!$E$24/30)*I_Vendite_Acquisti!O47</f>
        <v>0</v>
      </c>
      <c r="N68" s="97">
        <f>+(I_Vendite_Acquisti!$E$24/30)*I_Vendite_Acquisti!P47</f>
        <v>0</v>
      </c>
      <c r="O68" s="97">
        <f>+(I_Vendite_Acquisti!$E$24/30)*I_Vendite_Acquisti!Q47</f>
        <v>0</v>
      </c>
      <c r="P68" s="97">
        <f>+(I_Vendite_Acquisti!$E$24/30)*I_Vendite_Acquisti!R47</f>
        <v>0</v>
      </c>
      <c r="Q68" s="97">
        <f>+(I_Vendite_Acquisti!$E$24/30)*I_Vendite_Acquisti!S47</f>
        <v>0</v>
      </c>
      <c r="R68" s="97">
        <f>+(I_Vendite_Acquisti!$E$24/30)*I_Vendite_Acquisti!T47</f>
        <v>0</v>
      </c>
      <c r="S68" s="97">
        <f>+(I_Vendite_Acquisti!$E$24/30)*I_Vendite_Acquisti!U47</f>
        <v>0</v>
      </c>
      <c r="T68" s="97">
        <f>+(I_Vendite_Acquisti!$E$24/30)*I_Vendite_Acquisti!V47</f>
        <v>0</v>
      </c>
      <c r="U68" s="97">
        <f>+(I_Vendite_Acquisti!$E$24/30)*I_Vendite_Acquisti!W47</f>
        <v>0</v>
      </c>
      <c r="V68" s="97">
        <f>+(I_Vendite_Acquisti!$E$24/30)*I_Vendite_Acquisti!X47</f>
        <v>0</v>
      </c>
      <c r="W68" s="97">
        <f>+(I_Vendite_Acquisti!$E$24/30)*I_Vendite_Acquisti!Y47</f>
        <v>0</v>
      </c>
      <c r="X68" s="97">
        <f>+(I_Vendite_Acquisti!$E$24/30)*I_Vendite_Acquisti!Z47</f>
        <v>0</v>
      </c>
      <c r="Y68" s="97">
        <f>+(I_Vendite_Acquisti!$E$24/30)*I_Vendite_Acquisti!AA47</f>
        <v>0</v>
      </c>
      <c r="Z68" s="97">
        <f>+(I_Vendite_Acquisti!$E$24/30)*I_Vendite_Acquisti!AB47</f>
        <v>0</v>
      </c>
      <c r="AA68" s="97">
        <f>+(I_Vendite_Acquisti!$E$24/30)*I_Vendite_Acquisti!AC47</f>
        <v>0</v>
      </c>
      <c r="AB68" s="97">
        <f>+(I_Vendite_Acquisti!$E$24/30)*I_Vendite_Acquisti!AD47</f>
        <v>0</v>
      </c>
      <c r="AC68" s="97">
        <f>+(I_Vendite_Acquisti!$E$24/30)*I_Vendite_Acquisti!AE47</f>
        <v>0</v>
      </c>
      <c r="AD68" s="97">
        <f>+(I_Vendite_Acquisti!$E$24/30)*I_Vendite_Acquisti!AF47</f>
        <v>0</v>
      </c>
      <c r="AE68" s="97">
        <f>+(I_Vendite_Acquisti!$E$24/30)*I_Vendite_Acquisti!AG47</f>
        <v>0</v>
      </c>
      <c r="AF68" s="97">
        <f>+(I_Vendite_Acquisti!$E$24/30)*I_Vendite_Acquisti!AH47</f>
        <v>0</v>
      </c>
      <c r="AG68" s="97">
        <f>+(I_Vendite_Acquisti!$E$24/30)*I_Vendite_Acquisti!AI47</f>
        <v>0</v>
      </c>
      <c r="AH68" s="97">
        <f>+(I_Vendite_Acquisti!$E$24/30)*I_Vendite_Acquisti!AJ47</f>
        <v>0</v>
      </c>
      <c r="AI68" s="97">
        <f>+(I_Vendite_Acquisti!$E$24/30)*I_Vendite_Acquisti!AK47</f>
        <v>0</v>
      </c>
      <c r="AJ68" s="97">
        <f>+(I_Vendite_Acquisti!$E$24/30)*I_Vendite_Acquisti!AL47</f>
        <v>0</v>
      </c>
      <c r="AK68" s="97">
        <f>+(I_Vendite_Acquisti!$E$24/30)*I_Vendite_Acquisti!AM47</f>
        <v>0</v>
      </c>
      <c r="AL68" s="97">
        <f>+(I_Vendite_Acquisti!$E$24/30)*I_Vendite_Acquisti!AN47</f>
        <v>0</v>
      </c>
      <c r="AM68" s="98">
        <f>+(I_Vendite_Acquisti!$E$24/30)*I_Vendite_Acquisti!AO47</f>
        <v>0</v>
      </c>
    </row>
    <row r="69" spans="2:39" ht="14.4" x14ac:dyDescent="0.3">
      <c r="B69" s="20"/>
      <c r="C69" s="52" t="str">
        <f t="shared" si="12"/>
        <v>Prodotto 17</v>
      </c>
      <c r="D69" s="96">
        <f>+(I_Vendite_Acquisti!$E$25/30)*I_Vendite_Acquisti!F48</f>
        <v>0</v>
      </c>
      <c r="E69" s="97">
        <f>+(I_Vendite_Acquisti!$E$25/30)*I_Vendite_Acquisti!G48</f>
        <v>0</v>
      </c>
      <c r="F69" s="97">
        <f>+(I_Vendite_Acquisti!$E$25/30)*I_Vendite_Acquisti!H48</f>
        <v>0</v>
      </c>
      <c r="G69" s="97">
        <f>+(I_Vendite_Acquisti!$E$25/30)*I_Vendite_Acquisti!I48</f>
        <v>0</v>
      </c>
      <c r="H69" s="97">
        <f>+(I_Vendite_Acquisti!$E$25/30)*I_Vendite_Acquisti!J48</f>
        <v>0</v>
      </c>
      <c r="I69" s="97">
        <f>+(I_Vendite_Acquisti!$E$25/30)*I_Vendite_Acquisti!K48</f>
        <v>0</v>
      </c>
      <c r="J69" s="97">
        <f>+(I_Vendite_Acquisti!$E$25/30)*I_Vendite_Acquisti!L48</f>
        <v>0</v>
      </c>
      <c r="K69" s="97">
        <f>+(I_Vendite_Acquisti!$E$25/30)*I_Vendite_Acquisti!M48</f>
        <v>0</v>
      </c>
      <c r="L69" s="97">
        <f>+(I_Vendite_Acquisti!$E$25/30)*I_Vendite_Acquisti!N48</f>
        <v>0</v>
      </c>
      <c r="M69" s="97">
        <f>+(I_Vendite_Acquisti!$E$25/30)*I_Vendite_Acquisti!O48</f>
        <v>0</v>
      </c>
      <c r="N69" s="97">
        <f>+(I_Vendite_Acquisti!$E$25/30)*I_Vendite_Acquisti!P48</f>
        <v>0</v>
      </c>
      <c r="O69" s="97">
        <f>+(I_Vendite_Acquisti!$E$25/30)*I_Vendite_Acquisti!Q48</f>
        <v>0</v>
      </c>
      <c r="P69" s="97">
        <f>+(I_Vendite_Acquisti!$E$25/30)*I_Vendite_Acquisti!R48</f>
        <v>0</v>
      </c>
      <c r="Q69" s="97">
        <f>+(I_Vendite_Acquisti!$E$25/30)*I_Vendite_Acquisti!S48</f>
        <v>0</v>
      </c>
      <c r="R69" s="97">
        <f>+(I_Vendite_Acquisti!$E$25/30)*I_Vendite_Acquisti!T48</f>
        <v>0</v>
      </c>
      <c r="S69" s="97">
        <f>+(I_Vendite_Acquisti!$E$25/30)*I_Vendite_Acquisti!U48</f>
        <v>0</v>
      </c>
      <c r="T69" s="97">
        <f>+(I_Vendite_Acquisti!$E$25/30)*I_Vendite_Acquisti!V48</f>
        <v>0</v>
      </c>
      <c r="U69" s="97">
        <f>+(I_Vendite_Acquisti!$E$25/30)*I_Vendite_Acquisti!W48</f>
        <v>0</v>
      </c>
      <c r="V69" s="97">
        <f>+(I_Vendite_Acquisti!$E$25/30)*I_Vendite_Acquisti!X48</f>
        <v>0</v>
      </c>
      <c r="W69" s="97">
        <f>+(I_Vendite_Acquisti!$E$25/30)*I_Vendite_Acquisti!Y48</f>
        <v>0</v>
      </c>
      <c r="X69" s="97">
        <f>+(I_Vendite_Acquisti!$E$25/30)*I_Vendite_Acquisti!Z48</f>
        <v>0</v>
      </c>
      <c r="Y69" s="97">
        <f>+(I_Vendite_Acquisti!$E$25/30)*I_Vendite_Acquisti!AA48</f>
        <v>0</v>
      </c>
      <c r="Z69" s="97">
        <f>+(I_Vendite_Acquisti!$E$25/30)*I_Vendite_Acquisti!AB48</f>
        <v>0</v>
      </c>
      <c r="AA69" s="97">
        <f>+(I_Vendite_Acquisti!$E$25/30)*I_Vendite_Acquisti!AC48</f>
        <v>0</v>
      </c>
      <c r="AB69" s="97">
        <f>+(I_Vendite_Acquisti!$E$25/30)*I_Vendite_Acquisti!AD48</f>
        <v>0</v>
      </c>
      <c r="AC69" s="97">
        <f>+(I_Vendite_Acquisti!$E$25/30)*I_Vendite_Acquisti!AE48</f>
        <v>0</v>
      </c>
      <c r="AD69" s="97">
        <f>+(I_Vendite_Acquisti!$E$25/30)*I_Vendite_Acquisti!AF48</f>
        <v>0</v>
      </c>
      <c r="AE69" s="97">
        <f>+(I_Vendite_Acquisti!$E$25/30)*I_Vendite_Acquisti!AG48</f>
        <v>0</v>
      </c>
      <c r="AF69" s="97">
        <f>+(I_Vendite_Acquisti!$E$25/30)*I_Vendite_Acquisti!AH48</f>
        <v>0</v>
      </c>
      <c r="AG69" s="97">
        <f>+(I_Vendite_Acquisti!$E$25/30)*I_Vendite_Acquisti!AI48</f>
        <v>0</v>
      </c>
      <c r="AH69" s="97">
        <f>+(I_Vendite_Acquisti!$E$25/30)*I_Vendite_Acquisti!AJ48</f>
        <v>0</v>
      </c>
      <c r="AI69" s="97">
        <f>+(I_Vendite_Acquisti!$E$25/30)*I_Vendite_Acquisti!AK48</f>
        <v>0</v>
      </c>
      <c r="AJ69" s="97">
        <f>+(I_Vendite_Acquisti!$E$25/30)*I_Vendite_Acquisti!AL48</f>
        <v>0</v>
      </c>
      <c r="AK69" s="97">
        <f>+(I_Vendite_Acquisti!$E$25/30)*I_Vendite_Acquisti!AM48</f>
        <v>0</v>
      </c>
      <c r="AL69" s="97">
        <f>+(I_Vendite_Acquisti!$E$25/30)*I_Vendite_Acquisti!AN48</f>
        <v>0</v>
      </c>
      <c r="AM69" s="98">
        <f>+(I_Vendite_Acquisti!$E$25/30)*I_Vendite_Acquisti!AO48</f>
        <v>0</v>
      </c>
    </row>
    <row r="70" spans="2:39" ht="14.4" x14ac:dyDescent="0.3">
      <c r="B70" s="17"/>
      <c r="C70" s="52" t="str">
        <f t="shared" si="12"/>
        <v>Prodotto 18</v>
      </c>
      <c r="D70" s="96">
        <f>+(I_Vendite_Acquisti!$E$26/30)*I_Vendite_Acquisti!F49</f>
        <v>0</v>
      </c>
      <c r="E70" s="97">
        <f>+(I_Vendite_Acquisti!$E$26/30)*I_Vendite_Acquisti!G49</f>
        <v>0</v>
      </c>
      <c r="F70" s="97">
        <f>+(I_Vendite_Acquisti!$E$26/30)*I_Vendite_Acquisti!H49</f>
        <v>0</v>
      </c>
      <c r="G70" s="97">
        <f>+(I_Vendite_Acquisti!$E$26/30)*I_Vendite_Acquisti!I49</f>
        <v>0</v>
      </c>
      <c r="H70" s="97">
        <f>+(I_Vendite_Acquisti!$E$26/30)*I_Vendite_Acquisti!J49</f>
        <v>0</v>
      </c>
      <c r="I70" s="97">
        <f>+(I_Vendite_Acquisti!$E$26/30)*I_Vendite_Acquisti!K49</f>
        <v>0</v>
      </c>
      <c r="J70" s="97">
        <f>+(I_Vendite_Acquisti!$E$26/30)*I_Vendite_Acquisti!L49</f>
        <v>0</v>
      </c>
      <c r="K70" s="97">
        <f>+(I_Vendite_Acquisti!$E$26/30)*I_Vendite_Acquisti!M49</f>
        <v>0</v>
      </c>
      <c r="L70" s="97">
        <f>+(I_Vendite_Acquisti!$E$26/30)*I_Vendite_Acquisti!N49</f>
        <v>0</v>
      </c>
      <c r="M70" s="97">
        <f>+(I_Vendite_Acquisti!$E$26/30)*I_Vendite_Acquisti!O49</f>
        <v>0</v>
      </c>
      <c r="N70" s="97">
        <f>+(I_Vendite_Acquisti!$E$26/30)*I_Vendite_Acquisti!P49</f>
        <v>0</v>
      </c>
      <c r="O70" s="97">
        <f>+(I_Vendite_Acquisti!$E$26/30)*I_Vendite_Acquisti!Q49</f>
        <v>0</v>
      </c>
      <c r="P70" s="97">
        <f>+(I_Vendite_Acquisti!$E$26/30)*I_Vendite_Acquisti!R49</f>
        <v>0</v>
      </c>
      <c r="Q70" s="97">
        <f>+(I_Vendite_Acquisti!$E$26/30)*I_Vendite_Acquisti!S49</f>
        <v>0</v>
      </c>
      <c r="R70" s="97">
        <f>+(I_Vendite_Acquisti!$E$26/30)*I_Vendite_Acquisti!T49</f>
        <v>0</v>
      </c>
      <c r="S70" s="97">
        <f>+(I_Vendite_Acquisti!$E$26/30)*I_Vendite_Acquisti!U49</f>
        <v>0</v>
      </c>
      <c r="T70" s="97">
        <f>+(I_Vendite_Acquisti!$E$26/30)*I_Vendite_Acquisti!V49</f>
        <v>0</v>
      </c>
      <c r="U70" s="97">
        <f>+(I_Vendite_Acquisti!$E$26/30)*I_Vendite_Acquisti!W49</f>
        <v>0</v>
      </c>
      <c r="V70" s="97">
        <f>+(I_Vendite_Acquisti!$E$26/30)*I_Vendite_Acquisti!X49</f>
        <v>0</v>
      </c>
      <c r="W70" s="97">
        <f>+(I_Vendite_Acquisti!$E$26/30)*I_Vendite_Acquisti!Y49</f>
        <v>0</v>
      </c>
      <c r="X70" s="97">
        <f>+(I_Vendite_Acquisti!$E$26/30)*I_Vendite_Acquisti!Z49</f>
        <v>0</v>
      </c>
      <c r="Y70" s="97">
        <f>+(I_Vendite_Acquisti!$E$26/30)*I_Vendite_Acquisti!AA49</f>
        <v>0</v>
      </c>
      <c r="Z70" s="97">
        <f>+(I_Vendite_Acquisti!$E$26/30)*I_Vendite_Acquisti!AB49</f>
        <v>0</v>
      </c>
      <c r="AA70" s="97">
        <f>+(I_Vendite_Acquisti!$E$26/30)*I_Vendite_Acquisti!AC49</f>
        <v>0</v>
      </c>
      <c r="AB70" s="97">
        <f>+(I_Vendite_Acquisti!$E$26/30)*I_Vendite_Acquisti!AD49</f>
        <v>0</v>
      </c>
      <c r="AC70" s="97">
        <f>+(I_Vendite_Acquisti!$E$26/30)*I_Vendite_Acquisti!AE49</f>
        <v>0</v>
      </c>
      <c r="AD70" s="97">
        <f>+(I_Vendite_Acquisti!$E$26/30)*I_Vendite_Acquisti!AF49</f>
        <v>0</v>
      </c>
      <c r="AE70" s="97">
        <f>+(I_Vendite_Acquisti!$E$26/30)*I_Vendite_Acquisti!AG49</f>
        <v>0</v>
      </c>
      <c r="AF70" s="97">
        <f>+(I_Vendite_Acquisti!$E$26/30)*I_Vendite_Acquisti!AH49</f>
        <v>0</v>
      </c>
      <c r="AG70" s="97">
        <f>+(I_Vendite_Acquisti!$E$26/30)*I_Vendite_Acquisti!AI49</f>
        <v>0</v>
      </c>
      <c r="AH70" s="97">
        <f>+(I_Vendite_Acquisti!$E$26/30)*I_Vendite_Acquisti!AJ49</f>
        <v>0</v>
      </c>
      <c r="AI70" s="97">
        <f>+(I_Vendite_Acquisti!$E$26/30)*I_Vendite_Acquisti!AK49</f>
        <v>0</v>
      </c>
      <c r="AJ70" s="97">
        <f>+(I_Vendite_Acquisti!$E$26/30)*I_Vendite_Acquisti!AL49</f>
        <v>0</v>
      </c>
      <c r="AK70" s="97">
        <f>+(I_Vendite_Acquisti!$E$26/30)*I_Vendite_Acquisti!AM49</f>
        <v>0</v>
      </c>
      <c r="AL70" s="97">
        <f>+(I_Vendite_Acquisti!$E$26/30)*I_Vendite_Acquisti!AN49</f>
        <v>0</v>
      </c>
      <c r="AM70" s="98">
        <f>+(I_Vendite_Acquisti!$E$26/30)*I_Vendite_Acquisti!AO49</f>
        <v>0</v>
      </c>
    </row>
    <row r="71" spans="2:39" ht="14.4" x14ac:dyDescent="0.3">
      <c r="B71" s="17"/>
      <c r="C71" s="52" t="str">
        <f t="shared" si="12"/>
        <v>Prodotto 19</v>
      </c>
      <c r="D71" s="96">
        <f>+(I_Vendite_Acquisti!$E$27/30)*I_Vendite_Acquisti!F50</f>
        <v>0</v>
      </c>
      <c r="E71" s="97">
        <f>+(I_Vendite_Acquisti!$E$27/30)*I_Vendite_Acquisti!G50</f>
        <v>0</v>
      </c>
      <c r="F71" s="97">
        <f>+(I_Vendite_Acquisti!$E$27/30)*I_Vendite_Acquisti!H50</f>
        <v>0</v>
      </c>
      <c r="G71" s="97">
        <f>+(I_Vendite_Acquisti!$E$27/30)*I_Vendite_Acquisti!I50</f>
        <v>0</v>
      </c>
      <c r="H71" s="97">
        <f>+(I_Vendite_Acquisti!$E$27/30)*I_Vendite_Acquisti!J50</f>
        <v>0</v>
      </c>
      <c r="I71" s="97">
        <f>+(I_Vendite_Acquisti!$E$27/30)*I_Vendite_Acquisti!K50</f>
        <v>0</v>
      </c>
      <c r="J71" s="97">
        <f>+(I_Vendite_Acquisti!$E$27/30)*I_Vendite_Acquisti!L50</f>
        <v>0</v>
      </c>
      <c r="K71" s="97">
        <f>+(I_Vendite_Acquisti!$E$27/30)*I_Vendite_Acquisti!M50</f>
        <v>0</v>
      </c>
      <c r="L71" s="97">
        <f>+(I_Vendite_Acquisti!$E$27/30)*I_Vendite_Acquisti!N50</f>
        <v>0</v>
      </c>
      <c r="M71" s="97">
        <f>+(I_Vendite_Acquisti!$E$27/30)*I_Vendite_Acquisti!O50</f>
        <v>0</v>
      </c>
      <c r="N71" s="97">
        <f>+(I_Vendite_Acquisti!$E$27/30)*I_Vendite_Acquisti!P50</f>
        <v>0</v>
      </c>
      <c r="O71" s="97">
        <f>+(I_Vendite_Acquisti!$E$27/30)*I_Vendite_Acquisti!Q50</f>
        <v>0</v>
      </c>
      <c r="P71" s="97">
        <f>+(I_Vendite_Acquisti!$E$27/30)*I_Vendite_Acquisti!R50</f>
        <v>0</v>
      </c>
      <c r="Q71" s="97">
        <f>+(I_Vendite_Acquisti!$E$27/30)*I_Vendite_Acquisti!S50</f>
        <v>0</v>
      </c>
      <c r="R71" s="97">
        <f>+(I_Vendite_Acquisti!$E$27/30)*I_Vendite_Acquisti!T50</f>
        <v>0</v>
      </c>
      <c r="S71" s="97">
        <f>+(I_Vendite_Acquisti!$E$27/30)*I_Vendite_Acquisti!U50</f>
        <v>0</v>
      </c>
      <c r="T71" s="97">
        <f>+(I_Vendite_Acquisti!$E$27/30)*I_Vendite_Acquisti!V50</f>
        <v>0</v>
      </c>
      <c r="U71" s="97">
        <f>+(I_Vendite_Acquisti!$E$27/30)*I_Vendite_Acquisti!W50</f>
        <v>0</v>
      </c>
      <c r="V71" s="97">
        <f>+(I_Vendite_Acquisti!$E$27/30)*I_Vendite_Acquisti!X50</f>
        <v>0</v>
      </c>
      <c r="W71" s="97">
        <f>+(I_Vendite_Acquisti!$E$27/30)*I_Vendite_Acquisti!Y50</f>
        <v>0</v>
      </c>
      <c r="X71" s="97">
        <f>+(I_Vendite_Acquisti!$E$27/30)*I_Vendite_Acquisti!Z50</f>
        <v>0</v>
      </c>
      <c r="Y71" s="97">
        <f>+(I_Vendite_Acquisti!$E$27/30)*I_Vendite_Acquisti!AA50</f>
        <v>0</v>
      </c>
      <c r="Z71" s="97">
        <f>+(I_Vendite_Acquisti!$E$27/30)*I_Vendite_Acquisti!AB50</f>
        <v>0</v>
      </c>
      <c r="AA71" s="97">
        <f>+(I_Vendite_Acquisti!$E$27/30)*I_Vendite_Acquisti!AC50</f>
        <v>0</v>
      </c>
      <c r="AB71" s="97">
        <f>+(I_Vendite_Acquisti!$E$27/30)*I_Vendite_Acquisti!AD50</f>
        <v>0</v>
      </c>
      <c r="AC71" s="97">
        <f>+(I_Vendite_Acquisti!$E$27/30)*I_Vendite_Acquisti!AE50</f>
        <v>0</v>
      </c>
      <c r="AD71" s="97">
        <f>+(I_Vendite_Acquisti!$E$27/30)*I_Vendite_Acquisti!AF50</f>
        <v>0</v>
      </c>
      <c r="AE71" s="97">
        <f>+(I_Vendite_Acquisti!$E$27/30)*I_Vendite_Acquisti!AG50</f>
        <v>0</v>
      </c>
      <c r="AF71" s="97">
        <f>+(I_Vendite_Acquisti!$E$27/30)*I_Vendite_Acquisti!AH50</f>
        <v>0</v>
      </c>
      <c r="AG71" s="97">
        <f>+(I_Vendite_Acquisti!$E$27/30)*I_Vendite_Acquisti!AI50</f>
        <v>0</v>
      </c>
      <c r="AH71" s="97">
        <f>+(I_Vendite_Acquisti!$E$27/30)*I_Vendite_Acquisti!AJ50</f>
        <v>0</v>
      </c>
      <c r="AI71" s="97">
        <f>+(I_Vendite_Acquisti!$E$27/30)*I_Vendite_Acquisti!AK50</f>
        <v>0</v>
      </c>
      <c r="AJ71" s="97">
        <f>+(I_Vendite_Acquisti!$E$27/30)*I_Vendite_Acquisti!AL50</f>
        <v>0</v>
      </c>
      <c r="AK71" s="97">
        <f>+(I_Vendite_Acquisti!$E$27/30)*I_Vendite_Acquisti!AM50</f>
        <v>0</v>
      </c>
      <c r="AL71" s="97">
        <f>+(I_Vendite_Acquisti!$E$27/30)*I_Vendite_Acquisti!AN50</f>
        <v>0</v>
      </c>
      <c r="AM71" s="98">
        <f>+(I_Vendite_Acquisti!$E$27/30)*I_Vendite_Acquisti!AO50</f>
        <v>0</v>
      </c>
    </row>
    <row r="72" spans="2:39" ht="15" thickBot="1" x14ac:dyDescent="0.35">
      <c r="C72" s="53" t="str">
        <f t="shared" si="12"/>
        <v>Prodotto 20</v>
      </c>
      <c r="D72" s="99">
        <f>+(I_Vendite_Acquisti!$E$28/30)*I_Vendite_Acquisti!F51</f>
        <v>0</v>
      </c>
      <c r="E72" s="100">
        <f>+(I_Vendite_Acquisti!$E$28/30)*I_Vendite_Acquisti!G51</f>
        <v>0</v>
      </c>
      <c r="F72" s="100">
        <f>+(I_Vendite_Acquisti!$E$28/30)*I_Vendite_Acquisti!H51</f>
        <v>0</v>
      </c>
      <c r="G72" s="100">
        <f>+(I_Vendite_Acquisti!$E$28/30)*I_Vendite_Acquisti!I51</f>
        <v>0</v>
      </c>
      <c r="H72" s="100">
        <f>+(I_Vendite_Acquisti!$E$28/30)*I_Vendite_Acquisti!J51</f>
        <v>0</v>
      </c>
      <c r="I72" s="100">
        <f>+(I_Vendite_Acquisti!$E$28/30)*I_Vendite_Acquisti!K51</f>
        <v>0</v>
      </c>
      <c r="J72" s="100">
        <f>+(I_Vendite_Acquisti!$E$28/30)*I_Vendite_Acquisti!L51</f>
        <v>0</v>
      </c>
      <c r="K72" s="100">
        <f>+(I_Vendite_Acquisti!$E$28/30)*I_Vendite_Acquisti!M51</f>
        <v>0</v>
      </c>
      <c r="L72" s="100">
        <f>+(I_Vendite_Acquisti!$E$28/30)*I_Vendite_Acquisti!N51</f>
        <v>0</v>
      </c>
      <c r="M72" s="100">
        <f>+(I_Vendite_Acquisti!$E$28/30)*I_Vendite_Acquisti!O51</f>
        <v>0</v>
      </c>
      <c r="N72" s="100">
        <f>+(I_Vendite_Acquisti!$E$28/30)*I_Vendite_Acquisti!P51</f>
        <v>0</v>
      </c>
      <c r="O72" s="100">
        <f>+(I_Vendite_Acquisti!$E$28/30)*I_Vendite_Acquisti!Q51</f>
        <v>0</v>
      </c>
      <c r="P72" s="100">
        <f>+(I_Vendite_Acquisti!$E$28/30)*I_Vendite_Acquisti!R51</f>
        <v>0</v>
      </c>
      <c r="Q72" s="100">
        <f>+(I_Vendite_Acquisti!$E$28/30)*I_Vendite_Acquisti!S51</f>
        <v>0</v>
      </c>
      <c r="R72" s="100">
        <f>+(I_Vendite_Acquisti!$E$28/30)*I_Vendite_Acquisti!T51</f>
        <v>0</v>
      </c>
      <c r="S72" s="100">
        <f>+(I_Vendite_Acquisti!$E$28/30)*I_Vendite_Acquisti!U51</f>
        <v>0</v>
      </c>
      <c r="T72" s="100">
        <f>+(I_Vendite_Acquisti!$E$28/30)*I_Vendite_Acquisti!V51</f>
        <v>0</v>
      </c>
      <c r="U72" s="100">
        <f>+(I_Vendite_Acquisti!$E$28/30)*I_Vendite_Acquisti!W51</f>
        <v>0</v>
      </c>
      <c r="V72" s="100">
        <f>+(I_Vendite_Acquisti!$E$28/30)*I_Vendite_Acquisti!X51</f>
        <v>0</v>
      </c>
      <c r="W72" s="100">
        <f>+(I_Vendite_Acquisti!$E$28/30)*I_Vendite_Acquisti!Y51</f>
        <v>0</v>
      </c>
      <c r="X72" s="100">
        <f>+(I_Vendite_Acquisti!$E$28/30)*I_Vendite_Acquisti!Z51</f>
        <v>0</v>
      </c>
      <c r="Y72" s="100">
        <f>+(I_Vendite_Acquisti!$E$28/30)*I_Vendite_Acquisti!AA51</f>
        <v>0</v>
      </c>
      <c r="Z72" s="100">
        <f>+(I_Vendite_Acquisti!$E$28/30)*I_Vendite_Acquisti!AB51</f>
        <v>0</v>
      </c>
      <c r="AA72" s="100">
        <f>+(I_Vendite_Acquisti!$E$28/30)*I_Vendite_Acquisti!AC51</f>
        <v>0</v>
      </c>
      <c r="AB72" s="100">
        <f>+(I_Vendite_Acquisti!$E$28/30)*I_Vendite_Acquisti!AD51</f>
        <v>0</v>
      </c>
      <c r="AC72" s="100">
        <f>+(I_Vendite_Acquisti!$E$28/30)*I_Vendite_Acquisti!AE51</f>
        <v>0</v>
      </c>
      <c r="AD72" s="100">
        <f>+(I_Vendite_Acquisti!$E$28/30)*I_Vendite_Acquisti!AF51</f>
        <v>0</v>
      </c>
      <c r="AE72" s="100">
        <f>+(I_Vendite_Acquisti!$E$28/30)*I_Vendite_Acquisti!AG51</f>
        <v>0</v>
      </c>
      <c r="AF72" s="100">
        <f>+(I_Vendite_Acquisti!$E$28/30)*I_Vendite_Acquisti!AH51</f>
        <v>0</v>
      </c>
      <c r="AG72" s="100">
        <f>+(I_Vendite_Acquisti!$E$28/30)*I_Vendite_Acquisti!AI51</f>
        <v>0</v>
      </c>
      <c r="AH72" s="100">
        <f>+(I_Vendite_Acquisti!$E$28/30)*I_Vendite_Acquisti!AJ51</f>
        <v>0</v>
      </c>
      <c r="AI72" s="100">
        <f>+(I_Vendite_Acquisti!$E$28/30)*I_Vendite_Acquisti!AK51</f>
        <v>0</v>
      </c>
      <c r="AJ72" s="100">
        <f>+(I_Vendite_Acquisti!$E$28/30)*I_Vendite_Acquisti!AL51</f>
        <v>0</v>
      </c>
      <c r="AK72" s="100">
        <f>+(I_Vendite_Acquisti!$E$28/30)*I_Vendite_Acquisti!AM51</f>
        <v>0</v>
      </c>
      <c r="AL72" s="100">
        <f>+(I_Vendite_Acquisti!$E$28/30)*I_Vendite_Acquisti!AN51</f>
        <v>0</v>
      </c>
      <c r="AM72" s="101">
        <f>+(I_Vendite_Acquisti!$E$28/30)*I_Vendite_Acquisti!AO51</f>
        <v>0</v>
      </c>
    </row>
    <row r="73" spans="2:39" x14ac:dyDescent="0.25">
      <c r="B73" s="17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</row>
    <row r="74" spans="2:39" ht="12.6" thickBot="1" x14ac:dyDescent="0.3">
      <c r="C74" s="1" t="s">
        <v>187</v>
      </c>
      <c r="D74" s="19">
        <f>+D8</f>
        <v>42766</v>
      </c>
      <c r="E74" s="19">
        <f t="shared" ref="E74:AM74" si="13">+E8</f>
        <v>42794</v>
      </c>
      <c r="F74" s="19">
        <f t="shared" si="13"/>
        <v>42825</v>
      </c>
      <c r="G74" s="19">
        <f t="shared" si="13"/>
        <v>42855</v>
      </c>
      <c r="H74" s="19">
        <f t="shared" si="13"/>
        <v>42886</v>
      </c>
      <c r="I74" s="19">
        <f t="shared" si="13"/>
        <v>42916</v>
      </c>
      <c r="J74" s="19">
        <f t="shared" si="13"/>
        <v>42947</v>
      </c>
      <c r="K74" s="19">
        <f t="shared" si="13"/>
        <v>42978</v>
      </c>
      <c r="L74" s="19">
        <f t="shared" si="13"/>
        <v>43008</v>
      </c>
      <c r="M74" s="19">
        <f t="shared" si="13"/>
        <v>43039</v>
      </c>
      <c r="N74" s="19">
        <f t="shared" si="13"/>
        <v>43069</v>
      </c>
      <c r="O74" s="19">
        <f t="shared" si="13"/>
        <v>43100</v>
      </c>
      <c r="P74" s="19">
        <f t="shared" si="13"/>
        <v>43131</v>
      </c>
      <c r="Q74" s="19">
        <f t="shared" si="13"/>
        <v>43159</v>
      </c>
      <c r="R74" s="19">
        <f t="shared" si="13"/>
        <v>43190</v>
      </c>
      <c r="S74" s="19">
        <f t="shared" si="13"/>
        <v>43220</v>
      </c>
      <c r="T74" s="19">
        <f t="shared" si="13"/>
        <v>43251</v>
      </c>
      <c r="U74" s="19">
        <f t="shared" si="13"/>
        <v>43281</v>
      </c>
      <c r="V74" s="19">
        <f t="shared" si="13"/>
        <v>43312</v>
      </c>
      <c r="W74" s="19">
        <f t="shared" si="13"/>
        <v>43343</v>
      </c>
      <c r="X74" s="19">
        <f t="shared" si="13"/>
        <v>43373</v>
      </c>
      <c r="Y74" s="19">
        <f t="shared" si="13"/>
        <v>43404</v>
      </c>
      <c r="Z74" s="19">
        <f t="shared" si="13"/>
        <v>43434</v>
      </c>
      <c r="AA74" s="19">
        <f t="shared" si="13"/>
        <v>43465</v>
      </c>
      <c r="AB74" s="19">
        <f t="shared" si="13"/>
        <v>43496</v>
      </c>
      <c r="AC74" s="19">
        <f t="shared" si="13"/>
        <v>43524</v>
      </c>
      <c r="AD74" s="19">
        <f t="shared" si="13"/>
        <v>43555</v>
      </c>
      <c r="AE74" s="19">
        <f t="shared" si="13"/>
        <v>43585</v>
      </c>
      <c r="AF74" s="19">
        <f t="shared" si="13"/>
        <v>43616</v>
      </c>
      <c r="AG74" s="19">
        <f t="shared" si="13"/>
        <v>43646</v>
      </c>
      <c r="AH74" s="19">
        <f t="shared" si="13"/>
        <v>43677</v>
      </c>
      <c r="AI74" s="19">
        <f t="shared" si="13"/>
        <v>43708</v>
      </c>
      <c r="AJ74" s="19">
        <f t="shared" si="13"/>
        <v>43738</v>
      </c>
      <c r="AK74" s="19">
        <f t="shared" si="13"/>
        <v>43769</v>
      </c>
      <c r="AL74" s="19">
        <f t="shared" si="13"/>
        <v>43799</v>
      </c>
      <c r="AM74" s="19">
        <f t="shared" si="13"/>
        <v>43830</v>
      </c>
    </row>
    <row r="75" spans="2:39" ht="14.4" x14ac:dyDescent="0.3">
      <c r="C75" s="51" t="str">
        <f>+C53</f>
        <v>Prodotto 1</v>
      </c>
      <c r="D75" s="102">
        <f>+D53</f>
        <v>0</v>
      </c>
      <c r="E75" s="103">
        <f>+E53-D53</f>
        <v>0</v>
      </c>
      <c r="F75" s="103">
        <f t="shared" ref="F75:AM75" si="14">+F53-E53</f>
        <v>0</v>
      </c>
      <c r="G75" s="103">
        <f t="shared" si="14"/>
        <v>0</v>
      </c>
      <c r="H75" s="103">
        <f t="shared" si="14"/>
        <v>0</v>
      </c>
      <c r="I75" s="103">
        <f t="shared" si="14"/>
        <v>0</v>
      </c>
      <c r="J75" s="103">
        <f t="shared" si="14"/>
        <v>0</v>
      </c>
      <c r="K75" s="103">
        <f t="shared" si="14"/>
        <v>0</v>
      </c>
      <c r="L75" s="103">
        <f t="shared" si="14"/>
        <v>0</v>
      </c>
      <c r="M75" s="103">
        <f t="shared" si="14"/>
        <v>0</v>
      </c>
      <c r="N75" s="103">
        <f t="shared" si="14"/>
        <v>0</v>
      </c>
      <c r="O75" s="103">
        <f t="shared" si="14"/>
        <v>0</v>
      </c>
      <c r="P75" s="103">
        <f t="shared" si="14"/>
        <v>0</v>
      </c>
      <c r="Q75" s="103">
        <f t="shared" si="14"/>
        <v>0</v>
      </c>
      <c r="R75" s="103">
        <f t="shared" si="14"/>
        <v>0</v>
      </c>
      <c r="S75" s="103">
        <f t="shared" si="14"/>
        <v>0</v>
      </c>
      <c r="T75" s="103">
        <f t="shared" si="14"/>
        <v>0</v>
      </c>
      <c r="U75" s="103">
        <f t="shared" si="14"/>
        <v>0</v>
      </c>
      <c r="V75" s="103">
        <f t="shared" si="14"/>
        <v>0</v>
      </c>
      <c r="W75" s="103">
        <f t="shared" si="14"/>
        <v>0</v>
      </c>
      <c r="X75" s="103">
        <f t="shared" si="14"/>
        <v>0</v>
      </c>
      <c r="Y75" s="103">
        <f t="shared" si="14"/>
        <v>0</v>
      </c>
      <c r="Z75" s="103">
        <f t="shared" si="14"/>
        <v>0</v>
      </c>
      <c r="AA75" s="103">
        <f t="shared" si="14"/>
        <v>0</v>
      </c>
      <c r="AB75" s="103">
        <f t="shared" si="14"/>
        <v>0</v>
      </c>
      <c r="AC75" s="103">
        <f t="shared" si="14"/>
        <v>0</v>
      </c>
      <c r="AD75" s="103">
        <f t="shared" si="14"/>
        <v>0</v>
      </c>
      <c r="AE75" s="103">
        <f t="shared" si="14"/>
        <v>0</v>
      </c>
      <c r="AF75" s="103">
        <f t="shared" si="14"/>
        <v>0</v>
      </c>
      <c r="AG75" s="103">
        <f t="shared" si="14"/>
        <v>0</v>
      </c>
      <c r="AH75" s="103">
        <f t="shared" si="14"/>
        <v>0</v>
      </c>
      <c r="AI75" s="103">
        <f t="shared" si="14"/>
        <v>0</v>
      </c>
      <c r="AJ75" s="103">
        <f t="shared" si="14"/>
        <v>0</v>
      </c>
      <c r="AK75" s="103">
        <f t="shared" si="14"/>
        <v>0</v>
      </c>
      <c r="AL75" s="103">
        <f t="shared" si="14"/>
        <v>0</v>
      </c>
      <c r="AM75" s="104">
        <f t="shared" si="14"/>
        <v>0</v>
      </c>
    </row>
    <row r="76" spans="2:39" ht="14.4" x14ac:dyDescent="0.3">
      <c r="C76" s="52" t="str">
        <f t="shared" ref="C76:D93" si="15">+C54</f>
        <v>Prodotto 2</v>
      </c>
      <c r="D76" s="105">
        <f t="shared" si="15"/>
        <v>5000</v>
      </c>
      <c r="E76" s="106">
        <f t="shared" ref="E76:E94" si="16">+E54-D54</f>
        <v>0</v>
      </c>
      <c r="F76" s="106">
        <f t="shared" ref="F76:AM76" si="17">+F54-E54</f>
        <v>0</v>
      </c>
      <c r="G76" s="106">
        <f t="shared" si="17"/>
        <v>0</v>
      </c>
      <c r="H76" s="106">
        <f t="shared" si="17"/>
        <v>0</v>
      </c>
      <c r="I76" s="106">
        <f t="shared" si="17"/>
        <v>0</v>
      </c>
      <c r="J76" s="106">
        <f t="shared" si="17"/>
        <v>0</v>
      </c>
      <c r="K76" s="106">
        <f t="shared" si="17"/>
        <v>0</v>
      </c>
      <c r="L76" s="106">
        <f t="shared" si="17"/>
        <v>0</v>
      </c>
      <c r="M76" s="106">
        <f t="shared" si="17"/>
        <v>0</v>
      </c>
      <c r="N76" s="106">
        <f t="shared" si="17"/>
        <v>0</v>
      </c>
      <c r="O76" s="106">
        <f t="shared" si="17"/>
        <v>0</v>
      </c>
      <c r="P76" s="106">
        <f t="shared" si="17"/>
        <v>0</v>
      </c>
      <c r="Q76" s="106">
        <f t="shared" si="17"/>
        <v>0</v>
      </c>
      <c r="R76" s="106">
        <f t="shared" si="17"/>
        <v>0</v>
      </c>
      <c r="S76" s="106">
        <f t="shared" si="17"/>
        <v>0</v>
      </c>
      <c r="T76" s="106">
        <f t="shared" si="17"/>
        <v>0</v>
      </c>
      <c r="U76" s="106">
        <f t="shared" si="17"/>
        <v>0</v>
      </c>
      <c r="V76" s="106">
        <f t="shared" si="17"/>
        <v>0</v>
      </c>
      <c r="W76" s="106">
        <f t="shared" si="17"/>
        <v>0</v>
      </c>
      <c r="X76" s="106">
        <f t="shared" si="17"/>
        <v>0</v>
      </c>
      <c r="Y76" s="106">
        <f t="shared" si="17"/>
        <v>0</v>
      </c>
      <c r="Z76" s="106">
        <f t="shared" si="17"/>
        <v>0</v>
      </c>
      <c r="AA76" s="106">
        <f t="shared" si="17"/>
        <v>0</v>
      </c>
      <c r="AB76" s="106">
        <f t="shared" si="17"/>
        <v>0</v>
      </c>
      <c r="AC76" s="106">
        <f t="shared" si="17"/>
        <v>0</v>
      </c>
      <c r="AD76" s="106">
        <f t="shared" si="17"/>
        <v>0</v>
      </c>
      <c r="AE76" s="106">
        <f t="shared" si="17"/>
        <v>0</v>
      </c>
      <c r="AF76" s="106">
        <f t="shared" si="17"/>
        <v>0</v>
      </c>
      <c r="AG76" s="106">
        <f t="shared" si="17"/>
        <v>0</v>
      </c>
      <c r="AH76" s="106">
        <f t="shared" si="17"/>
        <v>0</v>
      </c>
      <c r="AI76" s="106">
        <f t="shared" si="17"/>
        <v>0</v>
      </c>
      <c r="AJ76" s="106">
        <f t="shared" si="17"/>
        <v>0</v>
      </c>
      <c r="AK76" s="106">
        <f t="shared" si="17"/>
        <v>0</v>
      </c>
      <c r="AL76" s="106">
        <f t="shared" si="17"/>
        <v>0</v>
      </c>
      <c r="AM76" s="107">
        <f t="shared" si="17"/>
        <v>0</v>
      </c>
    </row>
    <row r="77" spans="2:39" ht="14.4" x14ac:dyDescent="0.3">
      <c r="B77" s="17"/>
      <c r="C77" s="52" t="str">
        <f t="shared" si="15"/>
        <v>Prodotto 3</v>
      </c>
      <c r="D77" s="105">
        <f t="shared" si="15"/>
        <v>14000</v>
      </c>
      <c r="E77" s="106">
        <f t="shared" si="16"/>
        <v>0</v>
      </c>
      <c r="F77" s="106">
        <f t="shared" ref="F77:AM77" si="18">+F55-E55</f>
        <v>0</v>
      </c>
      <c r="G77" s="106">
        <f t="shared" si="18"/>
        <v>0</v>
      </c>
      <c r="H77" s="106">
        <f t="shared" si="18"/>
        <v>0</v>
      </c>
      <c r="I77" s="106">
        <f t="shared" si="18"/>
        <v>0</v>
      </c>
      <c r="J77" s="106">
        <f t="shared" si="18"/>
        <v>0</v>
      </c>
      <c r="K77" s="106">
        <f t="shared" si="18"/>
        <v>0</v>
      </c>
      <c r="L77" s="106">
        <f t="shared" si="18"/>
        <v>0</v>
      </c>
      <c r="M77" s="106">
        <f t="shared" si="18"/>
        <v>0</v>
      </c>
      <c r="N77" s="106">
        <f t="shared" si="18"/>
        <v>0</v>
      </c>
      <c r="O77" s="106">
        <f t="shared" si="18"/>
        <v>0</v>
      </c>
      <c r="P77" s="106">
        <f t="shared" si="18"/>
        <v>0</v>
      </c>
      <c r="Q77" s="106">
        <f t="shared" si="18"/>
        <v>0</v>
      </c>
      <c r="R77" s="106">
        <f t="shared" si="18"/>
        <v>0</v>
      </c>
      <c r="S77" s="106">
        <f t="shared" si="18"/>
        <v>0</v>
      </c>
      <c r="T77" s="106">
        <f t="shared" si="18"/>
        <v>0</v>
      </c>
      <c r="U77" s="106">
        <f t="shared" si="18"/>
        <v>0</v>
      </c>
      <c r="V77" s="106">
        <f t="shared" si="18"/>
        <v>0</v>
      </c>
      <c r="W77" s="106">
        <f t="shared" si="18"/>
        <v>0</v>
      </c>
      <c r="X77" s="106">
        <f t="shared" si="18"/>
        <v>0</v>
      </c>
      <c r="Y77" s="106">
        <f t="shared" si="18"/>
        <v>0</v>
      </c>
      <c r="Z77" s="106">
        <f t="shared" si="18"/>
        <v>0</v>
      </c>
      <c r="AA77" s="106">
        <f t="shared" si="18"/>
        <v>0</v>
      </c>
      <c r="AB77" s="106">
        <f t="shared" si="18"/>
        <v>0</v>
      </c>
      <c r="AC77" s="106">
        <f t="shared" si="18"/>
        <v>0</v>
      </c>
      <c r="AD77" s="106">
        <f t="shared" si="18"/>
        <v>0</v>
      </c>
      <c r="AE77" s="106">
        <f t="shared" si="18"/>
        <v>0</v>
      </c>
      <c r="AF77" s="106">
        <f t="shared" si="18"/>
        <v>0</v>
      </c>
      <c r="AG77" s="106">
        <f t="shared" si="18"/>
        <v>0</v>
      </c>
      <c r="AH77" s="106">
        <f t="shared" si="18"/>
        <v>0</v>
      </c>
      <c r="AI77" s="106">
        <f t="shared" si="18"/>
        <v>0</v>
      </c>
      <c r="AJ77" s="106">
        <f t="shared" si="18"/>
        <v>0</v>
      </c>
      <c r="AK77" s="106">
        <f t="shared" si="18"/>
        <v>0</v>
      </c>
      <c r="AL77" s="106">
        <f t="shared" si="18"/>
        <v>0</v>
      </c>
      <c r="AM77" s="107">
        <f t="shared" si="18"/>
        <v>0</v>
      </c>
    </row>
    <row r="78" spans="2:39" ht="14.4" x14ac:dyDescent="0.3">
      <c r="C78" s="52" t="str">
        <f t="shared" si="15"/>
        <v>Prodotto 4</v>
      </c>
      <c r="D78" s="105">
        <f t="shared" si="15"/>
        <v>9000</v>
      </c>
      <c r="E78" s="106">
        <f t="shared" si="16"/>
        <v>0</v>
      </c>
      <c r="F78" s="106">
        <f t="shared" ref="F78:AM78" si="19">+F56-E56</f>
        <v>0</v>
      </c>
      <c r="G78" s="106">
        <f t="shared" si="19"/>
        <v>0</v>
      </c>
      <c r="H78" s="106">
        <f t="shared" si="19"/>
        <v>0</v>
      </c>
      <c r="I78" s="106">
        <f t="shared" si="19"/>
        <v>0</v>
      </c>
      <c r="J78" s="106">
        <f t="shared" si="19"/>
        <v>0</v>
      </c>
      <c r="K78" s="106">
        <f t="shared" si="19"/>
        <v>0</v>
      </c>
      <c r="L78" s="106">
        <f t="shared" si="19"/>
        <v>0</v>
      </c>
      <c r="M78" s="106">
        <f t="shared" si="19"/>
        <v>0</v>
      </c>
      <c r="N78" s="106">
        <f t="shared" si="19"/>
        <v>0</v>
      </c>
      <c r="O78" s="106">
        <f t="shared" si="19"/>
        <v>0</v>
      </c>
      <c r="P78" s="106">
        <f t="shared" si="19"/>
        <v>0</v>
      </c>
      <c r="Q78" s="106">
        <f t="shared" si="19"/>
        <v>0</v>
      </c>
      <c r="R78" s="106">
        <f t="shared" si="19"/>
        <v>0</v>
      </c>
      <c r="S78" s="106">
        <f t="shared" si="19"/>
        <v>0</v>
      </c>
      <c r="T78" s="106">
        <f t="shared" si="19"/>
        <v>0</v>
      </c>
      <c r="U78" s="106">
        <f t="shared" si="19"/>
        <v>0</v>
      </c>
      <c r="V78" s="106">
        <f t="shared" si="19"/>
        <v>0</v>
      </c>
      <c r="W78" s="106">
        <f t="shared" si="19"/>
        <v>0</v>
      </c>
      <c r="X78" s="106">
        <f t="shared" si="19"/>
        <v>0</v>
      </c>
      <c r="Y78" s="106">
        <f t="shared" si="19"/>
        <v>0</v>
      </c>
      <c r="Z78" s="106">
        <f t="shared" si="19"/>
        <v>0</v>
      </c>
      <c r="AA78" s="106">
        <f t="shared" si="19"/>
        <v>0</v>
      </c>
      <c r="AB78" s="106">
        <f t="shared" si="19"/>
        <v>0</v>
      </c>
      <c r="AC78" s="106">
        <f t="shared" si="19"/>
        <v>0</v>
      </c>
      <c r="AD78" s="106">
        <f t="shared" si="19"/>
        <v>0</v>
      </c>
      <c r="AE78" s="106">
        <f t="shared" si="19"/>
        <v>0</v>
      </c>
      <c r="AF78" s="106">
        <f t="shared" si="19"/>
        <v>0</v>
      </c>
      <c r="AG78" s="106">
        <f t="shared" si="19"/>
        <v>0</v>
      </c>
      <c r="AH78" s="106">
        <f t="shared" si="19"/>
        <v>0</v>
      </c>
      <c r="AI78" s="106">
        <f t="shared" si="19"/>
        <v>0</v>
      </c>
      <c r="AJ78" s="106">
        <f t="shared" si="19"/>
        <v>0</v>
      </c>
      <c r="AK78" s="106">
        <f t="shared" si="19"/>
        <v>0</v>
      </c>
      <c r="AL78" s="106">
        <f t="shared" si="19"/>
        <v>0</v>
      </c>
      <c r="AM78" s="107">
        <f t="shared" si="19"/>
        <v>0</v>
      </c>
    </row>
    <row r="79" spans="2:39" ht="14.4" x14ac:dyDescent="0.3">
      <c r="C79" s="52" t="str">
        <f t="shared" si="15"/>
        <v>Prodotto 5</v>
      </c>
      <c r="D79" s="105">
        <f t="shared" si="15"/>
        <v>32000</v>
      </c>
      <c r="E79" s="106">
        <f t="shared" si="16"/>
        <v>0</v>
      </c>
      <c r="F79" s="106">
        <f t="shared" ref="F79:AM79" si="20">+F57-E57</f>
        <v>0</v>
      </c>
      <c r="G79" s="106">
        <f t="shared" si="20"/>
        <v>0</v>
      </c>
      <c r="H79" s="106">
        <f t="shared" si="20"/>
        <v>0</v>
      </c>
      <c r="I79" s="106">
        <f t="shared" si="20"/>
        <v>0</v>
      </c>
      <c r="J79" s="106">
        <f t="shared" si="20"/>
        <v>0</v>
      </c>
      <c r="K79" s="106">
        <f t="shared" si="20"/>
        <v>0</v>
      </c>
      <c r="L79" s="106">
        <f t="shared" si="20"/>
        <v>0</v>
      </c>
      <c r="M79" s="106">
        <f t="shared" si="20"/>
        <v>0</v>
      </c>
      <c r="N79" s="106">
        <f t="shared" si="20"/>
        <v>0</v>
      </c>
      <c r="O79" s="106">
        <f t="shared" si="20"/>
        <v>0</v>
      </c>
      <c r="P79" s="106">
        <f t="shared" si="20"/>
        <v>0</v>
      </c>
      <c r="Q79" s="106">
        <f t="shared" si="20"/>
        <v>0</v>
      </c>
      <c r="R79" s="106">
        <f t="shared" si="20"/>
        <v>0</v>
      </c>
      <c r="S79" s="106">
        <f t="shared" si="20"/>
        <v>0</v>
      </c>
      <c r="T79" s="106">
        <f t="shared" si="20"/>
        <v>0</v>
      </c>
      <c r="U79" s="106">
        <f t="shared" si="20"/>
        <v>0</v>
      </c>
      <c r="V79" s="106">
        <f t="shared" si="20"/>
        <v>0</v>
      </c>
      <c r="W79" s="106">
        <f t="shared" si="20"/>
        <v>0</v>
      </c>
      <c r="X79" s="106">
        <f t="shared" si="20"/>
        <v>0</v>
      </c>
      <c r="Y79" s="106">
        <f t="shared" si="20"/>
        <v>0</v>
      </c>
      <c r="Z79" s="106">
        <f t="shared" si="20"/>
        <v>0</v>
      </c>
      <c r="AA79" s="106">
        <f t="shared" si="20"/>
        <v>0</v>
      </c>
      <c r="AB79" s="106">
        <f t="shared" si="20"/>
        <v>0</v>
      </c>
      <c r="AC79" s="106">
        <f t="shared" si="20"/>
        <v>0</v>
      </c>
      <c r="AD79" s="106">
        <f t="shared" si="20"/>
        <v>0</v>
      </c>
      <c r="AE79" s="106">
        <f t="shared" si="20"/>
        <v>0</v>
      </c>
      <c r="AF79" s="106">
        <f t="shared" si="20"/>
        <v>0</v>
      </c>
      <c r="AG79" s="106">
        <f t="shared" si="20"/>
        <v>0</v>
      </c>
      <c r="AH79" s="106">
        <f t="shared" si="20"/>
        <v>0</v>
      </c>
      <c r="AI79" s="106">
        <f t="shared" si="20"/>
        <v>0</v>
      </c>
      <c r="AJ79" s="106">
        <f t="shared" si="20"/>
        <v>0</v>
      </c>
      <c r="AK79" s="106">
        <f t="shared" si="20"/>
        <v>0</v>
      </c>
      <c r="AL79" s="106">
        <f t="shared" si="20"/>
        <v>0</v>
      </c>
      <c r="AM79" s="107">
        <f t="shared" si="20"/>
        <v>0</v>
      </c>
    </row>
    <row r="80" spans="2:39" ht="14.4" x14ac:dyDescent="0.3">
      <c r="B80" s="4"/>
      <c r="C80" s="52" t="str">
        <f t="shared" si="15"/>
        <v>Prodotto 6</v>
      </c>
      <c r="D80" s="105">
        <f t="shared" si="15"/>
        <v>0</v>
      </c>
      <c r="E80" s="106">
        <f t="shared" si="16"/>
        <v>0</v>
      </c>
      <c r="F80" s="106">
        <f t="shared" ref="F80:AM80" si="21">+F58-E58</f>
        <v>0</v>
      </c>
      <c r="G80" s="106">
        <f t="shared" si="21"/>
        <v>0</v>
      </c>
      <c r="H80" s="106">
        <f t="shared" si="21"/>
        <v>0</v>
      </c>
      <c r="I80" s="106">
        <f t="shared" si="21"/>
        <v>0</v>
      </c>
      <c r="J80" s="106">
        <f t="shared" si="21"/>
        <v>0</v>
      </c>
      <c r="K80" s="106">
        <f t="shared" si="21"/>
        <v>0</v>
      </c>
      <c r="L80" s="106">
        <f t="shared" si="21"/>
        <v>0</v>
      </c>
      <c r="M80" s="106">
        <f t="shared" si="21"/>
        <v>0</v>
      </c>
      <c r="N80" s="106">
        <f t="shared" si="21"/>
        <v>0</v>
      </c>
      <c r="O80" s="106">
        <f t="shared" si="21"/>
        <v>0</v>
      </c>
      <c r="P80" s="106">
        <f t="shared" si="21"/>
        <v>0</v>
      </c>
      <c r="Q80" s="106">
        <f t="shared" si="21"/>
        <v>0</v>
      </c>
      <c r="R80" s="106">
        <f t="shared" si="21"/>
        <v>0</v>
      </c>
      <c r="S80" s="106">
        <f t="shared" si="21"/>
        <v>0</v>
      </c>
      <c r="T80" s="106">
        <f t="shared" si="21"/>
        <v>0</v>
      </c>
      <c r="U80" s="106">
        <f t="shared" si="21"/>
        <v>0</v>
      </c>
      <c r="V80" s="106">
        <f t="shared" si="21"/>
        <v>0</v>
      </c>
      <c r="W80" s="106">
        <f t="shared" si="21"/>
        <v>0</v>
      </c>
      <c r="X80" s="106">
        <f t="shared" si="21"/>
        <v>0</v>
      </c>
      <c r="Y80" s="106">
        <f t="shared" si="21"/>
        <v>0</v>
      </c>
      <c r="Z80" s="106">
        <f t="shared" si="21"/>
        <v>0</v>
      </c>
      <c r="AA80" s="106">
        <f t="shared" si="21"/>
        <v>0</v>
      </c>
      <c r="AB80" s="106">
        <f t="shared" si="21"/>
        <v>0</v>
      </c>
      <c r="AC80" s="106">
        <f t="shared" si="21"/>
        <v>0</v>
      </c>
      <c r="AD80" s="106">
        <f t="shared" si="21"/>
        <v>0</v>
      </c>
      <c r="AE80" s="106">
        <f t="shared" si="21"/>
        <v>0</v>
      </c>
      <c r="AF80" s="106">
        <f t="shared" si="21"/>
        <v>0</v>
      </c>
      <c r="AG80" s="106">
        <f t="shared" si="21"/>
        <v>0</v>
      </c>
      <c r="AH80" s="106">
        <f t="shared" si="21"/>
        <v>0</v>
      </c>
      <c r="AI80" s="106">
        <f t="shared" si="21"/>
        <v>0</v>
      </c>
      <c r="AJ80" s="106">
        <f t="shared" si="21"/>
        <v>0</v>
      </c>
      <c r="AK80" s="106">
        <f t="shared" si="21"/>
        <v>0</v>
      </c>
      <c r="AL80" s="106">
        <f t="shared" si="21"/>
        <v>0</v>
      </c>
      <c r="AM80" s="107">
        <f t="shared" si="21"/>
        <v>0</v>
      </c>
    </row>
    <row r="81" spans="3:39" ht="14.4" x14ac:dyDescent="0.3">
      <c r="C81" s="52" t="str">
        <f t="shared" si="15"/>
        <v>Prodotto 7</v>
      </c>
      <c r="D81" s="105">
        <f t="shared" si="15"/>
        <v>0</v>
      </c>
      <c r="E81" s="106">
        <f t="shared" si="16"/>
        <v>0</v>
      </c>
      <c r="F81" s="106">
        <f t="shared" ref="F81:AM81" si="22">+F59-E59</f>
        <v>0</v>
      </c>
      <c r="G81" s="106">
        <f t="shared" si="22"/>
        <v>0</v>
      </c>
      <c r="H81" s="106">
        <f t="shared" si="22"/>
        <v>0</v>
      </c>
      <c r="I81" s="106">
        <f t="shared" si="22"/>
        <v>0</v>
      </c>
      <c r="J81" s="106">
        <f t="shared" si="22"/>
        <v>0</v>
      </c>
      <c r="K81" s="106">
        <f t="shared" si="22"/>
        <v>0</v>
      </c>
      <c r="L81" s="106">
        <f t="shared" si="22"/>
        <v>0</v>
      </c>
      <c r="M81" s="106">
        <f t="shared" si="22"/>
        <v>0</v>
      </c>
      <c r="N81" s="106">
        <f t="shared" si="22"/>
        <v>0</v>
      </c>
      <c r="O81" s="106">
        <f t="shared" si="22"/>
        <v>0</v>
      </c>
      <c r="P81" s="106">
        <f t="shared" si="22"/>
        <v>0</v>
      </c>
      <c r="Q81" s="106">
        <f t="shared" si="22"/>
        <v>0</v>
      </c>
      <c r="R81" s="106">
        <f t="shared" si="22"/>
        <v>0</v>
      </c>
      <c r="S81" s="106">
        <f t="shared" si="22"/>
        <v>0</v>
      </c>
      <c r="T81" s="106">
        <f t="shared" si="22"/>
        <v>0</v>
      </c>
      <c r="U81" s="106">
        <f t="shared" si="22"/>
        <v>0</v>
      </c>
      <c r="V81" s="106">
        <f t="shared" si="22"/>
        <v>0</v>
      </c>
      <c r="W81" s="106">
        <f t="shared" si="22"/>
        <v>0</v>
      </c>
      <c r="X81" s="106">
        <f t="shared" si="22"/>
        <v>0</v>
      </c>
      <c r="Y81" s="106">
        <f t="shared" si="22"/>
        <v>0</v>
      </c>
      <c r="Z81" s="106">
        <f t="shared" si="22"/>
        <v>0</v>
      </c>
      <c r="AA81" s="106">
        <f t="shared" si="22"/>
        <v>0</v>
      </c>
      <c r="AB81" s="106">
        <f t="shared" si="22"/>
        <v>0</v>
      </c>
      <c r="AC81" s="106">
        <f t="shared" si="22"/>
        <v>0</v>
      </c>
      <c r="AD81" s="106">
        <f t="shared" si="22"/>
        <v>0</v>
      </c>
      <c r="AE81" s="106">
        <f t="shared" si="22"/>
        <v>0</v>
      </c>
      <c r="AF81" s="106">
        <f t="shared" si="22"/>
        <v>0</v>
      </c>
      <c r="AG81" s="106">
        <f t="shared" si="22"/>
        <v>0</v>
      </c>
      <c r="AH81" s="106">
        <f t="shared" si="22"/>
        <v>0</v>
      </c>
      <c r="AI81" s="106">
        <f t="shared" si="22"/>
        <v>0</v>
      </c>
      <c r="AJ81" s="106">
        <f t="shared" si="22"/>
        <v>0</v>
      </c>
      <c r="AK81" s="106">
        <f t="shared" si="22"/>
        <v>0</v>
      </c>
      <c r="AL81" s="106">
        <f t="shared" si="22"/>
        <v>0</v>
      </c>
      <c r="AM81" s="107">
        <f t="shared" si="22"/>
        <v>0</v>
      </c>
    </row>
    <row r="82" spans="3:39" ht="14.4" x14ac:dyDescent="0.3">
      <c r="C82" s="52" t="str">
        <f t="shared" si="15"/>
        <v>Prodotto 8</v>
      </c>
      <c r="D82" s="105">
        <f t="shared" si="15"/>
        <v>0</v>
      </c>
      <c r="E82" s="106">
        <f t="shared" si="16"/>
        <v>0</v>
      </c>
      <c r="F82" s="106">
        <f t="shared" ref="F82:AM82" si="23">+F60-E60</f>
        <v>0</v>
      </c>
      <c r="G82" s="106">
        <f t="shared" si="23"/>
        <v>0</v>
      </c>
      <c r="H82" s="106">
        <f t="shared" si="23"/>
        <v>0</v>
      </c>
      <c r="I82" s="106">
        <f t="shared" si="23"/>
        <v>0</v>
      </c>
      <c r="J82" s="106">
        <f t="shared" si="23"/>
        <v>0</v>
      </c>
      <c r="K82" s="106">
        <f t="shared" si="23"/>
        <v>0</v>
      </c>
      <c r="L82" s="106">
        <f t="shared" si="23"/>
        <v>0</v>
      </c>
      <c r="M82" s="106">
        <f t="shared" si="23"/>
        <v>0</v>
      </c>
      <c r="N82" s="106">
        <f t="shared" si="23"/>
        <v>0</v>
      </c>
      <c r="O82" s="106">
        <f t="shared" si="23"/>
        <v>0</v>
      </c>
      <c r="P82" s="106">
        <f t="shared" si="23"/>
        <v>0</v>
      </c>
      <c r="Q82" s="106">
        <f t="shared" si="23"/>
        <v>0</v>
      </c>
      <c r="R82" s="106">
        <f t="shared" si="23"/>
        <v>0</v>
      </c>
      <c r="S82" s="106">
        <f t="shared" si="23"/>
        <v>0</v>
      </c>
      <c r="T82" s="106">
        <f t="shared" si="23"/>
        <v>0</v>
      </c>
      <c r="U82" s="106">
        <f t="shared" si="23"/>
        <v>0</v>
      </c>
      <c r="V82" s="106">
        <f t="shared" si="23"/>
        <v>0</v>
      </c>
      <c r="W82" s="106">
        <f t="shared" si="23"/>
        <v>0</v>
      </c>
      <c r="X82" s="106">
        <f t="shared" si="23"/>
        <v>0</v>
      </c>
      <c r="Y82" s="106">
        <f t="shared" si="23"/>
        <v>0</v>
      </c>
      <c r="Z82" s="106">
        <f t="shared" si="23"/>
        <v>0</v>
      </c>
      <c r="AA82" s="106">
        <f t="shared" si="23"/>
        <v>0</v>
      </c>
      <c r="AB82" s="106">
        <f t="shared" si="23"/>
        <v>0</v>
      </c>
      <c r="AC82" s="106">
        <f t="shared" si="23"/>
        <v>0</v>
      </c>
      <c r="AD82" s="106">
        <f t="shared" si="23"/>
        <v>0</v>
      </c>
      <c r="AE82" s="106">
        <f t="shared" si="23"/>
        <v>0</v>
      </c>
      <c r="AF82" s="106">
        <f t="shared" si="23"/>
        <v>0</v>
      </c>
      <c r="AG82" s="106">
        <f t="shared" si="23"/>
        <v>0</v>
      </c>
      <c r="AH82" s="106">
        <f t="shared" si="23"/>
        <v>0</v>
      </c>
      <c r="AI82" s="106">
        <f t="shared" si="23"/>
        <v>0</v>
      </c>
      <c r="AJ82" s="106">
        <f t="shared" si="23"/>
        <v>0</v>
      </c>
      <c r="AK82" s="106">
        <f t="shared" si="23"/>
        <v>0</v>
      </c>
      <c r="AL82" s="106">
        <f t="shared" si="23"/>
        <v>0</v>
      </c>
      <c r="AM82" s="107">
        <f t="shared" si="23"/>
        <v>0</v>
      </c>
    </row>
    <row r="83" spans="3:39" ht="14.4" x14ac:dyDescent="0.3">
      <c r="C83" s="52" t="str">
        <f t="shared" si="15"/>
        <v>Prodotto 9</v>
      </c>
      <c r="D83" s="105">
        <f t="shared" si="15"/>
        <v>0</v>
      </c>
      <c r="E83" s="106">
        <f t="shared" si="16"/>
        <v>0</v>
      </c>
      <c r="F83" s="106">
        <f t="shared" ref="F83:AM83" si="24">+F61-E61</f>
        <v>0</v>
      </c>
      <c r="G83" s="106">
        <f t="shared" si="24"/>
        <v>0</v>
      </c>
      <c r="H83" s="106">
        <f t="shared" si="24"/>
        <v>0</v>
      </c>
      <c r="I83" s="106">
        <f t="shared" si="24"/>
        <v>0</v>
      </c>
      <c r="J83" s="106">
        <f t="shared" si="24"/>
        <v>0</v>
      </c>
      <c r="K83" s="106">
        <f t="shared" si="24"/>
        <v>0</v>
      </c>
      <c r="L83" s="106">
        <f t="shared" si="24"/>
        <v>0</v>
      </c>
      <c r="M83" s="106">
        <f t="shared" si="24"/>
        <v>0</v>
      </c>
      <c r="N83" s="106">
        <f t="shared" si="24"/>
        <v>0</v>
      </c>
      <c r="O83" s="106">
        <f t="shared" si="24"/>
        <v>0</v>
      </c>
      <c r="P83" s="106">
        <f t="shared" si="24"/>
        <v>0</v>
      </c>
      <c r="Q83" s="106">
        <f t="shared" si="24"/>
        <v>0</v>
      </c>
      <c r="R83" s="106">
        <f t="shared" si="24"/>
        <v>0</v>
      </c>
      <c r="S83" s="106">
        <f t="shared" si="24"/>
        <v>0</v>
      </c>
      <c r="T83" s="106">
        <f t="shared" si="24"/>
        <v>0</v>
      </c>
      <c r="U83" s="106">
        <f t="shared" si="24"/>
        <v>0</v>
      </c>
      <c r="V83" s="106">
        <f t="shared" si="24"/>
        <v>0</v>
      </c>
      <c r="W83" s="106">
        <f t="shared" si="24"/>
        <v>0</v>
      </c>
      <c r="X83" s="106">
        <f t="shared" si="24"/>
        <v>0</v>
      </c>
      <c r="Y83" s="106">
        <f t="shared" si="24"/>
        <v>0</v>
      </c>
      <c r="Z83" s="106">
        <f t="shared" si="24"/>
        <v>0</v>
      </c>
      <c r="AA83" s="106">
        <f t="shared" si="24"/>
        <v>0</v>
      </c>
      <c r="AB83" s="106">
        <f t="shared" si="24"/>
        <v>0</v>
      </c>
      <c r="AC83" s="106">
        <f t="shared" si="24"/>
        <v>0</v>
      </c>
      <c r="AD83" s="106">
        <f t="shared" si="24"/>
        <v>0</v>
      </c>
      <c r="AE83" s="106">
        <f t="shared" si="24"/>
        <v>0</v>
      </c>
      <c r="AF83" s="106">
        <f t="shared" si="24"/>
        <v>0</v>
      </c>
      <c r="AG83" s="106">
        <f t="shared" si="24"/>
        <v>0</v>
      </c>
      <c r="AH83" s="106">
        <f t="shared" si="24"/>
        <v>0</v>
      </c>
      <c r="AI83" s="106">
        <f t="shared" si="24"/>
        <v>0</v>
      </c>
      <c r="AJ83" s="106">
        <f t="shared" si="24"/>
        <v>0</v>
      </c>
      <c r="AK83" s="106">
        <f t="shared" si="24"/>
        <v>0</v>
      </c>
      <c r="AL83" s="106">
        <f t="shared" si="24"/>
        <v>0</v>
      </c>
      <c r="AM83" s="107">
        <f t="shared" si="24"/>
        <v>0</v>
      </c>
    </row>
    <row r="84" spans="3:39" ht="14.4" x14ac:dyDescent="0.3">
      <c r="C84" s="52" t="str">
        <f t="shared" si="15"/>
        <v>Prodotto 10</v>
      </c>
      <c r="D84" s="105">
        <f t="shared" si="15"/>
        <v>0</v>
      </c>
      <c r="E84" s="106">
        <f t="shared" si="16"/>
        <v>0</v>
      </c>
      <c r="F84" s="106">
        <f t="shared" ref="F84:AM84" si="25">+F62-E62</f>
        <v>0</v>
      </c>
      <c r="G84" s="106">
        <f t="shared" si="25"/>
        <v>0</v>
      </c>
      <c r="H84" s="106">
        <f t="shared" si="25"/>
        <v>0</v>
      </c>
      <c r="I84" s="106">
        <f t="shared" si="25"/>
        <v>0</v>
      </c>
      <c r="J84" s="106">
        <f t="shared" si="25"/>
        <v>0</v>
      </c>
      <c r="K84" s="106">
        <f t="shared" si="25"/>
        <v>0</v>
      </c>
      <c r="L84" s="106">
        <f t="shared" si="25"/>
        <v>0</v>
      </c>
      <c r="M84" s="106">
        <f t="shared" si="25"/>
        <v>0</v>
      </c>
      <c r="N84" s="106">
        <f t="shared" si="25"/>
        <v>0</v>
      </c>
      <c r="O84" s="106">
        <f t="shared" si="25"/>
        <v>0</v>
      </c>
      <c r="P84" s="106">
        <f t="shared" si="25"/>
        <v>0</v>
      </c>
      <c r="Q84" s="106">
        <f t="shared" si="25"/>
        <v>0</v>
      </c>
      <c r="R84" s="106">
        <f t="shared" si="25"/>
        <v>0</v>
      </c>
      <c r="S84" s="106">
        <f t="shared" si="25"/>
        <v>0</v>
      </c>
      <c r="T84" s="106">
        <f t="shared" si="25"/>
        <v>0</v>
      </c>
      <c r="U84" s="106">
        <f t="shared" si="25"/>
        <v>0</v>
      </c>
      <c r="V84" s="106">
        <f t="shared" si="25"/>
        <v>0</v>
      </c>
      <c r="W84" s="106">
        <f t="shared" si="25"/>
        <v>0</v>
      </c>
      <c r="X84" s="106">
        <f t="shared" si="25"/>
        <v>0</v>
      </c>
      <c r="Y84" s="106">
        <f t="shared" si="25"/>
        <v>0</v>
      </c>
      <c r="Z84" s="106">
        <f t="shared" si="25"/>
        <v>0</v>
      </c>
      <c r="AA84" s="106">
        <f t="shared" si="25"/>
        <v>0</v>
      </c>
      <c r="AB84" s="106">
        <f t="shared" si="25"/>
        <v>0</v>
      </c>
      <c r="AC84" s="106">
        <f t="shared" si="25"/>
        <v>0</v>
      </c>
      <c r="AD84" s="106">
        <f t="shared" si="25"/>
        <v>0</v>
      </c>
      <c r="AE84" s="106">
        <f t="shared" si="25"/>
        <v>0</v>
      </c>
      <c r="AF84" s="106">
        <f t="shared" si="25"/>
        <v>0</v>
      </c>
      <c r="AG84" s="106">
        <f t="shared" si="25"/>
        <v>0</v>
      </c>
      <c r="AH84" s="106">
        <f t="shared" si="25"/>
        <v>0</v>
      </c>
      <c r="AI84" s="106">
        <f t="shared" si="25"/>
        <v>0</v>
      </c>
      <c r="AJ84" s="106">
        <f t="shared" si="25"/>
        <v>0</v>
      </c>
      <c r="AK84" s="106">
        <f t="shared" si="25"/>
        <v>0</v>
      </c>
      <c r="AL84" s="106">
        <f t="shared" si="25"/>
        <v>0</v>
      </c>
      <c r="AM84" s="107">
        <f t="shared" si="25"/>
        <v>0</v>
      </c>
    </row>
    <row r="85" spans="3:39" ht="14.4" x14ac:dyDescent="0.3">
      <c r="C85" s="52" t="str">
        <f t="shared" si="15"/>
        <v>Prodotto 11</v>
      </c>
      <c r="D85" s="105">
        <f t="shared" si="15"/>
        <v>0</v>
      </c>
      <c r="E85" s="106">
        <f t="shared" si="16"/>
        <v>0</v>
      </c>
      <c r="F85" s="106">
        <f t="shared" ref="F85:AM85" si="26">+F63-E63</f>
        <v>0</v>
      </c>
      <c r="G85" s="106">
        <f t="shared" si="26"/>
        <v>0</v>
      </c>
      <c r="H85" s="106">
        <f t="shared" si="26"/>
        <v>0</v>
      </c>
      <c r="I85" s="106">
        <f t="shared" si="26"/>
        <v>0</v>
      </c>
      <c r="J85" s="106">
        <f t="shared" si="26"/>
        <v>0</v>
      </c>
      <c r="K85" s="106">
        <f t="shared" si="26"/>
        <v>0</v>
      </c>
      <c r="L85" s="106">
        <f t="shared" si="26"/>
        <v>0</v>
      </c>
      <c r="M85" s="106">
        <f t="shared" si="26"/>
        <v>0</v>
      </c>
      <c r="N85" s="106">
        <f t="shared" si="26"/>
        <v>0</v>
      </c>
      <c r="O85" s="106">
        <f t="shared" si="26"/>
        <v>0</v>
      </c>
      <c r="P85" s="106">
        <f t="shared" si="26"/>
        <v>0</v>
      </c>
      <c r="Q85" s="106">
        <f t="shared" si="26"/>
        <v>0</v>
      </c>
      <c r="R85" s="106">
        <f t="shared" si="26"/>
        <v>0</v>
      </c>
      <c r="S85" s="106">
        <f t="shared" si="26"/>
        <v>0</v>
      </c>
      <c r="T85" s="106">
        <f t="shared" si="26"/>
        <v>0</v>
      </c>
      <c r="U85" s="106">
        <f t="shared" si="26"/>
        <v>0</v>
      </c>
      <c r="V85" s="106">
        <f t="shared" si="26"/>
        <v>0</v>
      </c>
      <c r="W85" s="106">
        <f t="shared" si="26"/>
        <v>0</v>
      </c>
      <c r="X85" s="106">
        <f t="shared" si="26"/>
        <v>0</v>
      </c>
      <c r="Y85" s="106">
        <f t="shared" si="26"/>
        <v>0</v>
      </c>
      <c r="Z85" s="106">
        <f t="shared" si="26"/>
        <v>0</v>
      </c>
      <c r="AA85" s="106">
        <f t="shared" si="26"/>
        <v>0</v>
      </c>
      <c r="AB85" s="106">
        <f t="shared" si="26"/>
        <v>0</v>
      </c>
      <c r="AC85" s="106">
        <f t="shared" si="26"/>
        <v>0</v>
      </c>
      <c r="AD85" s="106">
        <f t="shared" si="26"/>
        <v>0</v>
      </c>
      <c r="AE85" s="106">
        <f t="shared" si="26"/>
        <v>0</v>
      </c>
      <c r="AF85" s="106">
        <f t="shared" si="26"/>
        <v>0</v>
      </c>
      <c r="AG85" s="106">
        <f t="shared" si="26"/>
        <v>0</v>
      </c>
      <c r="AH85" s="106">
        <f t="shared" si="26"/>
        <v>0</v>
      </c>
      <c r="AI85" s="106">
        <f t="shared" si="26"/>
        <v>0</v>
      </c>
      <c r="AJ85" s="106">
        <f t="shared" si="26"/>
        <v>0</v>
      </c>
      <c r="AK85" s="106">
        <f t="shared" si="26"/>
        <v>0</v>
      </c>
      <c r="AL85" s="106">
        <f t="shared" si="26"/>
        <v>0</v>
      </c>
      <c r="AM85" s="107">
        <f t="shared" si="26"/>
        <v>0</v>
      </c>
    </row>
    <row r="86" spans="3:39" ht="14.4" x14ac:dyDescent="0.3">
      <c r="C86" s="52" t="str">
        <f t="shared" si="15"/>
        <v>Prodotto 12</v>
      </c>
      <c r="D86" s="105">
        <f t="shared" si="15"/>
        <v>0</v>
      </c>
      <c r="E86" s="106">
        <f t="shared" si="16"/>
        <v>0</v>
      </c>
      <c r="F86" s="106">
        <f t="shared" ref="F86:AM86" si="27">+F64-E64</f>
        <v>0</v>
      </c>
      <c r="G86" s="106">
        <f t="shared" si="27"/>
        <v>0</v>
      </c>
      <c r="H86" s="106">
        <f t="shared" si="27"/>
        <v>0</v>
      </c>
      <c r="I86" s="106">
        <f t="shared" si="27"/>
        <v>0</v>
      </c>
      <c r="J86" s="106">
        <f t="shared" si="27"/>
        <v>0</v>
      </c>
      <c r="K86" s="106">
        <f t="shared" si="27"/>
        <v>0</v>
      </c>
      <c r="L86" s="106">
        <f t="shared" si="27"/>
        <v>0</v>
      </c>
      <c r="M86" s="106">
        <f t="shared" si="27"/>
        <v>0</v>
      </c>
      <c r="N86" s="106">
        <f t="shared" si="27"/>
        <v>0</v>
      </c>
      <c r="O86" s="106">
        <f t="shared" si="27"/>
        <v>0</v>
      </c>
      <c r="P86" s="106">
        <f t="shared" si="27"/>
        <v>0</v>
      </c>
      <c r="Q86" s="106">
        <f t="shared" si="27"/>
        <v>0</v>
      </c>
      <c r="R86" s="106">
        <f t="shared" si="27"/>
        <v>0</v>
      </c>
      <c r="S86" s="106">
        <f t="shared" si="27"/>
        <v>0</v>
      </c>
      <c r="T86" s="106">
        <f t="shared" si="27"/>
        <v>0</v>
      </c>
      <c r="U86" s="106">
        <f t="shared" si="27"/>
        <v>0</v>
      </c>
      <c r="V86" s="106">
        <f t="shared" si="27"/>
        <v>0</v>
      </c>
      <c r="W86" s="106">
        <f t="shared" si="27"/>
        <v>0</v>
      </c>
      <c r="X86" s="106">
        <f t="shared" si="27"/>
        <v>0</v>
      </c>
      <c r="Y86" s="106">
        <f t="shared" si="27"/>
        <v>0</v>
      </c>
      <c r="Z86" s="106">
        <f t="shared" si="27"/>
        <v>0</v>
      </c>
      <c r="AA86" s="106">
        <f t="shared" si="27"/>
        <v>0</v>
      </c>
      <c r="AB86" s="106">
        <f t="shared" si="27"/>
        <v>0</v>
      </c>
      <c r="AC86" s="106">
        <f t="shared" si="27"/>
        <v>0</v>
      </c>
      <c r="AD86" s="106">
        <f t="shared" si="27"/>
        <v>0</v>
      </c>
      <c r="AE86" s="106">
        <f t="shared" si="27"/>
        <v>0</v>
      </c>
      <c r="AF86" s="106">
        <f t="shared" si="27"/>
        <v>0</v>
      </c>
      <c r="AG86" s="106">
        <f t="shared" si="27"/>
        <v>0</v>
      </c>
      <c r="AH86" s="106">
        <f t="shared" si="27"/>
        <v>0</v>
      </c>
      <c r="AI86" s="106">
        <f t="shared" si="27"/>
        <v>0</v>
      </c>
      <c r="AJ86" s="106">
        <f t="shared" si="27"/>
        <v>0</v>
      </c>
      <c r="AK86" s="106">
        <f t="shared" si="27"/>
        <v>0</v>
      </c>
      <c r="AL86" s="106">
        <f t="shared" si="27"/>
        <v>0</v>
      </c>
      <c r="AM86" s="107">
        <f t="shared" si="27"/>
        <v>0</v>
      </c>
    </row>
    <row r="87" spans="3:39" ht="14.4" x14ac:dyDescent="0.3">
      <c r="C87" s="52" t="str">
        <f t="shared" si="15"/>
        <v>Prodotto 13</v>
      </c>
      <c r="D87" s="105">
        <f t="shared" si="15"/>
        <v>0</v>
      </c>
      <c r="E87" s="106">
        <f t="shared" si="16"/>
        <v>0</v>
      </c>
      <c r="F87" s="106">
        <f t="shared" ref="F87:AM87" si="28">+F65-E65</f>
        <v>0</v>
      </c>
      <c r="G87" s="106">
        <f t="shared" si="28"/>
        <v>0</v>
      </c>
      <c r="H87" s="106">
        <f t="shared" si="28"/>
        <v>0</v>
      </c>
      <c r="I87" s="106">
        <f t="shared" si="28"/>
        <v>0</v>
      </c>
      <c r="J87" s="106">
        <f t="shared" si="28"/>
        <v>0</v>
      </c>
      <c r="K87" s="106">
        <f t="shared" si="28"/>
        <v>0</v>
      </c>
      <c r="L87" s="106">
        <f t="shared" si="28"/>
        <v>0</v>
      </c>
      <c r="M87" s="106">
        <f t="shared" si="28"/>
        <v>0</v>
      </c>
      <c r="N87" s="106">
        <f t="shared" si="28"/>
        <v>0</v>
      </c>
      <c r="O87" s="106">
        <f t="shared" si="28"/>
        <v>0</v>
      </c>
      <c r="P87" s="106">
        <f t="shared" si="28"/>
        <v>0</v>
      </c>
      <c r="Q87" s="106">
        <f t="shared" si="28"/>
        <v>0</v>
      </c>
      <c r="R87" s="106">
        <f t="shared" si="28"/>
        <v>0</v>
      </c>
      <c r="S87" s="106">
        <f t="shared" si="28"/>
        <v>0</v>
      </c>
      <c r="T87" s="106">
        <f t="shared" si="28"/>
        <v>0</v>
      </c>
      <c r="U87" s="106">
        <f t="shared" si="28"/>
        <v>0</v>
      </c>
      <c r="V87" s="106">
        <f t="shared" si="28"/>
        <v>0</v>
      </c>
      <c r="W87" s="106">
        <f t="shared" si="28"/>
        <v>0</v>
      </c>
      <c r="X87" s="106">
        <f t="shared" si="28"/>
        <v>0</v>
      </c>
      <c r="Y87" s="106">
        <f t="shared" si="28"/>
        <v>0</v>
      </c>
      <c r="Z87" s="106">
        <f t="shared" si="28"/>
        <v>0</v>
      </c>
      <c r="AA87" s="106">
        <f t="shared" si="28"/>
        <v>0</v>
      </c>
      <c r="AB87" s="106">
        <f t="shared" si="28"/>
        <v>0</v>
      </c>
      <c r="AC87" s="106">
        <f t="shared" si="28"/>
        <v>0</v>
      </c>
      <c r="AD87" s="106">
        <f t="shared" si="28"/>
        <v>0</v>
      </c>
      <c r="AE87" s="106">
        <f t="shared" si="28"/>
        <v>0</v>
      </c>
      <c r="AF87" s="106">
        <f t="shared" si="28"/>
        <v>0</v>
      </c>
      <c r="AG87" s="106">
        <f t="shared" si="28"/>
        <v>0</v>
      </c>
      <c r="AH87" s="106">
        <f t="shared" si="28"/>
        <v>0</v>
      </c>
      <c r="AI87" s="106">
        <f t="shared" si="28"/>
        <v>0</v>
      </c>
      <c r="AJ87" s="106">
        <f t="shared" si="28"/>
        <v>0</v>
      </c>
      <c r="AK87" s="106">
        <f t="shared" si="28"/>
        <v>0</v>
      </c>
      <c r="AL87" s="106">
        <f t="shared" si="28"/>
        <v>0</v>
      </c>
      <c r="AM87" s="107">
        <f t="shared" si="28"/>
        <v>0</v>
      </c>
    </row>
    <row r="88" spans="3:39" ht="14.4" x14ac:dyDescent="0.3">
      <c r="C88" s="52" t="str">
        <f t="shared" si="15"/>
        <v>Prodotto 14</v>
      </c>
      <c r="D88" s="105">
        <f t="shared" si="15"/>
        <v>0</v>
      </c>
      <c r="E88" s="106">
        <f t="shared" si="16"/>
        <v>0</v>
      </c>
      <c r="F88" s="106">
        <f t="shared" ref="F88:AM88" si="29">+F66-E66</f>
        <v>0</v>
      </c>
      <c r="G88" s="106">
        <f t="shared" si="29"/>
        <v>0</v>
      </c>
      <c r="H88" s="106">
        <f t="shared" si="29"/>
        <v>0</v>
      </c>
      <c r="I88" s="106">
        <f t="shared" si="29"/>
        <v>0</v>
      </c>
      <c r="J88" s="106">
        <f t="shared" si="29"/>
        <v>0</v>
      </c>
      <c r="K88" s="106">
        <f t="shared" si="29"/>
        <v>0</v>
      </c>
      <c r="L88" s="106">
        <f t="shared" si="29"/>
        <v>0</v>
      </c>
      <c r="M88" s="106">
        <f t="shared" si="29"/>
        <v>0</v>
      </c>
      <c r="N88" s="106">
        <f t="shared" si="29"/>
        <v>0</v>
      </c>
      <c r="O88" s="106">
        <f t="shared" si="29"/>
        <v>0</v>
      </c>
      <c r="P88" s="106">
        <f t="shared" si="29"/>
        <v>0</v>
      </c>
      <c r="Q88" s="106">
        <f t="shared" si="29"/>
        <v>0</v>
      </c>
      <c r="R88" s="106">
        <f t="shared" si="29"/>
        <v>0</v>
      </c>
      <c r="S88" s="106">
        <f t="shared" si="29"/>
        <v>0</v>
      </c>
      <c r="T88" s="106">
        <f t="shared" si="29"/>
        <v>0</v>
      </c>
      <c r="U88" s="106">
        <f t="shared" si="29"/>
        <v>0</v>
      </c>
      <c r="V88" s="106">
        <f t="shared" si="29"/>
        <v>0</v>
      </c>
      <c r="W88" s="106">
        <f t="shared" si="29"/>
        <v>0</v>
      </c>
      <c r="X88" s="106">
        <f t="shared" si="29"/>
        <v>0</v>
      </c>
      <c r="Y88" s="106">
        <f t="shared" si="29"/>
        <v>0</v>
      </c>
      <c r="Z88" s="106">
        <f t="shared" si="29"/>
        <v>0</v>
      </c>
      <c r="AA88" s="106">
        <f t="shared" si="29"/>
        <v>0</v>
      </c>
      <c r="AB88" s="106">
        <f t="shared" si="29"/>
        <v>0</v>
      </c>
      <c r="AC88" s="106">
        <f t="shared" si="29"/>
        <v>0</v>
      </c>
      <c r="AD88" s="106">
        <f t="shared" si="29"/>
        <v>0</v>
      </c>
      <c r="AE88" s="106">
        <f t="shared" si="29"/>
        <v>0</v>
      </c>
      <c r="AF88" s="106">
        <f t="shared" si="29"/>
        <v>0</v>
      </c>
      <c r="AG88" s="106">
        <f t="shared" si="29"/>
        <v>0</v>
      </c>
      <c r="AH88" s="106">
        <f t="shared" si="29"/>
        <v>0</v>
      </c>
      <c r="AI88" s="106">
        <f t="shared" si="29"/>
        <v>0</v>
      </c>
      <c r="AJ88" s="106">
        <f t="shared" si="29"/>
        <v>0</v>
      </c>
      <c r="AK88" s="106">
        <f t="shared" si="29"/>
        <v>0</v>
      </c>
      <c r="AL88" s="106">
        <f t="shared" si="29"/>
        <v>0</v>
      </c>
      <c r="AM88" s="107">
        <f t="shared" si="29"/>
        <v>0</v>
      </c>
    </row>
    <row r="89" spans="3:39" ht="14.4" x14ac:dyDescent="0.3">
      <c r="C89" s="52" t="str">
        <f t="shared" si="15"/>
        <v>Prodotto 15</v>
      </c>
      <c r="D89" s="105">
        <f t="shared" si="15"/>
        <v>0</v>
      </c>
      <c r="E89" s="106">
        <f t="shared" si="16"/>
        <v>0</v>
      </c>
      <c r="F89" s="106">
        <f t="shared" ref="F89:AM89" si="30">+F67-E67</f>
        <v>0</v>
      </c>
      <c r="G89" s="106">
        <f t="shared" si="30"/>
        <v>0</v>
      </c>
      <c r="H89" s="106">
        <f t="shared" si="30"/>
        <v>0</v>
      </c>
      <c r="I89" s="106">
        <f t="shared" si="30"/>
        <v>0</v>
      </c>
      <c r="J89" s="106">
        <f t="shared" si="30"/>
        <v>0</v>
      </c>
      <c r="K89" s="106">
        <f t="shared" si="30"/>
        <v>0</v>
      </c>
      <c r="L89" s="106">
        <f t="shared" si="30"/>
        <v>0</v>
      </c>
      <c r="M89" s="106">
        <f t="shared" si="30"/>
        <v>0</v>
      </c>
      <c r="N89" s="106">
        <f t="shared" si="30"/>
        <v>0</v>
      </c>
      <c r="O89" s="106">
        <f t="shared" si="30"/>
        <v>0</v>
      </c>
      <c r="P89" s="106">
        <f t="shared" si="30"/>
        <v>0</v>
      </c>
      <c r="Q89" s="106">
        <f t="shared" si="30"/>
        <v>0</v>
      </c>
      <c r="R89" s="106">
        <f t="shared" si="30"/>
        <v>0</v>
      </c>
      <c r="S89" s="106">
        <f t="shared" si="30"/>
        <v>0</v>
      </c>
      <c r="T89" s="106">
        <f t="shared" si="30"/>
        <v>0</v>
      </c>
      <c r="U89" s="106">
        <f t="shared" si="30"/>
        <v>0</v>
      </c>
      <c r="V89" s="106">
        <f t="shared" si="30"/>
        <v>0</v>
      </c>
      <c r="W89" s="106">
        <f t="shared" si="30"/>
        <v>0</v>
      </c>
      <c r="X89" s="106">
        <f t="shared" si="30"/>
        <v>0</v>
      </c>
      <c r="Y89" s="106">
        <f t="shared" si="30"/>
        <v>0</v>
      </c>
      <c r="Z89" s="106">
        <f t="shared" si="30"/>
        <v>0</v>
      </c>
      <c r="AA89" s="106">
        <f t="shared" si="30"/>
        <v>0</v>
      </c>
      <c r="AB89" s="106">
        <f t="shared" si="30"/>
        <v>0</v>
      </c>
      <c r="AC89" s="106">
        <f t="shared" si="30"/>
        <v>0</v>
      </c>
      <c r="AD89" s="106">
        <f t="shared" si="30"/>
        <v>0</v>
      </c>
      <c r="AE89" s="106">
        <f t="shared" si="30"/>
        <v>0</v>
      </c>
      <c r="AF89" s="106">
        <f t="shared" si="30"/>
        <v>0</v>
      </c>
      <c r="AG89" s="106">
        <f t="shared" si="30"/>
        <v>0</v>
      </c>
      <c r="AH89" s="106">
        <f t="shared" si="30"/>
        <v>0</v>
      </c>
      <c r="AI89" s="106">
        <f t="shared" si="30"/>
        <v>0</v>
      </c>
      <c r="AJ89" s="106">
        <f t="shared" si="30"/>
        <v>0</v>
      </c>
      <c r="AK89" s="106">
        <f t="shared" si="30"/>
        <v>0</v>
      </c>
      <c r="AL89" s="106">
        <f t="shared" si="30"/>
        <v>0</v>
      </c>
      <c r="AM89" s="107">
        <f t="shared" si="30"/>
        <v>0</v>
      </c>
    </row>
    <row r="90" spans="3:39" ht="14.4" x14ac:dyDescent="0.3">
      <c r="C90" s="52" t="str">
        <f t="shared" si="15"/>
        <v>Prodotto 16</v>
      </c>
      <c r="D90" s="105">
        <f t="shared" si="15"/>
        <v>0</v>
      </c>
      <c r="E90" s="106">
        <f t="shared" si="16"/>
        <v>0</v>
      </c>
      <c r="F90" s="106">
        <f t="shared" ref="F90:AM90" si="31">+F68-E68</f>
        <v>0</v>
      </c>
      <c r="G90" s="106">
        <f t="shared" si="31"/>
        <v>0</v>
      </c>
      <c r="H90" s="106">
        <f t="shared" si="31"/>
        <v>0</v>
      </c>
      <c r="I90" s="106">
        <f t="shared" si="31"/>
        <v>0</v>
      </c>
      <c r="J90" s="106">
        <f t="shared" si="31"/>
        <v>0</v>
      </c>
      <c r="K90" s="106">
        <f t="shared" si="31"/>
        <v>0</v>
      </c>
      <c r="L90" s="106">
        <f t="shared" si="31"/>
        <v>0</v>
      </c>
      <c r="M90" s="106">
        <f t="shared" si="31"/>
        <v>0</v>
      </c>
      <c r="N90" s="106">
        <f t="shared" si="31"/>
        <v>0</v>
      </c>
      <c r="O90" s="106">
        <f t="shared" si="31"/>
        <v>0</v>
      </c>
      <c r="P90" s="106">
        <f t="shared" si="31"/>
        <v>0</v>
      </c>
      <c r="Q90" s="106">
        <f t="shared" si="31"/>
        <v>0</v>
      </c>
      <c r="R90" s="106">
        <f t="shared" si="31"/>
        <v>0</v>
      </c>
      <c r="S90" s="106">
        <f t="shared" si="31"/>
        <v>0</v>
      </c>
      <c r="T90" s="106">
        <f t="shared" si="31"/>
        <v>0</v>
      </c>
      <c r="U90" s="106">
        <f t="shared" si="31"/>
        <v>0</v>
      </c>
      <c r="V90" s="106">
        <f t="shared" si="31"/>
        <v>0</v>
      </c>
      <c r="W90" s="106">
        <f t="shared" si="31"/>
        <v>0</v>
      </c>
      <c r="X90" s="106">
        <f t="shared" si="31"/>
        <v>0</v>
      </c>
      <c r="Y90" s="106">
        <f t="shared" si="31"/>
        <v>0</v>
      </c>
      <c r="Z90" s="106">
        <f t="shared" si="31"/>
        <v>0</v>
      </c>
      <c r="AA90" s="106">
        <f t="shared" si="31"/>
        <v>0</v>
      </c>
      <c r="AB90" s="106">
        <f t="shared" si="31"/>
        <v>0</v>
      </c>
      <c r="AC90" s="106">
        <f t="shared" si="31"/>
        <v>0</v>
      </c>
      <c r="AD90" s="106">
        <f t="shared" si="31"/>
        <v>0</v>
      </c>
      <c r="AE90" s="106">
        <f t="shared" si="31"/>
        <v>0</v>
      </c>
      <c r="AF90" s="106">
        <f t="shared" si="31"/>
        <v>0</v>
      </c>
      <c r="AG90" s="106">
        <f t="shared" si="31"/>
        <v>0</v>
      </c>
      <c r="AH90" s="106">
        <f t="shared" si="31"/>
        <v>0</v>
      </c>
      <c r="AI90" s="106">
        <f t="shared" si="31"/>
        <v>0</v>
      </c>
      <c r="AJ90" s="106">
        <f t="shared" si="31"/>
        <v>0</v>
      </c>
      <c r="AK90" s="106">
        <f t="shared" si="31"/>
        <v>0</v>
      </c>
      <c r="AL90" s="106">
        <f t="shared" si="31"/>
        <v>0</v>
      </c>
      <c r="AM90" s="107">
        <f t="shared" si="31"/>
        <v>0</v>
      </c>
    </row>
    <row r="91" spans="3:39" ht="14.4" x14ac:dyDescent="0.3">
      <c r="C91" s="52" t="str">
        <f>+C69</f>
        <v>Prodotto 17</v>
      </c>
      <c r="D91" s="105">
        <f t="shared" ref="D91:D94" si="32">+D69</f>
        <v>0</v>
      </c>
      <c r="E91" s="106">
        <f t="shared" si="16"/>
        <v>0</v>
      </c>
      <c r="F91" s="106">
        <f t="shared" ref="F91:AM91" si="33">+F69-E69</f>
        <v>0</v>
      </c>
      <c r="G91" s="106">
        <f t="shared" si="33"/>
        <v>0</v>
      </c>
      <c r="H91" s="106">
        <f t="shared" si="33"/>
        <v>0</v>
      </c>
      <c r="I91" s="106">
        <f t="shared" si="33"/>
        <v>0</v>
      </c>
      <c r="J91" s="106">
        <f t="shared" si="33"/>
        <v>0</v>
      </c>
      <c r="K91" s="106">
        <f t="shared" si="33"/>
        <v>0</v>
      </c>
      <c r="L91" s="106">
        <f t="shared" si="33"/>
        <v>0</v>
      </c>
      <c r="M91" s="106">
        <f t="shared" si="33"/>
        <v>0</v>
      </c>
      <c r="N91" s="106">
        <f t="shared" si="33"/>
        <v>0</v>
      </c>
      <c r="O91" s="106">
        <f t="shared" si="33"/>
        <v>0</v>
      </c>
      <c r="P91" s="106">
        <f t="shared" si="33"/>
        <v>0</v>
      </c>
      <c r="Q91" s="106">
        <f t="shared" si="33"/>
        <v>0</v>
      </c>
      <c r="R91" s="106">
        <f t="shared" si="33"/>
        <v>0</v>
      </c>
      <c r="S91" s="106">
        <f t="shared" si="33"/>
        <v>0</v>
      </c>
      <c r="T91" s="106">
        <f t="shared" si="33"/>
        <v>0</v>
      </c>
      <c r="U91" s="106">
        <f t="shared" si="33"/>
        <v>0</v>
      </c>
      <c r="V91" s="106">
        <f t="shared" si="33"/>
        <v>0</v>
      </c>
      <c r="W91" s="106">
        <f t="shared" si="33"/>
        <v>0</v>
      </c>
      <c r="X91" s="106">
        <f t="shared" si="33"/>
        <v>0</v>
      </c>
      <c r="Y91" s="106">
        <f t="shared" si="33"/>
        <v>0</v>
      </c>
      <c r="Z91" s="106">
        <f t="shared" si="33"/>
        <v>0</v>
      </c>
      <c r="AA91" s="106">
        <f t="shared" si="33"/>
        <v>0</v>
      </c>
      <c r="AB91" s="106">
        <f t="shared" si="33"/>
        <v>0</v>
      </c>
      <c r="AC91" s="106">
        <f t="shared" si="33"/>
        <v>0</v>
      </c>
      <c r="AD91" s="106">
        <f t="shared" si="33"/>
        <v>0</v>
      </c>
      <c r="AE91" s="106">
        <f t="shared" si="33"/>
        <v>0</v>
      </c>
      <c r="AF91" s="106">
        <f t="shared" si="33"/>
        <v>0</v>
      </c>
      <c r="AG91" s="106">
        <f t="shared" si="33"/>
        <v>0</v>
      </c>
      <c r="AH91" s="106">
        <f t="shared" si="33"/>
        <v>0</v>
      </c>
      <c r="AI91" s="106">
        <f t="shared" si="33"/>
        <v>0</v>
      </c>
      <c r="AJ91" s="106">
        <f t="shared" si="33"/>
        <v>0</v>
      </c>
      <c r="AK91" s="106">
        <f t="shared" si="33"/>
        <v>0</v>
      </c>
      <c r="AL91" s="106">
        <f t="shared" si="33"/>
        <v>0</v>
      </c>
      <c r="AM91" s="107">
        <f t="shared" si="33"/>
        <v>0</v>
      </c>
    </row>
    <row r="92" spans="3:39" ht="14.4" x14ac:dyDescent="0.3">
      <c r="C92" s="52" t="str">
        <f t="shared" si="15"/>
        <v>Prodotto 18</v>
      </c>
      <c r="D92" s="105">
        <f t="shared" si="32"/>
        <v>0</v>
      </c>
      <c r="E92" s="106">
        <f t="shared" si="16"/>
        <v>0</v>
      </c>
      <c r="F92" s="106">
        <f t="shared" ref="F92:AM92" si="34">+F70-E70</f>
        <v>0</v>
      </c>
      <c r="G92" s="106">
        <f t="shared" si="34"/>
        <v>0</v>
      </c>
      <c r="H92" s="106">
        <f t="shared" si="34"/>
        <v>0</v>
      </c>
      <c r="I92" s="106">
        <f t="shared" si="34"/>
        <v>0</v>
      </c>
      <c r="J92" s="106">
        <f t="shared" si="34"/>
        <v>0</v>
      </c>
      <c r="K92" s="106">
        <f t="shared" si="34"/>
        <v>0</v>
      </c>
      <c r="L92" s="106">
        <f t="shared" si="34"/>
        <v>0</v>
      </c>
      <c r="M92" s="106">
        <f t="shared" si="34"/>
        <v>0</v>
      </c>
      <c r="N92" s="106">
        <f t="shared" si="34"/>
        <v>0</v>
      </c>
      <c r="O92" s="106">
        <f t="shared" si="34"/>
        <v>0</v>
      </c>
      <c r="P92" s="106">
        <f t="shared" si="34"/>
        <v>0</v>
      </c>
      <c r="Q92" s="106">
        <f t="shared" si="34"/>
        <v>0</v>
      </c>
      <c r="R92" s="106">
        <f t="shared" si="34"/>
        <v>0</v>
      </c>
      <c r="S92" s="106">
        <f t="shared" si="34"/>
        <v>0</v>
      </c>
      <c r="T92" s="106">
        <f t="shared" si="34"/>
        <v>0</v>
      </c>
      <c r="U92" s="106">
        <f t="shared" si="34"/>
        <v>0</v>
      </c>
      <c r="V92" s="106">
        <f t="shared" si="34"/>
        <v>0</v>
      </c>
      <c r="W92" s="106">
        <f t="shared" si="34"/>
        <v>0</v>
      </c>
      <c r="X92" s="106">
        <f t="shared" si="34"/>
        <v>0</v>
      </c>
      <c r="Y92" s="106">
        <f t="shared" si="34"/>
        <v>0</v>
      </c>
      <c r="Z92" s="106">
        <f t="shared" si="34"/>
        <v>0</v>
      </c>
      <c r="AA92" s="106">
        <f t="shared" si="34"/>
        <v>0</v>
      </c>
      <c r="AB92" s="106">
        <f t="shared" si="34"/>
        <v>0</v>
      </c>
      <c r="AC92" s="106">
        <f t="shared" si="34"/>
        <v>0</v>
      </c>
      <c r="AD92" s="106">
        <f t="shared" si="34"/>
        <v>0</v>
      </c>
      <c r="AE92" s="106">
        <f t="shared" si="34"/>
        <v>0</v>
      </c>
      <c r="AF92" s="106">
        <f t="shared" si="34"/>
        <v>0</v>
      </c>
      <c r="AG92" s="106">
        <f t="shared" si="34"/>
        <v>0</v>
      </c>
      <c r="AH92" s="106">
        <f t="shared" si="34"/>
        <v>0</v>
      </c>
      <c r="AI92" s="106">
        <f t="shared" si="34"/>
        <v>0</v>
      </c>
      <c r="AJ92" s="106">
        <f t="shared" si="34"/>
        <v>0</v>
      </c>
      <c r="AK92" s="106">
        <f t="shared" si="34"/>
        <v>0</v>
      </c>
      <c r="AL92" s="106">
        <f t="shared" si="34"/>
        <v>0</v>
      </c>
      <c r="AM92" s="107">
        <f t="shared" si="34"/>
        <v>0</v>
      </c>
    </row>
    <row r="93" spans="3:39" ht="14.4" x14ac:dyDescent="0.3">
      <c r="C93" s="52" t="str">
        <f t="shared" si="15"/>
        <v>Prodotto 19</v>
      </c>
      <c r="D93" s="105">
        <f t="shared" si="32"/>
        <v>0</v>
      </c>
      <c r="E93" s="106">
        <f t="shared" si="16"/>
        <v>0</v>
      </c>
      <c r="F93" s="106">
        <f t="shared" ref="F93:AM93" si="35">+F71-E71</f>
        <v>0</v>
      </c>
      <c r="G93" s="106">
        <f t="shared" si="35"/>
        <v>0</v>
      </c>
      <c r="H93" s="106">
        <f t="shared" si="35"/>
        <v>0</v>
      </c>
      <c r="I93" s="106">
        <f t="shared" si="35"/>
        <v>0</v>
      </c>
      <c r="J93" s="106">
        <f t="shared" si="35"/>
        <v>0</v>
      </c>
      <c r="K93" s="106">
        <f t="shared" si="35"/>
        <v>0</v>
      </c>
      <c r="L93" s="106">
        <f t="shared" si="35"/>
        <v>0</v>
      </c>
      <c r="M93" s="106">
        <f t="shared" si="35"/>
        <v>0</v>
      </c>
      <c r="N93" s="106">
        <f t="shared" si="35"/>
        <v>0</v>
      </c>
      <c r="O93" s="106">
        <f t="shared" si="35"/>
        <v>0</v>
      </c>
      <c r="P93" s="106">
        <f t="shared" si="35"/>
        <v>0</v>
      </c>
      <c r="Q93" s="106">
        <f t="shared" si="35"/>
        <v>0</v>
      </c>
      <c r="R93" s="106">
        <f t="shared" si="35"/>
        <v>0</v>
      </c>
      <c r="S93" s="106">
        <f t="shared" si="35"/>
        <v>0</v>
      </c>
      <c r="T93" s="106">
        <f t="shared" si="35"/>
        <v>0</v>
      </c>
      <c r="U93" s="106">
        <f t="shared" si="35"/>
        <v>0</v>
      </c>
      <c r="V93" s="106">
        <f t="shared" si="35"/>
        <v>0</v>
      </c>
      <c r="W93" s="106">
        <f t="shared" si="35"/>
        <v>0</v>
      </c>
      <c r="X93" s="106">
        <f t="shared" si="35"/>
        <v>0</v>
      </c>
      <c r="Y93" s="106">
        <f t="shared" si="35"/>
        <v>0</v>
      </c>
      <c r="Z93" s="106">
        <f t="shared" si="35"/>
        <v>0</v>
      </c>
      <c r="AA93" s="106">
        <f t="shared" si="35"/>
        <v>0</v>
      </c>
      <c r="AB93" s="106">
        <f t="shared" si="35"/>
        <v>0</v>
      </c>
      <c r="AC93" s="106">
        <f t="shared" si="35"/>
        <v>0</v>
      </c>
      <c r="AD93" s="106">
        <f t="shared" si="35"/>
        <v>0</v>
      </c>
      <c r="AE93" s="106">
        <f t="shared" si="35"/>
        <v>0</v>
      </c>
      <c r="AF93" s="106">
        <f t="shared" si="35"/>
        <v>0</v>
      </c>
      <c r="AG93" s="106">
        <f t="shared" si="35"/>
        <v>0</v>
      </c>
      <c r="AH93" s="106">
        <f t="shared" si="35"/>
        <v>0</v>
      </c>
      <c r="AI93" s="106">
        <f t="shared" si="35"/>
        <v>0</v>
      </c>
      <c r="AJ93" s="106">
        <f t="shared" si="35"/>
        <v>0</v>
      </c>
      <c r="AK93" s="106">
        <f t="shared" si="35"/>
        <v>0</v>
      </c>
      <c r="AL93" s="106">
        <f t="shared" si="35"/>
        <v>0</v>
      </c>
      <c r="AM93" s="107">
        <f t="shared" si="35"/>
        <v>0</v>
      </c>
    </row>
    <row r="94" spans="3:39" ht="15" thickBot="1" x14ac:dyDescent="0.35">
      <c r="C94" s="53" t="str">
        <f>+C72</f>
        <v>Prodotto 20</v>
      </c>
      <c r="D94" s="108">
        <f t="shared" si="32"/>
        <v>0</v>
      </c>
      <c r="E94" s="109">
        <f t="shared" si="16"/>
        <v>0</v>
      </c>
      <c r="F94" s="109">
        <f t="shared" ref="F94:AM94" si="36">+F72-E72</f>
        <v>0</v>
      </c>
      <c r="G94" s="109">
        <f t="shared" si="36"/>
        <v>0</v>
      </c>
      <c r="H94" s="109">
        <f t="shared" si="36"/>
        <v>0</v>
      </c>
      <c r="I94" s="109">
        <f t="shared" si="36"/>
        <v>0</v>
      </c>
      <c r="J94" s="109">
        <f t="shared" si="36"/>
        <v>0</v>
      </c>
      <c r="K94" s="109">
        <f t="shared" si="36"/>
        <v>0</v>
      </c>
      <c r="L94" s="109">
        <f t="shared" si="36"/>
        <v>0</v>
      </c>
      <c r="M94" s="109">
        <f t="shared" si="36"/>
        <v>0</v>
      </c>
      <c r="N94" s="109">
        <f t="shared" si="36"/>
        <v>0</v>
      </c>
      <c r="O94" s="109">
        <f t="shared" si="36"/>
        <v>0</v>
      </c>
      <c r="P94" s="109">
        <f t="shared" si="36"/>
        <v>0</v>
      </c>
      <c r="Q94" s="109">
        <f t="shared" si="36"/>
        <v>0</v>
      </c>
      <c r="R94" s="109">
        <f t="shared" si="36"/>
        <v>0</v>
      </c>
      <c r="S94" s="109">
        <f t="shared" si="36"/>
        <v>0</v>
      </c>
      <c r="T94" s="109">
        <f t="shared" si="36"/>
        <v>0</v>
      </c>
      <c r="U94" s="109">
        <f t="shared" si="36"/>
        <v>0</v>
      </c>
      <c r="V94" s="109">
        <f t="shared" si="36"/>
        <v>0</v>
      </c>
      <c r="W94" s="109">
        <f t="shared" si="36"/>
        <v>0</v>
      </c>
      <c r="X94" s="109">
        <f t="shared" si="36"/>
        <v>0</v>
      </c>
      <c r="Y94" s="109">
        <f t="shared" si="36"/>
        <v>0</v>
      </c>
      <c r="Z94" s="109">
        <f t="shared" si="36"/>
        <v>0</v>
      </c>
      <c r="AA94" s="109">
        <f t="shared" si="36"/>
        <v>0</v>
      </c>
      <c r="AB94" s="109">
        <f t="shared" si="36"/>
        <v>0</v>
      </c>
      <c r="AC94" s="109">
        <f t="shared" si="36"/>
        <v>0</v>
      </c>
      <c r="AD94" s="109">
        <f t="shared" si="36"/>
        <v>0</v>
      </c>
      <c r="AE94" s="109">
        <f t="shared" si="36"/>
        <v>0</v>
      </c>
      <c r="AF94" s="109">
        <f t="shared" si="36"/>
        <v>0</v>
      </c>
      <c r="AG94" s="109">
        <f t="shared" si="36"/>
        <v>0</v>
      </c>
      <c r="AH94" s="109">
        <f t="shared" si="36"/>
        <v>0</v>
      </c>
      <c r="AI94" s="109">
        <f t="shared" si="36"/>
        <v>0</v>
      </c>
      <c r="AJ94" s="109">
        <f t="shared" si="36"/>
        <v>0</v>
      </c>
      <c r="AK94" s="109">
        <f t="shared" si="36"/>
        <v>0</v>
      </c>
      <c r="AL94" s="109">
        <f t="shared" si="36"/>
        <v>0</v>
      </c>
      <c r="AM94" s="110">
        <f t="shared" si="36"/>
        <v>0</v>
      </c>
    </row>
    <row r="96" spans="3:39" ht="12.6" thickBot="1" x14ac:dyDescent="0.3">
      <c r="C96" s="1" t="s">
        <v>188</v>
      </c>
      <c r="D96" s="19">
        <f>+D8</f>
        <v>42766</v>
      </c>
      <c r="E96" s="19">
        <f t="shared" ref="E96:AM96" si="37">+E8</f>
        <v>42794</v>
      </c>
      <c r="F96" s="19">
        <f t="shared" si="37"/>
        <v>42825</v>
      </c>
      <c r="G96" s="19">
        <f t="shared" si="37"/>
        <v>42855</v>
      </c>
      <c r="H96" s="19">
        <f t="shared" si="37"/>
        <v>42886</v>
      </c>
      <c r="I96" s="19">
        <f t="shared" si="37"/>
        <v>42916</v>
      </c>
      <c r="J96" s="19">
        <f t="shared" si="37"/>
        <v>42947</v>
      </c>
      <c r="K96" s="19">
        <f t="shared" si="37"/>
        <v>42978</v>
      </c>
      <c r="L96" s="19">
        <f t="shared" si="37"/>
        <v>43008</v>
      </c>
      <c r="M96" s="19">
        <f t="shared" si="37"/>
        <v>43039</v>
      </c>
      <c r="N96" s="19">
        <f t="shared" si="37"/>
        <v>43069</v>
      </c>
      <c r="O96" s="19">
        <f t="shared" si="37"/>
        <v>43100</v>
      </c>
      <c r="P96" s="19">
        <f t="shared" si="37"/>
        <v>43131</v>
      </c>
      <c r="Q96" s="19">
        <f t="shared" si="37"/>
        <v>43159</v>
      </c>
      <c r="R96" s="19">
        <f t="shared" si="37"/>
        <v>43190</v>
      </c>
      <c r="S96" s="19">
        <f t="shared" si="37"/>
        <v>43220</v>
      </c>
      <c r="T96" s="19">
        <f t="shared" si="37"/>
        <v>43251</v>
      </c>
      <c r="U96" s="19">
        <f t="shared" si="37"/>
        <v>43281</v>
      </c>
      <c r="V96" s="19">
        <f t="shared" si="37"/>
        <v>43312</v>
      </c>
      <c r="W96" s="19">
        <f t="shared" si="37"/>
        <v>43343</v>
      </c>
      <c r="X96" s="19">
        <f t="shared" si="37"/>
        <v>43373</v>
      </c>
      <c r="Y96" s="19">
        <f t="shared" si="37"/>
        <v>43404</v>
      </c>
      <c r="Z96" s="19">
        <f t="shared" si="37"/>
        <v>43434</v>
      </c>
      <c r="AA96" s="19">
        <f t="shared" si="37"/>
        <v>43465</v>
      </c>
      <c r="AB96" s="19">
        <f t="shared" si="37"/>
        <v>43496</v>
      </c>
      <c r="AC96" s="19">
        <f t="shared" si="37"/>
        <v>43524</v>
      </c>
      <c r="AD96" s="19">
        <f t="shared" si="37"/>
        <v>43555</v>
      </c>
      <c r="AE96" s="19">
        <f t="shared" si="37"/>
        <v>43585</v>
      </c>
      <c r="AF96" s="19">
        <f t="shared" si="37"/>
        <v>43616</v>
      </c>
      <c r="AG96" s="19">
        <f t="shared" si="37"/>
        <v>43646</v>
      </c>
      <c r="AH96" s="19">
        <f>+AH8</f>
        <v>43677</v>
      </c>
      <c r="AI96" s="19">
        <f t="shared" si="37"/>
        <v>43708</v>
      </c>
      <c r="AJ96" s="19">
        <f t="shared" si="37"/>
        <v>43738</v>
      </c>
      <c r="AK96" s="19">
        <f t="shared" si="37"/>
        <v>43769</v>
      </c>
      <c r="AL96" s="19">
        <f t="shared" si="37"/>
        <v>43799</v>
      </c>
      <c r="AM96" s="19">
        <f t="shared" si="37"/>
        <v>43830</v>
      </c>
    </row>
    <row r="97" spans="3:39" ht="14.4" x14ac:dyDescent="0.3">
      <c r="C97" s="51" t="str">
        <f>+C75</f>
        <v>Prodotto 1</v>
      </c>
      <c r="D97" s="111">
        <f>+D75*I_Vendite_Acquisti!F9</f>
        <v>0</v>
      </c>
      <c r="E97" s="112">
        <f>+E75*I_Vendite_Acquisti!G9</f>
        <v>0</v>
      </c>
      <c r="F97" s="112">
        <f>+F75*I_Vendite_Acquisti!H9</f>
        <v>0</v>
      </c>
      <c r="G97" s="112">
        <f>+G75*I_Vendite_Acquisti!I9</f>
        <v>0</v>
      </c>
      <c r="H97" s="112">
        <f>+H75*I_Vendite_Acquisti!J9</f>
        <v>0</v>
      </c>
      <c r="I97" s="112">
        <f>+I75*I_Vendite_Acquisti!K9</f>
        <v>0</v>
      </c>
      <c r="J97" s="112">
        <f>+J75*I_Vendite_Acquisti!L9</f>
        <v>0</v>
      </c>
      <c r="K97" s="112">
        <f>+K75*I_Vendite_Acquisti!M9</f>
        <v>0</v>
      </c>
      <c r="L97" s="112">
        <f>+L75*I_Vendite_Acquisti!N9</f>
        <v>0</v>
      </c>
      <c r="M97" s="112">
        <f>+M75*I_Vendite_Acquisti!O9</f>
        <v>0</v>
      </c>
      <c r="N97" s="112">
        <f>+N75*I_Vendite_Acquisti!P9</f>
        <v>0</v>
      </c>
      <c r="O97" s="112">
        <f>+O75*I_Vendite_Acquisti!Q9</f>
        <v>0</v>
      </c>
      <c r="P97" s="112">
        <f>+P75*I_Vendite_Acquisti!R9</f>
        <v>0</v>
      </c>
      <c r="Q97" s="112">
        <f>+Q75*I_Vendite_Acquisti!S9</f>
        <v>0</v>
      </c>
      <c r="R97" s="112">
        <f>+R75*I_Vendite_Acquisti!T9</f>
        <v>0</v>
      </c>
      <c r="S97" s="112">
        <f>+S75*I_Vendite_Acquisti!U9</f>
        <v>0</v>
      </c>
      <c r="T97" s="112">
        <f>+T75*I_Vendite_Acquisti!V9</f>
        <v>0</v>
      </c>
      <c r="U97" s="112">
        <f>+U75*I_Vendite_Acquisti!W9</f>
        <v>0</v>
      </c>
      <c r="V97" s="112">
        <f>+V75*I_Vendite_Acquisti!X9</f>
        <v>0</v>
      </c>
      <c r="W97" s="112">
        <f>+W75*I_Vendite_Acquisti!Y9</f>
        <v>0</v>
      </c>
      <c r="X97" s="112">
        <f>+X75*I_Vendite_Acquisti!Z9</f>
        <v>0</v>
      </c>
      <c r="Y97" s="112">
        <f>+Y75*I_Vendite_Acquisti!AA9</f>
        <v>0</v>
      </c>
      <c r="Z97" s="112">
        <f>+Z75*I_Vendite_Acquisti!AB9</f>
        <v>0</v>
      </c>
      <c r="AA97" s="112">
        <f>+AA75*I_Vendite_Acquisti!AC9</f>
        <v>0</v>
      </c>
      <c r="AB97" s="112">
        <f>+AB75*I_Vendite_Acquisti!AD9</f>
        <v>0</v>
      </c>
      <c r="AC97" s="112">
        <f>+AC75*I_Vendite_Acquisti!AE9</f>
        <v>0</v>
      </c>
      <c r="AD97" s="112">
        <f>+AD75*I_Vendite_Acquisti!AF9</f>
        <v>0</v>
      </c>
      <c r="AE97" s="112">
        <f>+AE75*I_Vendite_Acquisti!AG9</f>
        <v>0</v>
      </c>
      <c r="AF97" s="112">
        <f>+AF75*I_Vendite_Acquisti!AH9</f>
        <v>0</v>
      </c>
      <c r="AG97" s="112">
        <f>+AG75*I_Vendite_Acquisti!AI9</f>
        <v>0</v>
      </c>
      <c r="AH97" s="112">
        <f>+AH75*I_Vendite_Acquisti!AJ9</f>
        <v>0</v>
      </c>
      <c r="AI97" s="112">
        <f>+AI75*I_Vendite_Acquisti!AK9</f>
        <v>0</v>
      </c>
      <c r="AJ97" s="112">
        <f>+AJ75*I_Vendite_Acquisti!AL9</f>
        <v>0</v>
      </c>
      <c r="AK97" s="112">
        <f>+AK75*I_Vendite_Acquisti!AM9</f>
        <v>0</v>
      </c>
      <c r="AL97" s="112">
        <f>+AL75*I_Vendite_Acquisti!AN9</f>
        <v>0</v>
      </c>
      <c r="AM97" s="113">
        <f>+AM75*I_Vendite_Acquisti!AO9</f>
        <v>0</v>
      </c>
    </row>
    <row r="98" spans="3:39" ht="14.4" x14ac:dyDescent="0.3">
      <c r="C98" s="52" t="str">
        <f t="shared" ref="C98:C116" si="38">+C76</f>
        <v>Prodotto 2</v>
      </c>
      <c r="D98" s="114">
        <f>+D76*I_Vendite_Acquisti!F10</f>
        <v>35000</v>
      </c>
      <c r="E98" s="115">
        <f>+E76*I_Vendite_Acquisti!G10</f>
        <v>0</v>
      </c>
      <c r="F98" s="115">
        <f>+F76*I_Vendite_Acquisti!H10</f>
        <v>0</v>
      </c>
      <c r="G98" s="115">
        <f>+G76*I_Vendite_Acquisti!I10</f>
        <v>0</v>
      </c>
      <c r="H98" s="115">
        <f>+H76*I_Vendite_Acquisti!J10</f>
        <v>0</v>
      </c>
      <c r="I98" s="115">
        <f>+I76*I_Vendite_Acquisti!K10</f>
        <v>0</v>
      </c>
      <c r="J98" s="115">
        <f>+J76*I_Vendite_Acquisti!L10</f>
        <v>0</v>
      </c>
      <c r="K98" s="115">
        <f>+K76*I_Vendite_Acquisti!M10</f>
        <v>0</v>
      </c>
      <c r="L98" s="115">
        <f>+L76*I_Vendite_Acquisti!N10</f>
        <v>0</v>
      </c>
      <c r="M98" s="115">
        <f>+M76*I_Vendite_Acquisti!O10</f>
        <v>0</v>
      </c>
      <c r="N98" s="115">
        <f>+N76*I_Vendite_Acquisti!P10</f>
        <v>0</v>
      </c>
      <c r="O98" s="115">
        <f>+O76*I_Vendite_Acquisti!Q10</f>
        <v>0</v>
      </c>
      <c r="P98" s="115">
        <f>+P76*I_Vendite_Acquisti!R10</f>
        <v>0</v>
      </c>
      <c r="Q98" s="115">
        <f>+Q76*I_Vendite_Acquisti!S10</f>
        <v>0</v>
      </c>
      <c r="R98" s="115">
        <f>+R76*I_Vendite_Acquisti!T10</f>
        <v>0</v>
      </c>
      <c r="S98" s="115">
        <f>+S76*I_Vendite_Acquisti!U10</f>
        <v>0</v>
      </c>
      <c r="T98" s="115">
        <f>+T76*I_Vendite_Acquisti!V10</f>
        <v>0</v>
      </c>
      <c r="U98" s="115">
        <f>+U76*I_Vendite_Acquisti!W10</f>
        <v>0</v>
      </c>
      <c r="V98" s="115">
        <f>+V76*I_Vendite_Acquisti!X10</f>
        <v>0</v>
      </c>
      <c r="W98" s="115">
        <f>+W76*I_Vendite_Acquisti!Y10</f>
        <v>0</v>
      </c>
      <c r="X98" s="115">
        <f>+X76*I_Vendite_Acquisti!Z10</f>
        <v>0</v>
      </c>
      <c r="Y98" s="115">
        <f>+Y76*I_Vendite_Acquisti!AA10</f>
        <v>0</v>
      </c>
      <c r="Z98" s="115">
        <f>+Z76*I_Vendite_Acquisti!AB10</f>
        <v>0</v>
      </c>
      <c r="AA98" s="115">
        <f>+AA76*I_Vendite_Acquisti!AC10</f>
        <v>0</v>
      </c>
      <c r="AB98" s="115">
        <f>+AB76*I_Vendite_Acquisti!AD10</f>
        <v>0</v>
      </c>
      <c r="AC98" s="115">
        <f>+AC76*I_Vendite_Acquisti!AE10</f>
        <v>0</v>
      </c>
      <c r="AD98" s="115">
        <f>+AD76*I_Vendite_Acquisti!AF10</f>
        <v>0</v>
      </c>
      <c r="AE98" s="115">
        <f>+AE76*I_Vendite_Acquisti!AG10</f>
        <v>0</v>
      </c>
      <c r="AF98" s="115">
        <f>+AF76*I_Vendite_Acquisti!AH10</f>
        <v>0</v>
      </c>
      <c r="AG98" s="115">
        <f>+AG76*I_Vendite_Acquisti!AI10</f>
        <v>0</v>
      </c>
      <c r="AH98" s="115">
        <f>+AH76*I_Vendite_Acquisti!AJ10</f>
        <v>0</v>
      </c>
      <c r="AI98" s="115">
        <f>+AI76*I_Vendite_Acquisti!AK10</f>
        <v>0</v>
      </c>
      <c r="AJ98" s="115">
        <f>+AJ76*I_Vendite_Acquisti!AL10</f>
        <v>0</v>
      </c>
      <c r="AK98" s="115">
        <f>+AK76*I_Vendite_Acquisti!AM10</f>
        <v>0</v>
      </c>
      <c r="AL98" s="115">
        <f>+AL76*I_Vendite_Acquisti!AN10</f>
        <v>0</v>
      </c>
      <c r="AM98" s="116">
        <f>+AM76*I_Vendite_Acquisti!AO10</f>
        <v>0</v>
      </c>
    </row>
    <row r="99" spans="3:39" ht="14.4" x14ac:dyDescent="0.3">
      <c r="C99" s="52" t="str">
        <f t="shared" si="38"/>
        <v>Prodotto 3</v>
      </c>
      <c r="D99" s="114">
        <f>+D77*I_Vendite_Acquisti!F11</f>
        <v>42000</v>
      </c>
      <c r="E99" s="115">
        <f>+E77*I_Vendite_Acquisti!G11</f>
        <v>0</v>
      </c>
      <c r="F99" s="115">
        <f>+F77*I_Vendite_Acquisti!H11</f>
        <v>0</v>
      </c>
      <c r="G99" s="115">
        <f>+G77*I_Vendite_Acquisti!I11</f>
        <v>0</v>
      </c>
      <c r="H99" s="115">
        <f>+H77*I_Vendite_Acquisti!J11</f>
        <v>0</v>
      </c>
      <c r="I99" s="115">
        <f>+I77*I_Vendite_Acquisti!K11</f>
        <v>0</v>
      </c>
      <c r="J99" s="115">
        <f>+J77*I_Vendite_Acquisti!L11</f>
        <v>0</v>
      </c>
      <c r="K99" s="115">
        <f>+K77*I_Vendite_Acquisti!M11</f>
        <v>0</v>
      </c>
      <c r="L99" s="115">
        <f>+L77*I_Vendite_Acquisti!N11</f>
        <v>0</v>
      </c>
      <c r="M99" s="115">
        <f>+M77*I_Vendite_Acquisti!O11</f>
        <v>0</v>
      </c>
      <c r="N99" s="115">
        <f>+N77*I_Vendite_Acquisti!P11</f>
        <v>0</v>
      </c>
      <c r="O99" s="115">
        <f>+O77*I_Vendite_Acquisti!Q11</f>
        <v>0</v>
      </c>
      <c r="P99" s="115">
        <f>+P77*I_Vendite_Acquisti!R11</f>
        <v>0</v>
      </c>
      <c r="Q99" s="115">
        <f>+Q77*I_Vendite_Acquisti!S11</f>
        <v>0</v>
      </c>
      <c r="R99" s="115">
        <f>+R77*I_Vendite_Acquisti!T11</f>
        <v>0</v>
      </c>
      <c r="S99" s="115">
        <f>+S77*I_Vendite_Acquisti!U11</f>
        <v>0</v>
      </c>
      <c r="T99" s="115">
        <f>+T77*I_Vendite_Acquisti!V11</f>
        <v>0</v>
      </c>
      <c r="U99" s="115">
        <f>+U77*I_Vendite_Acquisti!W11</f>
        <v>0</v>
      </c>
      <c r="V99" s="115">
        <f>+V77*I_Vendite_Acquisti!X11</f>
        <v>0</v>
      </c>
      <c r="W99" s="115">
        <f>+W77*I_Vendite_Acquisti!Y11</f>
        <v>0</v>
      </c>
      <c r="X99" s="115">
        <f>+X77*I_Vendite_Acquisti!Z11</f>
        <v>0</v>
      </c>
      <c r="Y99" s="115">
        <f>+Y77*I_Vendite_Acquisti!AA11</f>
        <v>0</v>
      </c>
      <c r="Z99" s="115">
        <f>+Z77*I_Vendite_Acquisti!AB11</f>
        <v>0</v>
      </c>
      <c r="AA99" s="115">
        <f>+AA77*I_Vendite_Acquisti!AC11</f>
        <v>0</v>
      </c>
      <c r="AB99" s="115">
        <f>+AB77*I_Vendite_Acquisti!AD11</f>
        <v>0</v>
      </c>
      <c r="AC99" s="115">
        <f>+AC77*I_Vendite_Acquisti!AE11</f>
        <v>0</v>
      </c>
      <c r="AD99" s="115">
        <f>+AD77*I_Vendite_Acquisti!AF11</f>
        <v>0</v>
      </c>
      <c r="AE99" s="115">
        <f>+AE77*I_Vendite_Acquisti!AG11</f>
        <v>0</v>
      </c>
      <c r="AF99" s="115">
        <f>+AF77*I_Vendite_Acquisti!AH11</f>
        <v>0</v>
      </c>
      <c r="AG99" s="115">
        <f>+AG77*I_Vendite_Acquisti!AI11</f>
        <v>0</v>
      </c>
      <c r="AH99" s="115">
        <f>+AH77*I_Vendite_Acquisti!AJ11</f>
        <v>0</v>
      </c>
      <c r="AI99" s="115">
        <f>+AI77*I_Vendite_Acquisti!AK11</f>
        <v>0</v>
      </c>
      <c r="AJ99" s="115">
        <f>+AJ77*I_Vendite_Acquisti!AL11</f>
        <v>0</v>
      </c>
      <c r="AK99" s="115">
        <f>+AK77*I_Vendite_Acquisti!AM11</f>
        <v>0</v>
      </c>
      <c r="AL99" s="115">
        <f>+AL77*I_Vendite_Acquisti!AN11</f>
        <v>0</v>
      </c>
      <c r="AM99" s="116">
        <f>+AM77*I_Vendite_Acquisti!AO11</f>
        <v>0</v>
      </c>
    </row>
    <row r="100" spans="3:39" ht="14.4" x14ac:dyDescent="0.3">
      <c r="C100" s="52" t="str">
        <f t="shared" si="38"/>
        <v>Prodotto 4</v>
      </c>
      <c r="D100" s="114">
        <f>+D78*I_Vendite_Acquisti!F12</f>
        <v>54000</v>
      </c>
      <c r="E100" s="115">
        <f>+E78*I_Vendite_Acquisti!G12</f>
        <v>0</v>
      </c>
      <c r="F100" s="115">
        <f>+F78*I_Vendite_Acquisti!H12</f>
        <v>0</v>
      </c>
      <c r="G100" s="115">
        <f>+G78*I_Vendite_Acquisti!I12</f>
        <v>0</v>
      </c>
      <c r="H100" s="115">
        <f>+H78*I_Vendite_Acquisti!J12</f>
        <v>0</v>
      </c>
      <c r="I100" s="115">
        <f>+I78*I_Vendite_Acquisti!K12</f>
        <v>0</v>
      </c>
      <c r="J100" s="115">
        <f>+J78*I_Vendite_Acquisti!L12</f>
        <v>0</v>
      </c>
      <c r="K100" s="115">
        <f>+K78*I_Vendite_Acquisti!M12</f>
        <v>0</v>
      </c>
      <c r="L100" s="115">
        <f>+L78*I_Vendite_Acquisti!N12</f>
        <v>0</v>
      </c>
      <c r="M100" s="115">
        <f>+M78*I_Vendite_Acquisti!O12</f>
        <v>0</v>
      </c>
      <c r="N100" s="115">
        <f>+N78*I_Vendite_Acquisti!P12</f>
        <v>0</v>
      </c>
      <c r="O100" s="115">
        <f>+O78*I_Vendite_Acquisti!Q12</f>
        <v>0</v>
      </c>
      <c r="P100" s="115">
        <f>+P78*I_Vendite_Acquisti!R12</f>
        <v>0</v>
      </c>
      <c r="Q100" s="115">
        <f>+Q78*I_Vendite_Acquisti!S12</f>
        <v>0</v>
      </c>
      <c r="R100" s="115">
        <f>+R78*I_Vendite_Acquisti!T12</f>
        <v>0</v>
      </c>
      <c r="S100" s="115">
        <f>+S78*I_Vendite_Acquisti!U12</f>
        <v>0</v>
      </c>
      <c r="T100" s="115">
        <f>+T78*I_Vendite_Acquisti!V12</f>
        <v>0</v>
      </c>
      <c r="U100" s="115">
        <f>+U78*I_Vendite_Acquisti!W12</f>
        <v>0</v>
      </c>
      <c r="V100" s="115">
        <f>+V78*I_Vendite_Acquisti!X12</f>
        <v>0</v>
      </c>
      <c r="W100" s="115">
        <f>+W78*I_Vendite_Acquisti!Y12</f>
        <v>0</v>
      </c>
      <c r="X100" s="115">
        <f>+X78*I_Vendite_Acquisti!Z12</f>
        <v>0</v>
      </c>
      <c r="Y100" s="115">
        <f>+Y78*I_Vendite_Acquisti!AA12</f>
        <v>0</v>
      </c>
      <c r="Z100" s="115">
        <f>+Z78*I_Vendite_Acquisti!AB12</f>
        <v>0</v>
      </c>
      <c r="AA100" s="115">
        <f>+AA78*I_Vendite_Acquisti!AC12</f>
        <v>0</v>
      </c>
      <c r="AB100" s="115">
        <f>+AB78*I_Vendite_Acquisti!AD12</f>
        <v>0</v>
      </c>
      <c r="AC100" s="115">
        <f>+AC78*I_Vendite_Acquisti!AE12</f>
        <v>0</v>
      </c>
      <c r="AD100" s="115">
        <f>+AD78*I_Vendite_Acquisti!AF12</f>
        <v>0</v>
      </c>
      <c r="AE100" s="115">
        <f>+AE78*I_Vendite_Acquisti!AG12</f>
        <v>0</v>
      </c>
      <c r="AF100" s="115">
        <f>+AF78*I_Vendite_Acquisti!AH12</f>
        <v>0</v>
      </c>
      <c r="AG100" s="115">
        <f>+AG78*I_Vendite_Acquisti!AI12</f>
        <v>0</v>
      </c>
      <c r="AH100" s="115">
        <f>+AH78*I_Vendite_Acquisti!AJ12</f>
        <v>0</v>
      </c>
      <c r="AI100" s="115">
        <f>+AI78*I_Vendite_Acquisti!AK12</f>
        <v>0</v>
      </c>
      <c r="AJ100" s="115">
        <f>+AJ78*I_Vendite_Acquisti!AL12</f>
        <v>0</v>
      </c>
      <c r="AK100" s="115">
        <f>+AK78*I_Vendite_Acquisti!AM12</f>
        <v>0</v>
      </c>
      <c r="AL100" s="115">
        <f>+AL78*I_Vendite_Acquisti!AN12</f>
        <v>0</v>
      </c>
      <c r="AM100" s="116">
        <f>+AM78*I_Vendite_Acquisti!AO12</f>
        <v>0</v>
      </c>
    </row>
    <row r="101" spans="3:39" ht="14.4" x14ac:dyDescent="0.3">
      <c r="C101" s="52" t="str">
        <f t="shared" si="38"/>
        <v>Prodotto 5</v>
      </c>
      <c r="D101" s="114">
        <f>+D79*I_Vendite_Acquisti!F13</f>
        <v>320000</v>
      </c>
      <c r="E101" s="115">
        <f>+E79*I_Vendite_Acquisti!G13</f>
        <v>0</v>
      </c>
      <c r="F101" s="115">
        <f>+F79*I_Vendite_Acquisti!H13</f>
        <v>0</v>
      </c>
      <c r="G101" s="115">
        <f>+G79*I_Vendite_Acquisti!I13</f>
        <v>0</v>
      </c>
      <c r="H101" s="115">
        <f>+H79*I_Vendite_Acquisti!J13</f>
        <v>0</v>
      </c>
      <c r="I101" s="115">
        <f>+I79*I_Vendite_Acquisti!K13</f>
        <v>0</v>
      </c>
      <c r="J101" s="115">
        <f>+J79*I_Vendite_Acquisti!L13</f>
        <v>0</v>
      </c>
      <c r="K101" s="115">
        <f>+K79*I_Vendite_Acquisti!M13</f>
        <v>0</v>
      </c>
      <c r="L101" s="115">
        <f>+L79*I_Vendite_Acquisti!N13</f>
        <v>0</v>
      </c>
      <c r="M101" s="115">
        <f>+M79*I_Vendite_Acquisti!O13</f>
        <v>0</v>
      </c>
      <c r="N101" s="115">
        <f>+N79*I_Vendite_Acquisti!P13</f>
        <v>0</v>
      </c>
      <c r="O101" s="115">
        <f>+O79*I_Vendite_Acquisti!Q13</f>
        <v>0</v>
      </c>
      <c r="P101" s="115">
        <f>+P79*I_Vendite_Acquisti!R13</f>
        <v>0</v>
      </c>
      <c r="Q101" s="115">
        <f>+Q79*I_Vendite_Acquisti!S13</f>
        <v>0</v>
      </c>
      <c r="R101" s="115">
        <f>+R79*I_Vendite_Acquisti!T13</f>
        <v>0</v>
      </c>
      <c r="S101" s="115">
        <f>+S79*I_Vendite_Acquisti!U13</f>
        <v>0</v>
      </c>
      <c r="T101" s="115">
        <f>+T79*I_Vendite_Acquisti!V13</f>
        <v>0</v>
      </c>
      <c r="U101" s="115">
        <f>+U79*I_Vendite_Acquisti!W13</f>
        <v>0</v>
      </c>
      <c r="V101" s="115">
        <f>+V79*I_Vendite_Acquisti!X13</f>
        <v>0</v>
      </c>
      <c r="W101" s="115">
        <f>+W79*I_Vendite_Acquisti!Y13</f>
        <v>0</v>
      </c>
      <c r="X101" s="115">
        <f>+X79*I_Vendite_Acquisti!Z13</f>
        <v>0</v>
      </c>
      <c r="Y101" s="115">
        <f>+Y79*I_Vendite_Acquisti!AA13</f>
        <v>0</v>
      </c>
      <c r="Z101" s="115">
        <f>+Z79*I_Vendite_Acquisti!AB13</f>
        <v>0</v>
      </c>
      <c r="AA101" s="115">
        <f>+AA79*I_Vendite_Acquisti!AC13</f>
        <v>0</v>
      </c>
      <c r="AB101" s="115">
        <f>+AB79*I_Vendite_Acquisti!AD13</f>
        <v>0</v>
      </c>
      <c r="AC101" s="115">
        <f>+AC79*I_Vendite_Acquisti!AE13</f>
        <v>0</v>
      </c>
      <c r="AD101" s="115">
        <f>+AD79*I_Vendite_Acquisti!AF13</f>
        <v>0</v>
      </c>
      <c r="AE101" s="115">
        <f>+AE79*I_Vendite_Acquisti!AG13</f>
        <v>0</v>
      </c>
      <c r="AF101" s="115">
        <f>+AF79*I_Vendite_Acquisti!AH13</f>
        <v>0</v>
      </c>
      <c r="AG101" s="115">
        <f>+AG79*I_Vendite_Acquisti!AI13</f>
        <v>0</v>
      </c>
      <c r="AH101" s="115">
        <f>+AH79*I_Vendite_Acquisti!AJ13</f>
        <v>0</v>
      </c>
      <c r="AI101" s="115">
        <f>+AI79*I_Vendite_Acquisti!AK13</f>
        <v>0</v>
      </c>
      <c r="AJ101" s="115">
        <f>+AJ79*I_Vendite_Acquisti!AL13</f>
        <v>0</v>
      </c>
      <c r="AK101" s="115">
        <f>+AK79*I_Vendite_Acquisti!AM13</f>
        <v>0</v>
      </c>
      <c r="AL101" s="115">
        <f>+AL79*I_Vendite_Acquisti!AN13</f>
        <v>0</v>
      </c>
      <c r="AM101" s="116">
        <f>+AM79*I_Vendite_Acquisti!AO13</f>
        <v>0</v>
      </c>
    </row>
    <row r="102" spans="3:39" ht="14.4" x14ac:dyDescent="0.3">
      <c r="C102" s="52" t="str">
        <f t="shared" si="38"/>
        <v>Prodotto 6</v>
      </c>
      <c r="D102" s="114">
        <f>+D80*I_Vendite_Acquisti!F14</f>
        <v>0</v>
      </c>
      <c r="E102" s="115">
        <f>+E80*I_Vendite_Acquisti!G14</f>
        <v>0</v>
      </c>
      <c r="F102" s="115">
        <f>+F80*I_Vendite_Acquisti!H14</f>
        <v>0</v>
      </c>
      <c r="G102" s="115">
        <f>+G80*I_Vendite_Acquisti!I14</f>
        <v>0</v>
      </c>
      <c r="H102" s="115">
        <f>+H80*I_Vendite_Acquisti!J14</f>
        <v>0</v>
      </c>
      <c r="I102" s="115">
        <f>+I80*I_Vendite_Acquisti!K14</f>
        <v>0</v>
      </c>
      <c r="J102" s="115">
        <f>+J80*I_Vendite_Acquisti!L14</f>
        <v>0</v>
      </c>
      <c r="K102" s="115">
        <f>+K80*I_Vendite_Acquisti!M14</f>
        <v>0</v>
      </c>
      <c r="L102" s="115">
        <f>+L80*I_Vendite_Acquisti!N14</f>
        <v>0</v>
      </c>
      <c r="M102" s="115">
        <f>+M80*I_Vendite_Acquisti!O14</f>
        <v>0</v>
      </c>
      <c r="N102" s="115">
        <f>+N80*I_Vendite_Acquisti!P14</f>
        <v>0</v>
      </c>
      <c r="O102" s="115">
        <f>+O80*I_Vendite_Acquisti!Q14</f>
        <v>0</v>
      </c>
      <c r="P102" s="115">
        <f>+P80*I_Vendite_Acquisti!R14</f>
        <v>0</v>
      </c>
      <c r="Q102" s="115">
        <f>+Q80*I_Vendite_Acquisti!S14</f>
        <v>0</v>
      </c>
      <c r="R102" s="115">
        <f>+R80*I_Vendite_Acquisti!T14</f>
        <v>0</v>
      </c>
      <c r="S102" s="115">
        <f>+S80*I_Vendite_Acquisti!U14</f>
        <v>0</v>
      </c>
      <c r="T102" s="115">
        <f>+T80*I_Vendite_Acquisti!V14</f>
        <v>0</v>
      </c>
      <c r="U102" s="115">
        <f>+U80*I_Vendite_Acquisti!W14</f>
        <v>0</v>
      </c>
      <c r="V102" s="115">
        <f>+V80*I_Vendite_Acquisti!X14</f>
        <v>0</v>
      </c>
      <c r="W102" s="115">
        <f>+W80*I_Vendite_Acquisti!Y14</f>
        <v>0</v>
      </c>
      <c r="X102" s="115">
        <f>+X80*I_Vendite_Acquisti!Z14</f>
        <v>0</v>
      </c>
      <c r="Y102" s="115">
        <f>+Y80*I_Vendite_Acquisti!AA14</f>
        <v>0</v>
      </c>
      <c r="Z102" s="115">
        <f>+Z80*I_Vendite_Acquisti!AB14</f>
        <v>0</v>
      </c>
      <c r="AA102" s="115">
        <f>+AA80*I_Vendite_Acquisti!AC14</f>
        <v>0</v>
      </c>
      <c r="AB102" s="115">
        <f>+AB80*I_Vendite_Acquisti!AD14</f>
        <v>0</v>
      </c>
      <c r="AC102" s="115">
        <f>+AC80*I_Vendite_Acquisti!AE14</f>
        <v>0</v>
      </c>
      <c r="AD102" s="115">
        <f>+AD80*I_Vendite_Acquisti!AF14</f>
        <v>0</v>
      </c>
      <c r="AE102" s="115">
        <f>+AE80*I_Vendite_Acquisti!AG14</f>
        <v>0</v>
      </c>
      <c r="AF102" s="115">
        <f>+AF80*I_Vendite_Acquisti!AH14</f>
        <v>0</v>
      </c>
      <c r="AG102" s="115">
        <f>+AG80*I_Vendite_Acquisti!AI14</f>
        <v>0</v>
      </c>
      <c r="AH102" s="115">
        <f>+AH80*I_Vendite_Acquisti!AJ14</f>
        <v>0</v>
      </c>
      <c r="AI102" s="115">
        <f>+AI80*I_Vendite_Acquisti!AK14</f>
        <v>0</v>
      </c>
      <c r="AJ102" s="115">
        <f>+AJ80*I_Vendite_Acquisti!AL14</f>
        <v>0</v>
      </c>
      <c r="AK102" s="115">
        <f>+AK80*I_Vendite_Acquisti!AM14</f>
        <v>0</v>
      </c>
      <c r="AL102" s="115">
        <f>+AL80*I_Vendite_Acquisti!AN14</f>
        <v>0</v>
      </c>
      <c r="AM102" s="116">
        <f>+AM80*I_Vendite_Acquisti!AO14</f>
        <v>0</v>
      </c>
    </row>
    <row r="103" spans="3:39" ht="14.4" x14ac:dyDescent="0.3">
      <c r="C103" s="52" t="str">
        <f t="shared" si="38"/>
        <v>Prodotto 7</v>
      </c>
      <c r="D103" s="114">
        <f>+D81*I_Vendite_Acquisti!F15</f>
        <v>0</v>
      </c>
      <c r="E103" s="115">
        <f>+E81*I_Vendite_Acquisti!G15</f>
        <v>0</v>
      </c>
      <c r="F103" s="115">
        <f>+F81*I_Vendite_Acquisti!H15</f>
        <v>0</v>
      </c>
      <c r="G103" s="115">
        <f>+G81*I_Vendite_Acquisti!I15</f>
        <v>0</v>
      </c>
      <c r="H103" s="115">
        <f>+H81*I_Vendite_Acquisti!J15</f>
        <v>0</v>
      </c>
      <c r="I103" s="115">
        <f>+I81*I_Vendite_Acquisti!K15</f>
        <v>0</v>
      </c>
      <c r="J103" s="115">
        <f>+J81*I_Vendite_Acquisti!L15</f>
        <v>0</v>
      </c>
      <c r="K103" s="115">
        <f>+K81*I_Vendite_Acquisti!M15</f>
        <v>0</v>
      </c>
      <c r="L103" s="115">
        <f>+L81*I_Vendite_Acquisti!N15</f>
        <v>0</v>
      </c>
      <c r="M103" s="115">
        <f>+M81*I_Vendite_Acquisti!O15</f>
        <v>0</v>
      </c>
      <c r="N103" s="115">
        <f>+N81*I_Vendite_Acquisti!P15</f>
        <v>0</v>
      </c>
      <c r="O103" s="115">
        <f>+O81*I_Vendite_Acquisti!Q15</f>
        <v>0</v>
      </c>
      <c r="P103" s="115">
        <f>+P81*I_Vendite_Acquisti!R15</f>
        <v>0</v>
      </c>
      <c r="Q103" s="115">
        <f>+Q81*I_Vendite_Acquisti!S15</f>
        <v>0</v>
      </c>
      <c r="R103" s="115">
        <f>+R81*I_Vendite_Acquisti!T15</f>
        <v>0</v>
      </c>
      <c r="S103" s="115">
        <f>+S81*I_Vendite_Acquisti!U15</f>
        <v>0</v>
      </c>
      <c r="T103" s="115">
        <f>+T81*I_Vendite_Acquisti!V15</f>
        <v>0</v>
      </c>
      <c r="U103" s="115">
        <f>+U81*I_Vendite_Acquisti!W15</f>
        <v>0</v>
      </c>
      <c r="V103" s="115">
        <f>+V81*I_Vendite_Acquisti!X15</f>
        <v>0</v>
      </c>
      <c r="W103" s="115">
        <f>+W81*I_Vendite_Acquisti!Y15</f>
        <v>0</v>
      </c>
      <c r="X103" s="115">
        <f>+X81*I_Vendite_Acquisti!Z15</f>
        <v>0</v>
      </c>
      <c r="Y103" s="115">
        <f>+Y81*I_Vendite_Acquisti!AA15</f>
        <v>0</v>
      </c>
      <c r="Z103" s="115">
        <f>+Z81*I_Vendite_Acquisti!AB15</f>
        <v>0</v>
      </c>
      <c r="AA103" s="115">
        <f>+AA81*I_Vendite_Acquisti!AC15</f>
        <v>0</v>
      </c>
      <c r="AB103" s="115">
        <f>+AB81*I_Vendite_Acquisti!AD15</f>
        <v>0</v>
      </c>
      <c r="AC103" s="115">
        <f>+AC81*I_Vendite_Acquisti!AE15</f>
        <v>0</v>
      </c>
      <c r="AD103" s="115">
        <f>+AD81*I_Vendite_Acquisti!AF15</f>
        <v>0</v>
      </c>
      <c r="AE103" s="115">
        <f>+AE81*I_Vendite_Acquisti!AG15</f>
        <v>0</v>
      </c>
      <c r="AF103" s="115">
        <f>+AF81*I_Vendite_Acquisti!AH15</f>
        <v>0</v>
      </c>
      <c r="AG103" s="115">
        <f>+AG81*I_Vendite_Acquisti!AI15</f>
        <v>0</v>
      </c>
      <c r="AH103" s="115">
        <f>+AH81*I_Vendite_Acquisti!AJ15</f>
        <v>0</v>
      </c>
      <c r="AI103" s="115">
        <f>+AI81*I_Vendite_Acquisti!AK15</f>
        <v>0</v>
      </c>
      <c r="AJ103" s="115">
        <f>+AJ81*I_Vendite_Acquisti!AL15</f>
        <v>0</v>
      </c>
      <c r="AK103" s="115">
        <f>+AK81*I_Vendite_Acquisti!AM15</f>
        <v>0</v>
      </c>
      <c r="AL103" s="115">
        <f>+AL81*I_Vendite_Acquisti!AN15</f>
        <v>0</v>
      </c>
      <c r="AM103" s="116">
        <f>+AM81*I_Vendite_Acquisti!AO15</f>
        <v>0</v>
      </c>
    </row>
    <row r="104" spans="3:39" ht="14.4" x14ac:dyDescent="0.3">
      <c r="C104" s="52" t="str">
        <f t="shared" si="38"/>
        <v>Prodotto 8</v>
      </c>
      <c r="D104" s="114">
        <f>+D82*I_Vendite_Acquisti!F16</f>
        <v>0</v>
      </c>
      <c r="E104" s="115">
        <f>+E82*I_Vendite_Acquisti!G16</f>
        <v>0</v>
      </c>
      <c r="F104" s="115">
        <f>+F82*I_Vendite_Acquisti!H16</f>
        <v>0</v>
      </c>
      <c r="G104" s="115">
        <f>+G82*I_Vendite_Acquisti!I16</f>
        <v>0</v>
      </c>
      <c r="H104" s="115">
        <f>+H82*I_Vendite_Acquisti!J16</f>
        <v>0</v>
      </c>
      <c r="I104" s="115">
        <f>+I82*I_Vendite_Acquisti!K16</f>
        <v>0</v>
      </c>
      <c r="J104" s="115">
        <f>+J82*I_Vendite_Acquisti!L16</f>
        <v>0</v>
      </c>
      <c r="K104" s="115">
        <f>+K82*I_Vendite_Acquisti!M16</f>
        <v>0</v>
      </c>
      <c r="L104" s="115">
        <f>+L82*I_Vendite_Acquisti!N16</f>
        <v>0</v>
      </c>
      <c r="M104" s="115">
        <f>+M82*I_Vendite_Acquisti!O16</f>
        <v>0</v>
      </c>
      <c r="N104" s="115">
        <f>+N82*I_Vendite_Acquisti!P16</f>
        <v>0</v>
      </c>
      <c r="O104" s="115">
        <f>+O82*I_Vendite_Acquisti!Q16</f>
        <v>0</v>
      </c>
      <c r="P104" s="115">
        <f>+P82*I_Vendite_Acquisti!R16</f>
        <v>0</v>
      </c>
      <c r="Q104" s="115">
        <f>+Q82*I_Vendite_Acquisti!S16</f>
        <v>0</v>
      </c>
      <c r="R104" s="115">
        <f>+R82*I_Vendite_Acquisti!T16</f>
        <v>0</v>
      </c>
      <c r="S104" s="115">
        <f>+S82*I_Vendite_Acquisti!U16</f>
        <v>0</v>
      </c>
      <c r="T104" s="115">
        <f>+T82*I_Vendite_Acquisti!V16</f>
        <v>0</v>
      </c>
      <c r="U104" s="115">
        <f>+U82*I_Vendite_Acquisti!W16</f>
        <v>0</v>
      </c>
      <c r="V104" s="115">
        <f>+V82*I_Vendite_Acquisti!X16</f>
        <v>0</v>
      </c>
      <c r="W104" s="115">
        <f>+W82*I_Vendite_Acquisti!Y16</f>
        <v>0</v>
      </c>
      <c r="X104" s="115">
        <f>+X82*I_Vendite_Acquisti!Z16</f>
        <v>0</v>
      </c>
      <c r="Y104" s="115">
        <f>+Y82*I_Vendite_Acquisti!AA16</f>
        <v>0</v>
      </c>
      <c r="Z104" s="115">
        <f>+Z82*I_Vendite_Acquisti!AB16</f>
        <v>0</v>
      </c>
      <c r="AA104" s="115">
        <f>+AA82*I_Vendite_Acquisti!AC16</f>
        <v>0</v>
      </c>
      <c r="AB104" s="115">
        <f>+AB82*I_Vendite_Acquisti!AD16</f>
        <v>0</v>
      </c>
      <c r="AC104" s="115">
        <f>+AC82*I_Vendite_Acquisti!AE16</f>
        <v>0</v>
      </c>
      <c r="AD104" s="115">
        <f>+AD82*I_Vendite_Acquisti!AF16</f>
        <v>0</v>
      </c>
      <c r="AE104" s="115">
        <f>+AE82*I_Vendite_Acquisti!AG16</f>
        <v>0</v>
      </c>
      <c r="AF104" s="115">
        <f>+AF82*I_Vendite_Acquisti!AH16</f>
        <v>0</v>
      </c>
      <c r="AG104" s="115">
        <f>+AG82*I_Vendite_Acquisti!AI16</f>
        <v>0</v>
      </c>
      <c r="AH104" s="115">
        <f>+AH82*I_Vendite_Acquisti!AJ16</f>
        <v>0</v>
      </c>
      <c r="AI104" s="115">
        <f>+AI82*I_Vendite_Acquisti!AK16</f>
        <v>0</v>
      </c>
      <c r="AJ104" s="115">
        <f>+AJ82*I_Vendite_Acquisti!AL16</f>
        <v>0</v>
      </c>
      <c r="AK104" s="115">
        <f>+AK82*I_Vendite_Acquisti!AM16</f>
        <v>0</v>
      </c>
      <c r="AL104" s="115">
        <f>+AL82*I_Vendite_Acquisti!AN16</f>
        <v>0</v>
      </c>
      <c r="AM104" s="116">
        <f>+AM82*I_Vendite_Acquisti!AO16</f>
        <v>0</v>
      </c>
    </row>
    <row r="105" spans="3:39" ht="14.4" x14ac:dyDescent="0.3">
      <c r="C105" s="52" t="str">
        <f t="shared" si="38"/>
        <v>Prodotto 9</v>
      </c>
      <c r="D105" s="114">
        <f>+D83*I_Vendite_Acquisti!F17</f>
        <v>0</v>
      </c>
      <c r="E105" s="115">
        <f>+E83*I_Vendite_Acquisti!G17</f>
        <v>0</v>
      </c>
      <c r="F105" s="115">
        <f>+F83*I_Vendite_Acquisti!H17</f>
        <v>0</v>
      </c>
      <c r="G105" s="115">
        <f>+G83*I_Vendite_Acquisti!I17</f>
        <v>0</v>
      </c>
      <c r="H105" s="115">
        <f>+H83*I_Vendite_Acquisti!J17</f>
        <v>0</v>
      </c>
      <c r="I105" s="115">
        <f>+I83*I_Vendite_Acquisti!K17</f>
        <v>0</v>
      </c>
      <c r="J105" s="115">
        <f>+J83*I_Vendite_Acquisti!L17</f>
        <v>0</v>
      </c>
      <c r="K105" s="115">
        <f>+K83*I_Vendite_Acquisti!M17</f>
        <v>0</v>
      </c>
      <c r="L105" s="115">
        <f>+L83*I_Vendite_Acquisti!N17</f>
        <v>0</v>
      </c>
      <c r="M105" s="115">
        <f>+M83*I_Vendite_Acquisti!O17</f>
        <v>0</v>
      </c>
      <c r="N105" s="115">
        <f>+N83*I_Vendite_Acquisti!P17</f>
        <v>0</v>
      </c>
      <c r="O105" s="115">
        <f>+O83*I_Vendite_Acquisti!Q17</f>
        <v>0</v>
      </c>
      <c r="P105" s="115">
        <f>+P83*I_Vendite_Acquisti!R17</f>
        <v>0</v>
      </c>
      <c r="Q105" s="115">
        <f>+Q83*I_Vendite_Acquisti!S17</f>
        <v>0</v>
      </c>
      <c r="R105" s="115">
        <f>+R83*I_Vendite_Acquisti!T17</f>
        <v>0</v>
      </c>
      <c r="S105" s="115">
        <f>+S83*I_Vendite_Acquisti!U17</f>
        <v>0</v>
      </c>
      <c r="T105" s="115">
        <f>+T83*I_Vendite_Acquisti!V17</f>
        <v>0</v>
      </c>
      <c r="U105" s="115">
        <f>+U83*I_Vendite_Acquisti!W17</f>
        <v>0</v>
      </c>
      <c r="V105" s="115">
        <f>+V83*I_Vendite_Acquisti!X17</f>
        <v>0</v>
      </c>
      <c r="W105" s="115">
        <f>+W83*I_Vendite_Acquisti!Y17</f>
        <v>0</v>
      </c>
      <c r="X105" s="115">
        <f>+X83*I_Vendite_Acquisti!Z17</f>
        <v>0</v>
      </c>
      <c r="Y105" s="115">
        <f>+Y83*I_Vendite_Acquisti!AA17</f>
        <v>0</v>
      </c>
      <c r="Z105" s="115">
        <f>+Z83*I_Vendite_Acquisti!AB17</f>
        <v>0</v>
      </c>
      <c r="AA105" s="115">
        <f>+AA83*I_Vendite_Acquisti!AC17</f>
        <v>0</v>
      </c>
      <c r="AB105" s="115">
        <f>+AB83*I_Vendite_Acquisti!AD17</f>
        <v>0</v>
      </c>
      <c r="AC105" s="115">
        <f>+AC83*I_Vendite_Acquisti!AE17</f>
        <v>0</v>
      </c>
      <c r="AD105" s="115">
        <f>+AD83*I_Vendite_Acquisti!AF17</f>
        <v>0</v>
      </c>
      <c r="AE105" s="115">
        <f>+AE83*I_Vendite_Acquisti!AG17</f>
        <v>0</v>
      </c>
      <c r="AF105" s="115">
        <f>+AF83*I_Vendite_Acquisti!AH17</f>
        <v>0</v>
      </c>
      <c r="AG105" s="115">
        <f>+AG83*I_Vendite_Acquisti!AI17</f>
        <v>0</v>
      </c>
      <c r="AH105" s="115">
        <f>+AH83*I_Vendite_Acquisti!AJ17</f>
        <v>0</v>
      </c>
      <c r="AI105" s="115">
        <f>+AI83*I_Vendite_Acquisti!AK17</f>
        <v>0</v>
      </c>
      <c r="AJ105" s="115">
        <f>+AJ83*I_Vendite_Acquisti!AL17</f>
        <v>0</v>
      </c>
      <c r="AK105" s="115">
        <f>+AK83*I_Vendite_Acquisti!AM17</f>
        <v>0</v>
      </c>
      <c r="AL105" s="115">
        <f>+AL83*I_Vendite_Acquisti!AN17</f>
        <v>0</v>
      </c>
      <c r="AM105" s="116">
        <f>+AM83*I_Vendite_Acquisti!AO17</f>
        <v>0</v>
      </c>
    </row>
    <row r="106" spans="3:39" ht="14.4" x14ac:dyDescent="0.3">
      <c r="C106" s="52" t="str">
        <f t="shared" si="38"/>
        <v>Prodotto 10</v>
      </c>
      <c r="D106" s="114">
        <f>+D84*I_Vendite_Acquisti!F18</f>
        <v>0</v>
      </c>
      <c r="E106" s="115">
        <f>+E84*I_Vendite_Acquisti!G18</f>
        <v>0</v>
      </c>
      <c r="F106" s="115">
        <f>+F84*I_Vendite_Acquisti!H18</f>
        <v>0</v>
      </c>
      <c r="G106" s="115">
        <f>+G84*I_Vendite_Acquisti!I18</f>
        <v>0</v>
      </c>
      <c r="H106" s="115">
        <f>+H84*I_Vendite_Acquisti!J18</f>
        <v>0</v>
      </c>
      <c r="I106" s="115">
        <f>+I84*I_Vendite_Acquisti!K18</f>
        <v>0</v>
      </c>
      <c r="J106" s="115">
        <f>+J84*I_Vendite_Acquisti!L18</f>
        <v>0</v>
      </c>
      <c r="K106" s="115">
        <f>+K84*I_Vendite_Acquisti!M18</f>
        <v>0</v>
      </c>
      <c r="L106" s="115">
        <f>+L84*I_Vendite_Acquisti!N18</f>
        <v>0</v>
      </c>
      <c r="M106" s="115">
        <f>+M84*I_Vendite_Acquisti!O18</f>
        <v>0</v>
      </c>
      <c r="N106" s="115">
        <f>+N84*I_Vendite_Acquisti!P18</f>
        <v>0</v>
      </c>
      <c r="O106" s="115">
        <f>+O84*I_Vendite_Acquisti!Q18</f>
        <v>0</v>
      </c>
      <c r="P106" s="115">
        <f>+P84*I_Vendite_Acquisti!R18</f>
        <v>0</v>
      </c>
      <c r="Q106" s="115">
        <f>+Q84*I_Vendite_Acquisti!S18</f>
        <v>0</v>
      </c>
      <c r="R106" s="115">
        <f>+R84*I_Vendite_Acquisti!T18</f>
        <v>0</v>
      </c>
      <c r="S106" s="115">
        <f>+S84*I_Vendite_Acquisti!U18</f>
        <v>0</v>
      </c>
      <c r="T106" s="115">
        <f>+T84*I_Vendite_Acquisti!V18</f>
        <v>0</v>
      </c>
      <c r="U106" s="115">
        <f>+U84*I_Vendite_Acquisti!W18</f>
        <v>0</v>
      </c>
      <c r="V106" s="115">
        <f>+V84*I_Vendite_Acquisti!X18</f>
        <v>0</v>
      </c>
      <c r="W106" s="115">
        <f>+W84*I_Vendite_Acquisti!Y18</f>
        <v>0</v>
      </c>
      <c r="X106" s="115">
        <f>+X84*I_Vendite_Acquisti!Z18</f>
        <v>0</v>
      </c>
      <c r="Y106" s="115">
        <f>+Y84*I_Vendite_Acquisti!AA18</f>
        <v>0</v>
      </c>
      <c r="Z106" s="115">
        <f>+Z84*I_Vendite_Acquisti!AB18</f>
        <v>0</v>
      </c>
      <c r="AA106" s="115">
        <f>+AA84*I_Vendite_Acquisti!AC18</f>
        <v>0</v>
      </c>
      <c r="AB106" s="115">
        <f>+AB84*I_Vendite_Acquisti!AD18</f>
        <v>0</v>
      </c>
      <c r="AC106" s="115">
        <f>+AC84*I_Vendite_Acquisti!AE18</f>
        <v>0</v>
      </c>
      <c r="AD106" s="115">
        <f>+AD84*I_Vendite_Acquisti!AF18</f>
        <v>0</v>
      </c>
      <c r="AE106" s="115">
        <f>+AE84*I_Vendite_Acquisti!AG18</f>
        <v>0</v>
      </c>
      <c r="AF106" s="115">
        <f>+AF84*I_Vendite_Acquisti!AH18</f>
        <v>0</v>
      </c>
      <c r="AG106" s="115">
        <f>+AG84*I_Vendite_Acquisti!AI18</f>
        <v>0</v>
      </c>
      <c r="AH106" s="115">
        <f>+AH84*I_Vendite_Acquisti!AJ18</f>
        <v>0</v>
      </c>
      <c r="AI106" s="115">
        <f>+AI84*I_Vendite_Acquisti!AK18</f>
        <v>0</v>
      </c>
      <c r="AJ106" s="115">
        <f>+AJ84*I_Vendite_Acquisti!AL18</f>
        <v>0</v>
      </c>
      <c r="AK106" s="115">
        <f>+AK84*I_Vendite_Acquisti!AM18</f>
        <v>0</v>
      </c>
      <c r="AL106" s="115">
        <f>+AL84*I_Vendite_Acquisti!AN18</f>
        <v>0</v>
      </c>
      <c r="AM106" s="116">
        <f>+AM84*I_Vendite_Acquisti!AO18</f>
        <v>0</v>
      </c>
    </row>
    <row r="107" spans="3:39" ht="14.4" x14ac:dyDescent="0.3">
      <c r="C107" s="52" t="str">
        <f t="shared" si="38"/>
        <v>Prodotto 11</v>
      </c>
      <c r="D107" s="114">
        <f>+D85*I_Vendite_Acquisti!F19</f>
        <v>0</v>
      </c>
      <c r="E107" s="115">
        <f>+E85*I_Vendite_Acquisti!G19</f>
        <v>0</v>
      </c>
      <c r="F107" s="115">
        <f>+F85*I_Vendite_Acquisti!H19</f>
        <v>0</v>
      </c>
      <c r="G107" s="115">
        <f>+G85*I_Vendite_Acquisti!I19</f>
        <v>0</v>
      </c>
      <c r="H107" s="115">
        <f>+H85*I_Vendite_Acquisti!J19</f>
        <v>0</v>
      </c>
      <c r="I107" s="115">
        <f>+I85*I_Vendite_Acquisti!K19</f>
        <v>0</v>
      </c>
      <c r="J107" s="115">
        <f>+J85*I_Vendite_Acquisti!L19</f>
        <v>0</v>
      </c>
      <c r="K107" s="115">
        <f>+K85*I_Vendite_Acquisti!M19</f>
        <v>0</v>
      </c>
      <c r="L107" s="115">
        <f>+L85*I_Vendite_Acquisti!N19</f>
        <v>0</v>
      </c>
      <c r="M107" s="115">
        <f>+M85*I_Vendite_Acquisti!O19</f>
        <v>0</v>
      </c>
      <c r="N107" s="115">
        <f>+N85*I_Vendite_Acquisti!P19</f>
        <v>0</v>
      </c>
      <c r="O107" s="115">
        <f>+O85*I_Vendite_Acquisti!Q19</f>
        <v>0</v>
      </c>
      <c r="P107" s="115">
        <f>+P85*I_Vendite_Acquisti!R19</f>
        <v>0</v>
      </c>
      <c r="Q107" s="115">
        <f>+Q85*I_Vendite_Acquisti!S19</f>
        <v>0</v>
      </c>
      <c r="R107" s="115">
        <f>+R85*I_Vendite_Acquisti!T19</f>
        <v>0</v>
      </c>
      <c r="S107" s="115">
        <f>+S85*I_Vendite_Acquisti!U19</f>
        <v>0</v>
      </c>
      <c r="T107" s="115">
        <f>+T85*I_Vendite_Acquisti!V19</f>
        <v>0</v>
      </c>
      <c r="U107" s="115">
        <f>+U85*I_Vendite_Acquisti!W19</f>
        <v>0</v>
      </c>
      <c r="V107" s="115">
        <f>+V85*I_Vendite_Acquisti!X19</f>
        <v>0</v>
      </c>
      <c r="W107" s="115">
        <f>+W85*I_Vendite_Acquisti!Y19</f>
        <v>0</v>
      </c>
      <c r="X107" s="115">
        <f>+X85*I_Vendite_Acquisti!Z19</f>
        <v>0</v>
      </c>
      <c r="Y107" s="115">
        <f>+Y85*I_Vendite_Acquisti!AA19</f>
        <v>0</v>
      </c>
      <c r="Z107" s="115">
        <f>+Z85*I_Vendite_Acquisti!AB19</f>
        <v>0</v>
      </c>
      <c r="AA107" s="115">
        <f>+AA85*I_Vendite_Acquisti!AC19</f>
        <v>0</v>
      </c>
      <c r="AB107" s="115">
        <f>+AB85*I_Vendite_Acquisti!AD19</f>
        <v>0</v>
      </c>
      <c r="AC107" s="115">
        <f>+AC85*I_Vendite_Acquisti!AE19</f>
        <v>0</v>
      </c>
      <c r="AD107" s="115">
        <f>+AD85*I_Vendite_Acquisti!AF19</f>
        <v>0</v>
      </c>
      <c r="AE107" s="115">
        <f>+AE85*I_Vendite_Acquisti!AG19</f>
        <v>0</v>
      </c>
      <c r="AF107" s="115">
        <f>+AF85*I_Vendite_Acquisti!AH19</f>
        <v>0</v>
      </c>
      <c r="AG107" s="115">
        <f>+AG85*I_Vendite_Acquisti!AI19</f>
        <v>0</v>
      </c>
      <c r="AH107" s="115">
        <f>+AH85*I_Vendite_Acquisti!AJ19</f>
        <v>0</v>
      </c>
      <c r="AI107" s="115">
        <f>+AI85*I_Vendite_Acquisti!AK19</f>
        <v>0</v>
      </c>
      <c r="AJ107" s="115">
        <f>+AJ85*I_Vendite_Acquisti!AL19</f>
        <v>0</v>
      </c>
      <c r="AK107" s="115">
        <f>+AK85*I_Vendite_Acquisti!AM19</f>
        <v>0</v>
      </c>
      <c r="AL107" s="115">
        <f>+AL85*I_Vendite_Acquisti!AN19</f>
        <v>0</v>
      </c>
      <c r="AM107" s="116">
        <f>+AM85*I_Vendite_Acquisti!AO19</f>
        <v>0</v>
      </c>
    </row>
    <row r="108" spans="3:39" ht="14.4" x14ac:dyDescent="0.3">
      <c r="C108" s="52" t="str">
        <f t="shared" si="38"/>
        <v>Prodotto 12</v>
      </c>
      <c r="D108" s="114">
        <f>+D86*I_Vendite_Acquisti!F20</f>
        <v>0</v>
      </c>
      <c r="E108" s="115">
        <f>+E86*I_Vendite_Acquisti!G20</f>
        <v>0</v>
      </c>
      <c r="F108" s="115">
        <f>+F86*I_Vendite_Acquisti!H20</f>
        <v>0</v>
      </c>
      <c r="G108" s="115">
        <f>+G86*I_Vendite_Acquisti!I20</f>
        <v>0</v>
      </c>
      <c r="H108" s="115">
        <f>+H86*I_Vendite_Acquisti!J20</f>
        <v>0</v>
      </c>
      <c r="I108" s="115">
        <f>+I86*I_Vendite_Acquisti!K20</f>
        <v>0</v>
      </c>
      <c r="J108" s="115">
        <f>+J86*I_Vendite_Acquisti!L20</f>
        <v>0</v>
      </c>
      <c r="K108" s="115">
        <f>+K86*I_Vendite_Acquisti!M20</f>
        <v>0</v>
      </c>
      <c r="L108" s="115">
        <f>+L86*I_Vendite_Acquisti!N20</f>
        <v>0</v>
      </c>
      <c r="M108" s="115">
        <f>+M86*I_Vendite_Acquisti!O20</f>
        <v>0</v>
      </c>
      <c r="N108" s="115">
        <f>+N86*I_Vendite_Acquisti!P20</f>
        <v>0</v>
      </c>
      <c r="O108" s="115">
        <f>+O86*I_Vendite_Acquisti!Q20</f>
        <v>0</v>
      </c>
      <c r="P108" s="115">
        <f>+P86*I_Vendite_Acquisti!R20</f>
        <v>0</v>
      </c>
      <c r="Q108" s="115">
        <f>+Q86*I_Vendite_Acquisti!S20</f>
        <v>0</v>
      </c>
      <c r="R108" s="115">
        <f>+R86*I_Vendite_Acquisti!T20</f>
        <v>0</v>
      </c>
      <c r="S108" s="115">
        <f>+S86*I_Vendite_Acquisti!U20</f>
        <v>0</v>
      </c>
      <c r="T108" s="115">
        <f>+T86*I_Vendite_Acquisti!V20</f>
        <v>0</v>
      </c>
      <c r="U108" s="115">
        <f>+U86*I_Vendite_Acquisti!W20</f>
        <v>0</v>
      </c>
      <c r="V108" s="115">
        <f>+V86*I_Vendite_Acquisti!X20</f>
        <v>0</v>
      </c>
      <c r="W108" s="115">
        <f>+W86*I_Vendite_Acquisti!Y20</f>
        <v>0</v>
      </c>
      <c r="X108" s="115">
        <f>+X86*I_Vendite_Acquisti!Z20</f>
        <v>0</v>
      </c>
      <c r="Y108" s="115">
        <f>+Y86*I_Vendite_Acquisti!AA20</f>
        <v>0</v>
      </c>
      <c r="Z108" s="115">
        <f>+Z86*I_Vendite_Acquisti!AB20</f>
        <v>0</v>
      </c>
      <c r="AA108" s="115">
        <f>+AA86*I_Vendite_Acquisti!AC20</f>
        <v>0</v>
      </c>
      <c r="AB108" s="115">
        <f>+AB86*I_Vendite_Acquisti!AD20</f>
        <v>0</v>
      </c>
      <c r="AC108" s="115">
        <f>+AC86*I_Vendite_Acquisti!AE20</f>
        <v>0</v>
      </c>
      <c r="AD108" s="115">
        <f>+AD86*I_Vendite_Acquisti!AF20</f>
        <v>0</v>
      </c>
      <c r="AE108" s="115">
        <f>+AE86*I_Vendite_Acquisti!AG20</f>
        <v>0</v>
      </c>
      <c r="AF108" s="115">
        <f>+AF86*I_Vendite_Acquisti!AH20</f>
        <v>0</v>
      </c>
      <c r="AG108" s="115">
        <f>+AG86*I_Vendite_Acquisti!AI20</f>
        <v>0</v>
      </c>
      <c r="AH108" s="115">
        <f>+AH86*I_Vendite_Acquisti!AJ20</f>
        <v>0</v>
      </c>
      <c r="AI108" s="115">
        <f>+AI86*I_Vendite_Acquisti!AK20</f>
        <v>0</v>
      </c>
      <c r="AJ108" s="115">
        <f>+AJ86*I_Vendite_Acquisti!AL20</f>
        <v>0</v>
      </c>
      <c r="AK108" s="115">
        <f>+AK86*I_Vendite_Acquisti!AM20</f>
        <v>0</v>
      </c>
      <c r="AL108" s="115">
        <f>+AL86*I_Vendite_Acquisti!AN20</f>
        <v>0</v>
      </c>
      <c r="AM108" s="116">
        <f>+AM86*I_Vendite_Acquisti!AO20</f>
        <v>0</v>
      </c>
    </row>
    <row r="109" spans="3:39" ht="14.4" x14ac:dyDescent="0.3">
      <c r="C109" s="52" t="str">
        <f t="shared" si="38"/>
        <v>Prodotto 13</v>
      </c>
      <c r="D109" s="114">
        <f>+D87*I_Vendite_Acquisti!F21</f>
        <v>0</v>
      </c>
      <c r="E109" s="115">
        <f>+E87*I_Vendite_Acquisti!G21</f>
        <v>0</v>
      </c>
      <c r="F109" s="115">
        <f>+F87*I_Vendite_Acquisti!H21</f>
        <v>0</v>
      </c>
      <c r="G109" s="115">
        <f>+G87*I_Vendite_Acquisti!I21</f>
        <v>0</v>
      </c>
      <c r="H109" s="115">
        <f>+H87*I_Vendite_Acquisti!J21</f>
        <v>0</v>
      </c>
      <c r="I109" s="115">
        <f>+I87*I_Vendite_Acquisti!K21</f>
        <v>0</v>
      </c>
      <c r="J109" s="115">
        <f>+J87*I_Vendite_Acquisti!L21</f>
        <v>0</v>
      </c>
      <c r="K109" s="115">
        <f>+K87*I_Vendite_Acquisti!M21</f>
        <v>0</v>
      </c>
      <c r="L109" s="115">
        <f>+L87*I_Vendite_Acquisti!N21</f>
        <v>0</v>
      </c>
      <c r="M109" s="115">
        <f>+M87*I_Vendite_Acquisti!O21</f>
        <v>0</v>
      </c>
      <c r="N109" s="115">
        <f>+N87*I_Vendite_Acquisti!P21</f>
        <v>0</v>
      </c>
      <c r="O109" s="115">
        <f>+O87*I_Vendite_Acquisti!Q21</f>
        <v>0</v>
      </c>
      <c r="P109" s="115">
        <f>+P87*I_Vendite_Acquisti!R21</f>
        <v>0</v>
      </c>
      <c r="Q109" s="115">
        <f>+Q87*I_Vendite_Acquisti!S21</f>
        <v>0</v>
      </c>
      <c r="R109" s="115">
        <f>+R87*I_Vendite_Acquisti!T21</f>
        <v>0</v>
      </c>
      <c r="S109" s="115">
        <f>+S87*I_Vendite_Acquisti!U21</f>
        <v>0</v>
      </c>
      <c r="T109" s="115">
        <f>+T87*I_Vendite_Acquisti!V21</f>
        <v>0</v>
      </c>
      <c r="U109" s="115">
        <f>+U87*I_Vendite_Acquisti!W21</f>
        <v>0</v>
      </c>
      <c r="V109" s="115">
        <f>+V87*I_Vendite_Acquisti!X21</f>
        <v>0</v>
      </c>
      <c r="W109" s="115">
        <f>+W87*I_Vendite_Acquisti!Y21</f>
        <v>0</v>
      </c>
      <c r="X109" s="115">
        <f>+X87*I_Vendite_Acquisti!Z21</f>
        <v>0</v>
      </c>
      <c r="Y109" s="115">
        <f>+Y87*I_Vendite_Acquisti!AA21</f>
        <v>0</v>
      </c>
      <c r="Z109" s="115">
        <f>+Z87*I_Vendite_Acquisti!AB21</f>
        <v>0</v>
      </c>
      <c r="AA109" s="115">
        <f>+AA87*I_Vendite_Acquisti!AC21</f>
        <v>0</v>
      </c>
      <c r="AB109" s="115">
        <f>+AB87*I_Vendite_Acquisti!AD21</f>
        <v>0</v>
      </c>
      <c r="AC109" s="115">
        <f>+AC87*I_Vendite_Acquisti!AE21</f>
        <v>0</v>
      </c>
      <c r="AD109" s="115">
        <f>+AD87*I_Vendite_Acquisti!AF21</f>
        <v>0</v>
      </c>
      <c r="AE109" s="115">
        <f>+AE87*I_Vendite_Acquisti!AG21</f>
        <v>0</v>
      </c>
      <c r="AF109" s="115">
        <f>+AF87*I_Vendite_Acquisti!AH21</f>
        <v>0</v>
      </c>
      <c r="AG109" s="115">
        <f>+AG87*I_Vendite_Acquisti!AI21</f>
        <v>0</v>
      </c>
      <c r="AH109" s="115">
        <f>+AH87*I_Vendite_Acquisti!AJ21</f>
        <v>0</v>
      </c>
      <c r="AI109" s="115">
        <f>+AI87*I_Vendite_Acquisti!AK21</f>
        <v>0</v>
      </c>
      <c r="AJ109" s="115">
        <f>+AJ87*I_Vendite_Acquisti!AL21</f>
        <v>0</v>
      </c>
      <c r="AK109" s="115">
        <f>+AK87*I_Vendite_Acquisti!AM21</f>
        <v>0</v>
      </c>
      <c r="AL109" s="115">
        <f>+AL87*I_Vendite_Acquisti!AN21</f>
        <v>0</v>
      </c>
      <c r="AM109" s="116">
        <f>+AM87*I_Vendite_Acquisti!AO21</f>
        <v>0</v>
      </c>
    </row>
    <row r="110" spans="3:39" ht="14.4" x14ac:dyDescent="0.3">
      <c r="C110" s="52" t="str">
        <f t="shared" si="38"/>
        <v>Prodotto 14</v>
      </c>
      <c r="D110" s="114">
        <f>+D88*I_Vendite_Acquisti!F22</f>
        <v>0</v>
      </c>
      <c r="E110" s="115">
        <f>+E88*I_Vendite_Acquisti!G22</f>
        <v>0</v>
      </c>
      <c r="F110" s="115">
        <f>+F88*I_Vendite_Acquisti!H22</f>
        <v>0</v>
      </c>
      <c r="G110" s="115">
        <f>+G88*I_Vendite_Acquisti!I22</f>
        <v>0</v>
      </c>
      <c r="H110" s="115">
        <f>+H88*I_Vendite_Acquisti!J22</f>
        <v>0</v>
      </c>
      <c r="I110" s="115">
        <f>+I88*I_Vendite_Acquisti!K22</f>
        <v>0</v>
      </c>
      <c r="J110" s="115">
        <f>+J88*I_Vendite_Acquisti!L22</f>
        <v>0</v>
      </c>
      <c r="K110" s="115">
        <f>+K88*I_Vendite_Acquisti!M22</f>
        <v>0</v>
      </c>
      <c r="L110" s="115">
        <f>+L88*I_Vendite_Acquisti!N22</f>
        <v>0</v>
      </c>
      <c r="M110" s="115">
        <f>+M88*I_Vendite_Acquisti!O22</f>
        <v>0</v>
      </c>
      <c r="N110" s="115">
        <f>+N88*I_Vendite_Acquisti!P22</f>
        <v>0</v>
      </c>
      <c r="O110" s="115">
        <f>+O88*I_Vendite_Acquisti!Q22</f>
        <v>0</v>
      </c>
      <c r="P110" s="115">
        <f>+P88*I_Vendite_Acquisti!R22</f>
        <v>0</v>
      </c>
      <c r="Q110" s="115">
        <f>+Q88*I_Vendite_Acquisti!S22</f>
        <v>0</v>
      </c>
      <c r="R110" s="115">
        <f>+R88*I_Vendite_Acquisti!T22</f>
        <v>0</v>
      </c>
      <c r="S110" s="115">
        <f>+S88*I_Vendite_Acquisti!U22</f>
        <v>0</v>
      </c>
      <c r="T110" s="115">
        <f>+T88*I_Vendite_Acquisti!V22</f>
        <v>0</v>
      </c>
      <c r="U110" s="115">
        <f>+U88*I_Vendite_Acquisti!W22</f>
        <v>0</v>
      </c>
      <c r="V110" s="115">
        <f>+V88*I_Vendite_Acquisti!X22</f>
        <v>0</v>
      </c>
      <c r="W110" s="115">
        <f>+W88*I_Vendite_Acquisti!Y22</f>
        <v>0</v>
      </c>
      <c r="X110" s="115">
        <f>+X88*I_Vendite_Acquisti!Z22</f>
        <v>0</v>
      </c>
      <c r="Y110" s="115">
        <f>+Y88*I_Vendite_Acquisti!AA22</f>
        <v>0</v>
      </c>
      <c r="Z110" s="115">
        <f>+Z88*I_Vendite_Acquisti!AB22</f>
        <v>0</v>
      </c>
      <c r="AA110" s="115">
        <f>+AA88*I_Vendite_Acquisti!AC22</f>
        <v>0</v>
      </c>
      <c r="AB110" s="115">
        <f>+AB88*I_Vendite_Acquisti!AD22</f>
        <v>0</v>
      </c>
      <c r="AC110" s="115">
        <f>+AC88*I_Vendite_Acquisti!AE22</f>
        <v>0</v>
      </c>
      <c r="AD110" s="115">
        <f>+AD88*I_Vendite_Acquisti!AF22</f>
        <v>0</v>
      </c>
      <c r="AE110" s="115">
        <f>+AE88*I_Vendite_Acquisti!AG22</f>
        <v>0</v>
      </c>
      <c r="AF110" s="115">
        <f>+AF88*I_Vendite_Acquisti!AH22</f>
        <v>0</v>
      </c>
      <c r="AG110" s="115">
        <f>+AG88*I_Vendite_Acquisti!AI22</f>
        <v>0</v>
      </c>
      <c r="AH110" s="115">
        <f>+AH88*I_Vendite_Acquisti!AJ22</f>
        <v>0</v>
      </c>
      <c r="AI110" s="115">
        <f>+AI88*I_Vendite_Acquisti!AK22</f>
        <v>0</v>
      </c>
      <c r="AJ110" s="115">
        <f>+AJ88*I_Vendite_Acquisti!AL22</f>
        <v>0</v>
      </c>
      <c r="AK110" s="115">
        <f>+AK88*I_Vendite_Acquisti!AM22</f>
        <v>0</v>
      </c>
      <c r="AL110" s="115">
        <f>+AL88*I_Vendite_Acquisti!AN22</f>
        <v>0</v>
      </c>
      <c r="AM110" s="116">
        <f>+AM88*I_Vendite_Acquisti!AO22</f>
        <v>0</v>
      </c>
    </row>
    <row r="111" spans="3:39" ht="14.4" x14ac:dyDescent="0.3">
      <c r="C111" s="52" t="str">
        <f t="shared" si="38"/>
        <v>Prodotto 15</v>
      </c>
      <c r="D111" s="114">
        <f>+D89*I_Vendite_Acquisti!F23</f>
        <v>0</v>
      </c>
      <c r="E111" s="115">
        <f>+E89*I_Vendite_Acquisti!G23</f>
        <v>0</v>
      </c>
      <c r="F111" s="115">
        <f>+F89*I_Vendite_Acquisti!H23</f>
        <v>0</v>
      </c>
      <c r="G111" s="115">
        <f>+G89*I_Vendite_Acquisti!I23</f>
        <v>0</v>
      </c>
      <c r="H111" s="115">
        <f>+H89*I_Vendite_Acquisti!J23</f>
        <v>0</v>
      </c>
      <c r="I111" s="115">
        <f>+I89*I_Vendite_Acquisti!K23</f>
        <v>0</v>
      </c>
      <c r="J111" s="115">
        <f>+J89*I_Vendite_Acquisti!L23</f>
        <v>0</v>
      </c>
      <c r="K111" s="115">
        <f>+K89*I_Vendite_Acquisti!M23</f>
        <v>0</v>
      </c>
      <c r="L111" s="115">
        <f>+L89*I_Vendite_Acquisti!N23</f>
        <v>0</v>
      </c>
      <c r="M111" s="115">
        <f>+M89*I_Vendite_Acquisti!O23</f>
        <v>0</v>
      </c>
      <c r="N111" s="115">
        <f>+N89*I_Vendite_Acquisti!P23</f>
        <v>0</v>
      </c>
      <c r="O111" s="115">
        <f>+O89*I_Vendite_Acquisti!Q23</f>
        <v>0</v>
      </c>
      <c r="P111" s="115">
        <f>+P89*I_Vendite_Acquisti!R23</f>
        <v>0</v>
      </c>
      <c r="Q111" s="115">
        <f>+Q89*I_Vendite_Acquisti!S23</f>
        <v>0</v>
      </c>
      <c r="R111" s="115">
        <f>+R89*I_Vendite_Acquisti!T23</f>
        <v>0</v>
      </c>
      <c r="S111" s="115">
        <f>+S89*I_Vendite_Acquisti!U23</f>
        <v>0</v>
      </c>
      <c r="T111" s="115">
        <f>+T89*I_Vendite_Acquisti!V23</f>
        <v>0</v>
      </c>
      <c r="U111" s="115">
        <f>+U89*I_Vendite_Acquisti!W23</f>
        <v>0</v>
      </c>
      <c r="V111" s="115">
        <f>+V89*I_Vendite_Acquisti!X23</f>
        <v>0</v>
      </c>
      <c r="W111" s="115">
        <f>+W89*I_Vendite_Acquisti!Y23</f>
        <v>0</v>
      </c>
      <c r="X111" s="115">
        <f>+X89*I_Vendite_Acquisti!Z23</f>
        <v>0</v>
      </c>
      <c r="Y111" s="115">
        <f>+Y89*I_Vendite_Acquisti!AA23</f>
        <v>0</v>
      </c>
      <c r="Z111" s="115">
        <f>+Z89*I_Vendite_Acquisti!AB23</f>
        <v>0</v>
      </c>
      <c r="AA111" s="115">
        <f>+AA89*I_Vendite_Acquisti!AC23</f>
        <v>0</v>
      </c>
      <c r="AB111" s="115">
        <f>+AB89*I_Vendite_Acquisti!AD23</f>
        <v>0</v>
      </c>
      <c r="AC111" s="115">
        <f>+AC89*I_Vendite_Acquisti!AE23</f>
        <v>0</v>
      </c>
      <c r="AD111" s="115">
        <f>+AD89*I_Vendite_Acquisti!AF23</f>
        <v>0</v>
      </c>
      <c r="AE111" s="115">
        <f>+AE89*I_Vendite_Acquisti!AG23</f>
        <v>0</v>
      </c>
      <c r="AF111" s="115">
        <f>+AF89*I_Vendite_Acquisti!AH23</f>
        <v>0</v>
      </c>
      <c r="AG111" s="115">
        <f>+AG89*I_Vendite_Acquisti!AI23</f>
        <v>0</v>
      </c>
      <c r="AH111" s="115">
        <f>+AH89*I_Vendite_Acquisti!AJ23</f>
        <v>0</v>
      </c>
      <c r="AI111" s="115">
        <f>+AI89*I_Vendite_Acquisti!AK23</f>
        <v>0</v>
      </c>
      <c r="AJ111" s="115">
        <f>+AJ89*I_Vendite_Acquisti!AL23</f>
        <v>0</v>
      </c>
      <c r="AK111" s="115">
        <f>+AK89*I_Vendite_Acquisti!AM23</f>
        <v>0</v>
      </c>
      <c r="AL111" s="115">
        <f>+AL89*I_Vendite_Acquisti!AN23</f>
        <v>0</v>
      </c>
      <c r="AM111" s="116">
        <f>+AM89*I_Vendite_Acquisti!AO23</f>
        <v>0</v>
      </c>
    </row>
    <row r="112" spans="3:39" ht="14.4" x14ac:dyDescent="0.3">
      <c r="C112" s="52" t="str">
        <f t="shared" si="38"/>
        <v>Prodotto 16</v>
      </c>
      <c r="D112" s="114">
        <f>+D90*I_Vendite_Acquisti!F24</f>
        <v>0</v>
      </c>
      <c r="E112" s="115">
        <f>+E90*I_Vendite_Acquisti!G24</f>
        <v>0</v>
      </c>
      <c r="F112" s="115">
        <f>+F90*I_Vendite_Acquisti!H24</f>
        <v>0</v>
      </c>
      <c r="G112" s="115">
        <f>+G90*I_Vendite_Acquisti!I24</f>
        <v>0</v>
      </c>
      <c r="H112" s="115">
        <f>+H90*I_Vendite_Acquisti!J24</f>
        <v>0</v>
      </c>
      <c r="I112" s="115">
        <f>+I90*I_Vendite_Acquisti!K24</f>
        <v>0</v>
      </c>
      <c r="J112" s="115">
        <f>+J90*I_Vendite_Acquisti!L24</f>
        <v>0</v>
      </c>
      <c r="K112" s="115">
        <f>+K90*I_Vendite_Acquisti!M24</f>
        <v>0</v>
      </c>
      <c r="L112" s="115">
        <f>+L90*I_Vendite_Acquisti!N24</f>
        <v>0</v>
      </c>
      <c r="M112" s="115">
        <f>+M90*I_Vendite_Acquisti!O24</f>
        <v>0</v>
      </c>
      <c r="N112" s="115">
        <f>+N90*I_Vendite_Acquisti!P24</f>
        <v>0</v>
      </c>
      <c r="O112" s="115">
        <f>+O90*I_Vendite_Acquisti!Q24</f>
        <v>0</v>
      </c>
      <c r="P112" s="115">
        <f>+P90*I_Vendite_Acquisti!R24</f>
        <v>0</v>
      </c>
      <c r="Q112" s="115">
        <f>+Q90*I_Vendite_Acquisti!S24</f>
        <v>0</v>
      </c>
      <c r="R112" s="115">
        <f>+R90*I_Vendite_Acquisti!T24</f>
        <v>0</v>
      </c>
      <c r="S112" s="115">
        <f>+S90*I_Vendite_Acquisti!U24</f>
        <v>0</v>
      </c>
      <c r="T112" s="115">
        <f>+T90*I_Vendite_Acquisti!V24</f>
        <v>0</v>
      </c>
      <c r="U112" s="115">
        <f>+U90*I_Vendite_Acquisti!W24</f>
        <v>0</v>
      </c>
      <c r="V112" s="115">
        <f>+V90*I_Vendite_Acquisti!X24</f>
        <v>0</v>
      </c>
      <c r="W112" s="115">
        <f>+W90*I_Vendite_Acquisti!Y24</f>
        <v>0</v>
      </c>
      <c r="X112" s="115">
        <f>+X90*I_Vendite_Acquisti!Z24</f>
        <v>0</v>
      </c>
      <c r="Y112" s="115">
        <f>+Y90*I_Vendite_Acquisti!AA24</f>
        <v>0</v>
      </c>
      <c r="Z112" s="115">
        <f>+Z90*I_Vendite_Acquisti!AB24</f>
        <v>0</v>
      </c>
      <c r="AA112" s="115">
        <f>+AA90*I_Vendite_Acquisti!AC24</f>
        <v>0</v>
      </c>
      <c r="AB112" s="115">
        <f>+AB90*I_Vendite_Acquisti!AD24</f>
        <v>0</v>
      </c>
      <c r="AC112" s="115">
        <f>+AC90*I_Vendite_Acquisti!AE24</f>
        <v>0</v>
      </c>
      <c r="AD112" s="115">
        <f>+AD90*I_Vendite_Acquisti!AF24</f>
        <v>0</v>
      </c>
      <c r="AE112" s="115">
        <f>+AE90*I_Vendite_Acquisti!AG24</f>
        <v>0</v>
      </c>
      <c r="AF112" s="115">
        <f>+AF90*I_Vendite_Acquisti!AH24</f>
        <v>0</v>
      </c>
      <c r="AG112" s="115">
        <f>+AG90*I_Vendite_Acquisti!AI24</f>
        <v>0</v>
      </c>
      <c r="AH112" s="115">
        <f>+AH90*I_Vendite_Acquisti!AJ24</f>
        <v>0</v>
      </c>
      <c r="AI112" s="115">
        <f>+AI90*I_Vendite_Acquisti!AK24</f>
        <v>0</v>
      </c>
      <c r="AJ112" s="115">
        <f>+AJ90*I_Vendite_Acquisti!AL24</f>
        <v>0</v>
      </c>
      <c r="AK112" s="115">
        <f>+AK90*I_Vendite_Acquisti!AM24</f>
        <v>0</v>
      </c>
      <c r="AL112" s="115">
        <f>+AL90*I_Vendite_Acquisti!AN24</f>
        <v>0</v>
      </c>
      <c r="AM112" s="116">
        <f>+AM90*I_Vendite_Acquisti!AO24</f>
        <v>0</v>
      </c>
    </row>
    <row r="113" spans="3:39" ht="14.4" x14ac:dyDescent="0.3">
      <c r="C113" s="52" t="str">
        <f t="shared" si="38"/>
        <v>Prodotto 17</v>
      </c>
      <c r="D113" s="114">
        <f>+D91*I_Vendite_Acquisti!F25</f>
        <v>0</v>
      </c>
      <c r="E113" s="115">
        <f>+E91*I_Vendite_Acquisti!G25</f>
        <v>0</v>
      </c>
      <c r="F113" s="115">
        <f>+F91*I_Vendite_Acquisti!H25</f>
        <v>0</v>
      </c>
      <c r="G113" s="115">
        <f>+G91*I_Vendite_Acquisti!I25</f>
        <v>0</v>
      </c>
      <c r="H113" s="115">
        <f>+H91*I_Vendite_Acquisti!J25</f>
        <v>0</v>
      </c>
      <c r="I113" s="115">
        <f>+I91*I_Vendite_Acquisti!K25</f>
        <v>0</v>
      </c>
      <c r="J113" s="115">
        <f>+J91*I_Vendite_Acquisti!L25</f>
        <v>0</v>
      </c>
      <c r="K113" s="115">
        <f>+K91*I_Vendite_Acquisti!M25</f>
        <v>0</v>
      </c>
      <c r="L113" s="115">
        <f>+L91*I_Vendite_Acquisti!N25</f>
        <v>0</v>
      </c>
      <c r="M113" s="115">
        <f>+M91*I_Vendite_Acquisti!O25</f>
        <v>0</v>
      </c>
      <c r="N113" s="115">
        <f>+N91*I_Vendite_Acquisti!P25</f>
        <v>0</v>
      </c>
      <c r="O113" s="115">
        <f>+O91*I_Vendite_Acquisti!Q25</f>
        <v>0</v>
      </c>
      <c r="P113" s="115">
        <f>+P91*I_Vendite_Acquisti!R25</f>
        <v>0</v>
      </c>
      <c r="Q113" s="115">
        <f>+Q91*I_Vendite_Acquisti!S25</f>
        <v>0</v>
      </c>
      <c r="R113" s="115">
        <f>+R91*I_Vendite_Acquisti!T25</f>
        <v>0</v>
      </c>
      <c r="S113" s="115">
        <f>+S91*I_Vendite_Acquisti!U25</f>
        <v>0</v>
      </c>
      <c r="T113" s="115">
        <f>+T91*I_Vendite_Acquisti!V25</f>
        <v>0</v>
      </c>
      <c r="U113" s="115">
        <f>+U91*I_Vendite_Acquisti!W25</f>
        <v>0</v>
      </c>
      <c r="V113" s="115">
        <f>+V91*I_Vendite_Acquisti!X25</f>
        <v>0</v>
      </c>
      <c r="W113" s="115">
        <f>+W91*I_Vendite_Acquisti!Y25</f>
        <v>0</v>
      </c>
      <c r="X113" s="115">
        <f>+X91*I_Vendite_Acquisti!Z25</f>
        <v>0</v>
      </c>
      <c r="Y113" s="115">
        <f>+Y91*I_Vendite_Acquisti!AA25</f>
        <v>0</v>
      </c>
      <c r="Z113" s="115">
        <f>+Z91*I_Vendite_Acquisti!AB25</f>
        <v>0</v>
      </c>
      <c r="AA113" s="115">
        <f>+AA91*I_Vendite_Acquisti!AC25</f>
        <v>0</v>
      </c>
      <c r="AB113" s="115">
        <f>+AB91*I_Vendite_Acquisti!AD25</f>
        <v>0</v>
      </c>
      <c r="AC113" s="115">
        <f>+AC91*I_Vendite_Acquisti!AE25</f>
        <v>0</v>
      </c>
      <c r="AD113" s="115">
        <f>+AD91*I_Vendite_Acquisti!AF25</f>
        <v>0</v>
      </c>
      <c r="AE113" s="115">
        <f>+AE91*I_Vendite_Acquisti!AG25</f>
        <v>0</v>
      </c>
      <c r="AF113" s="115">
        <f>+AF91*I_Vendite_Acquisti!AH25</f>
        <v>0</v>
      </c>
      <c r="AG113" s="115">
        <f>+AG91*I_Vendite_Acquisti!AI25</f>
        <v>0</v>
      </c>
      <c r="AH113" s="115">
        <f>+AH91*I_Vendite_Acquisti!AJ25</f>
        <v>0</v>
      </c>
      <c r="AI113" s="115">
        <f>+AI91*I_Vendite_Acquisti!AK25</f>
        <v>0</v>
      </c>
      <c r="AJ113" s="115">
        <f>+AJ91*I_Vendite_Acquisti!AL25</f>
        <v>0</v>
      </c>
      <c r="AK113" s="115">
        <f>+AK91*I_Vendite_Acquisti!AM25</f>
        <v>0</v>
      </c>
      <c r="AL113" s="115">
        <f>+AL91*I_Vendite_Acquisti!AN25</f>
        <v>0</v>
      </c>
      <c r="AM113" s="116">
        <f>+AM91*I_Vendite_Acquisti!AO25</f>
        <v>0</v>
      </c>
    </row>
    <row r="114" spans="3:39" ht="14.4" x14ac:dyDescent="0.3">
      <c r="C114" s="52" t="str">
        <f t="shared" si="38"/>
        <v>Prodotto 18</v>
      </c>
      <c r="D114" s="114">
        <f>+D92*I_Vendite_Acquisti!F26</f>
        <v>0</v>
      </c>
      <c r="E114" s="115">
        <f>+E92*I_Vendite_Acquisti!G26</f>
        <v>0</v>
      </c>
      <c r="F114" s="115">
        <f>+F92*I_Vendite_Acquisti!H26</f>
        <v>0</v>
      </c>
      <c r="G114" s="115">
        <f>+G92*I_Vendite_Acquisti!I26</f>
        <v>0</v>
      </c>
      <c r="H114" s="115">
        <f>+H92*I_Vendite_Acquisti!J26</f>
        <v>0</v>
      </c>
      <c r="I114" s="115">
        <f>+I92*I_Vendite_Acquisti!K26</f>
        <v>0</v>
      </c>
      <c r="J114" s="115">
        <f>+J92*I_Vendite_Acquisti!L26</f>
        <v>0</v>
      </c>
      <c r="K114" s="115">
        <f>+K92*I_Vendite_Acquisti!M26</f>
        <v>0</v>
      </c>
      <c r="L114" s="115">
        <f>+L92*I_Vendite_Acquisti!N26</f>
        <v>0</v>
      </c>
      <c r="M114" s="115">
        <f>+M92*I_Vendite_Acquisti!O26</f>
        <v>0</v>
      </c>
      <c r="N114" s="115">
        <f>+N92*I_Vendite_Acquisti!P26</f>
        <v>0</v>
      </c>
      <c r="O114" s="115">
        <f>+O92*I_Vendite_Acquisti!Q26</f>
        <v>0</v>
      </c>
      <c r="P114" s="115">
        <f>+P92*I_Vendite_Acquisti!R26</f>
        <v>0</v>
      </c>
      <c r="Q114" s="115">
        <f>+Q92*I_Vendite_Acquisti!S26</f>
        <v>0</v>
      </c>
      <c r="R114" s="115">
        <f>+R92*I_Vendite_Acquisti!T26</f>
        <v>0</v>
      </c>
      <c r="S114" s="115">
        <f>+S92*I_Vendite_Acquisti!U26</f>
        <v>0</v>
      </c>
      <c r="T114" s="115">
        <f>+T92*I_Vendite_Acquisti!V26</f>
        <v>0</v>
      </c>
      <c r="U114" s="115">
        <f>+U92*I_Vendite_Acquisti!W26</f>
        <v>0</v>
      </c>
      <c r="V114" s="115">
        <f>+V92*I_Vendite_Acquisti!X26</f>
        <v>0</v>
      </c>
      <c r="W114" s="115">
        <f>+W92*I_Vendite_Acquisti!Y26</f>
        <v>0</v>
      </c>
      <c r="X114" s="115">
        <f>+X92*I_Vendite_Acquisti!Z26</f>
        <v>0</v>
      </c>
      <c r="Y114" s="115">
        <f>+Y92*I_Vendite_Acquisti!AA26</f>
        <v>0</v>
      </c>
      <c r="Z114" s="115">
        <f>+Z92*I_Vendite_Acquisti!AB26</f>
        <v>0</v>
      </c>
      <c r="AA114" s="115">
        <f>+AA92*I_Vendite_Acquisti!AC26</f>
        <v>0</v>
      </c>
      <c r="AB114" s="115">
        <f>+AB92*I_Vendite_Acquisti!AD26</f>
        <v>0</v>
      </c>
      <c r="AC114" s="115">
        <f>+AC92*I_Vendite_Acquisti!AE26</f>
        <v>0</v>
      </c>
      <c r="AD114" s="115">
        <f>+AD92*I_Vendite_Acquisti!AF26</f>
        <v>0</v>
      </c>
      <c r="AE114" s="115">
        <f>+AE92*I_Vendite_Acquisti!AG26</f>
        <v>0</v>
      </c>
      <c r="AF114" s="115">
        <f>+AF92*I_Vendite_Acquisti!AH26</f>
        <v>0</v>
      </c>
      <c r="AG114" s="115">
        <f>+AG92*I_Vendite_Acquisti!AI26</f>
        <v>0</v>
      </c>
      <c r="AH114" s="115">
        <f>+AH92*I_Vendite_Acquisti!AJ26</f>
        <v>0</v>
      </c>
      <c r="AI114" s="115">
        <f>+AI92*I_Vendite_Acquisti!AK26</f>
        <v>0</v>
      </c>
      <c r="AJ114" s="115">
        <f>+AJ92*I_Vendite_Acquisti!AL26</f>
        <v>0</v>
      </c>
      <c r="AK114" s="115">
        <f>+AK92*I_Vendite_Acquisti!AM26</f>
        <v>0</v>
      </c>
      <c r="AL114" s="115">
        <f>+AL92*I_Vendite_Acquisti!AN26</f>
        <v>0</v>
      </c>
      <c r="AM114" s="116">
        <f>+AM92*I_Vendite_Acquisti!AO26</f>
        <v>0</v>
      </c>
    </row>
    <row r="115" spans="3:39" ht="14.4" x14ac:dyDescent="0.3">
      <c r="C115" s="52" t="str">
        <f t="shared" si="38"/>
        <v>Prodotto 19</v>
      </c>
      <c r="D115" s="114">
        <f>+D93*I_Vendite_Acquisti!F27</f>
        <v>0</v>
      </c>
      <c r="E115" s="115">
        <f>+E93*I_Vendite_Acquisti!G27</f>
        <v>0</v>
      </c>
      <c r="F115" s="115">
        <f>+F93*I_Vendite_Acquisti!H27</f>
        <v>0</v>
      </c>
      <c r="G115" s="115">
        <f>+G93*I_Vendite_Acquisti!I27</f>
        <v>0</v>
      </c>
      <c r="H115" s="115">
        <f>+H93*I_Vendite_Acquisti!J27</f>
        <v>0</v>
      </c>
      <c r="I115" s="115">
        <f>+I93*I_Vendite_Acquisti!K27</f>
        <v>0</v>
      </c>
      <c r="J115" s="115">
        <f>+J93*I_Vendite_Acquisti!L27</f>
        <v>0</v>
      </c>
      <c r="K115" s="115">
        <f>+K93*I_Vendite_Acquisti!M27</f>
        <v>0</v>
      </c>
      <c r="L115" s="115">
        <f>+L93*I_Vendite_Acquisti!N27</f>
        <v>0</v>
      </c>
      <c r="M115" s="115">
        <f>+M93*I_Vendite_Acquisti!O27</f>
        <v>0</v>
      </c>
      <c r="N115" s="115">
        <f>+N93*I_Vendite_Acquisti!P27</f>
        <v>0</v>
      </c>
      <c r="O115" s="115">
        <f>+O93*I_Vendite_Acquisti!Q27</f>
        <v>0</v>
      </c>
      <c r="P115" s="115">
        <f>+P93*I_Vendite_Acquisti!R27</f>
        <v>0</v>
      </c>
      <c r="Q115" s="115">
        <f>+Q93*I_Vendite_Acquisti!S27</f>
        <v>0</v>
      </c>
      <c r="R115" s="115">
        <f>+R93*I_Vendite_Acquisti!T27</f>
        <v>0</v>
      </c>
      <c r="S115" s="115">
        <f>+S93*I_Vendite_Acquisti!U27</f>
        <v>0</v>
      </c>
      <c r="T115" s="115">
        <f>+T93*I_Vendite_Acquisti!V27</f>
        <v>0</v>
      </c>
      <c r="U115" s="115">
        <f>+U93*I_Vendite_Acquisti!W27</f>
        <v>0</v>
      </c>
      <c r="V115" s="115">
        <f>+V93*I_Vendite_Acquisti!X27</f>
        <v>0</v>
      </c>
      <c r="W115" s="115">
        <f>+W93*I_Vendite_Acquisti!Y27</f>
        <v>0</v>
      </c>
      <c r="X115" s="115">
        <f>+X93*I_Vendite_Acquisti!Z27</f>
        <v>0</v>
      </c>
      <c r="Y115" s="115">
        <f>+Y93*I_Vendite_Acquisti!AA27</f>
        <v>0</v>
      </c>
      <c r="Z115" s="115">
        <f>+Z93*I_Vendite_Acquisti!AB27</f>
        <v>0</v>
      </c>
      <c r="AA115" s="115">
        <f>+AA93*I_Vendite_Acquisti!AC27</f>
        <v>0</v>
      </c>
      <c r="AB115" s="115">
        <f>+AB93*I_Vendite_Acquisti!AD27</f>
        <v>0</v>
      </c>
      <c r="AC115" s="115">
        <f>+AC93*I_Vendite_Acquisti!AE27</f>
        <v>0</v>
      </c>
      <c r="AD115" s="115">
        <f>+AD93*I_Vendite_Acquisti!AF27</f>
        <v>0</v>
      </c>
      <c r="AE115" s="115">
        <f>+AE93*I_Vendite_Acquisti!AG27</f>
        <v>0</v>
      </c>
      <c r="AF115" s="115">
        <f>+AF93*I_Vendite_Acquisti!AH27</f>
        <v>0</v>
      </c>
      <c r="AG115" s="115">
        <f>+AG93*I_Vendite_Acquisti!AI27</f>
        <v>0</v>
      </c>
      <c r="AH115" s="115">
        <f>+AH93*I_Vendite_Acquisti!AJ27</f>
        <v>0</v>
      </c>
      <c r="AI115" s="115">
        <f>+AI93*I_Vendite_Acquisti!AK27</f>
        <v>0</v>
      </c>
      <c r="AJ115" s="115">
        <f>+AJ93*I_Vendite_Acquisti!AL27</f>
        <v>0</v>
      </c>
      <c r="AK115" s="115">
        <f>+AK93*I_Vendite_Acquisti!AM27</f>
        <v>0</v>
      </c>
      <c r="AL115" s="115">
        <f>+AL93*I_Vendite_Acquisti!AN27</f>
        <v>0</v>
      </c>
      <c r="AM115" s="116">
        <f>+AM93*I_Vendite_Acquisti!AO27</f>
        <v>0</v>
      </c>
    </row>
    <row r="116" spans="3:39" ht="15" thickBot="1" x14ac:dyDescent="0.35">
      <c r="C116" s="53" t="str">
        <f t="shared" si="38"/>
        <v>Prodotto 20</v>
      </c>
      <c r="D116" s="117">
        <f>+D94*I_Vendite_Acquisti!F28</f>
        <v>0</v>
      </c>
      <c r="E116" s="118">
        <f>+E94*I_Vendite_Acquisti!G28</f>
        <v>0</v>
      </c>
      <c r="F116" s="118">
        <f>+F94*I_Vendite_Acquisti!H28</f>
        <v>0</v>
      </c>
      <c r="G116" s="118">
        <f>+G94*I_Vendite_Acquisti!I28</f>
        <v>0</v>
      </c>
      <c r="H116" s="118">
        <f>+H94*I_Vendite_Acquisti!J28</f>
        <v>0</v>
      </c>
      <c r="I116" s="118">
        <f>+I94*I_Vendite_Acquisti!K28</f>
        <v>0</v>
      </c>
      <c r="J116" s="118">
        <f>+J94*I_Vendite_Acquisti!L28</f>
        <v>0</v>
      </c>
      <c r="K116" s="118">
        <f>+K94*I_Vendite_Acquisti!M28</f>
        <v>0</v>
      </c>
      <c r="L116" s="118">
        <f>+L94*I_Vendite_Acquisti!N28</f>
        <v>0</v>
      </c>
      <c r="M116" s="118">
        <f>+M94*I_Vendite_Acquisti!O28</f>
        <v>0</v>
      </c>
      <c r="N116" s="118">
        <f>+N94*I_Vendite_Acquisti!P28</f>
        <v>0</v>
      </c>
      <c r="O116" s="118">
        <f>+O94*I_Vendite_Acquisti!Q28</f>
        <v>0</v>
      </c>
      <c r="P116" s="118">
        <f>+P94*I_Vendite_Acquisti!R28</f>
        <v>0</v>
      </c>
      <c r="Q116" s="118">
        <f>+Q94*I_Vendite_Acquisti!S28</f>
        <v>0</v>
      </c>
      <c r="R116" s="118">
        <f>+R94*I_Vendite_Acquisti!T28</f>
        <v>0</v>
      </c>
      <c r="S116" s="118">
        <f>+S94*I_Vendite_Acquisti!U28</f>
        <v>0</v>
      </c>
      <c r="T116" s="118">
        <f>+T94*I_Vendite_Acquisti!V28</f>
        <v>0</v>
      </c>
      <c r="U116" s="118">
        <f>+U94*I_Vendite_Acquisti!W28</f>
        <v>0</v>
      </c>
      <c r="V116" s="118">
        <f>+V94*I_Vendite_Acquisti!X28</f>
        <v>0</v>
      </c>
      <c r="W116" s="118">
        <f>+W94*I_Vendite_Acquisti!Y28</f>
        <v>0</v>
      </c>
      <c r="X116" s="118">
        <f>+X94*I_Vendite_Acquisti!Z28</f>
        <v>0</v>
      </c>
      <c r="Y116" s="118">
        <f>+Y94*I_Vendite_Acquisti!AA28</f>
        <v>0</v>
      </c>
      <c r="Z116" s="118">
        <f>+Z94*I_Vendite_Acquisti!AB28</f>
        <v>0</v>
      </c>
      <c r="AA116" s="118">
        <f>+AA94*I_Vendite_Acquisti!AC28</f>
        <v>0</v>
      </c>
      <c r="AB116" s="118">
        <f>+AB94*I_Vendite_Acquisti!AD28</f>
        <v>0</v>
      </c>
      <c r="AC116" s="118">
        <f>+AC94*I_Vendite_Acquisti!AE28</f>
        <v>0</v>
      </c>
      <c r="AD116" s="118">
        <f>+AD94*I_Vendite_Acquisti!AF28</f>
        <v>0</v>
      </c>
      <c r="AE116" s="118">
        <f>+AE94*I_Vendite_Acquisti!AG28</f>
        <v>0</v>
      </c>
      <c r="AF116" s="118">
        <f>+AF94*I_Vendite_Acquisti!AH28</f>
        <v>0</v>
      </c>
      <c r="AG116" s="118">
        <f>+AG94*I_Vendite_Acquisti!AI28</f>
        <v>0</v>
      </c>
      <c r="AH116" s="118">
        <f>+AH94*I_Vendite_Acquisti!AJ28</f>
        <v>0</v>
      </c>
      <c r="AI116" s="118">
        <f>+AI94*I_Vendite_Acquisti!AK28</f>
        <v>0</v>
      </c>
      <c r="AJ116" s="118">
        <f>+AJ94*I_Vendite_Acquisti!AL28</f>
        <v>0</v>
      </c>
      <c r="AK116" s="118">
        <f>+AK94*I_Vendite_Acquisti!AM28</f>
        <v>0</v>
      </c>
      <c r="AL116" s="118">
        <f>+AL94*I_Vendite_Acquisti!AN28</f>
        <v>0</v>
      </c>
      <c r="AM116" s="119">
        <f>+AM94*I_Vendite_Acquisti!AO28</f>
        <v>0</v>
      </c>
    </row>
    <row r="117" spans="3:39" x14ac:dyDescent="0.25">
      <c r="C117" s="2" t="s">
        <v>189</v>
      </c>
      <c r="D117" s="120">
        <f>SUM(D97:D116)</f>
        <v>451000</v>
      </c>
      <c r="E117" s="120">
        <f t="shared" ref="E117:AM117" si="39">SUM(E97:E116)</f>
        <v>0</v>
      </c>
      <c r="F117" s="120">
        <f t="shared" si="39"/>
        <v>0</v>
      </c>
      <c r="G117" s="120">
        <f t="shared" si="39"/>
        <v>0</v>
      </c>
      <c r="H117" s="120">
        <f t="shared" si="39"/>
        <v>0</v>
      </c>
      <c r="I117" s="120">
        <f t="shared" si="39"/>
        <v>0</v>
      </c>
      <c r="J117" s="120">
        <f t="shared" si="39"/>
        <v>0</v>
      </c>
      <c r="K117" s="120">
        <f t="shared" si="39"/>
        <v>0</v>
      </c>
      <c r="L117" s="120">
        <f t="shared" si="39"/>
        <v>0</v>
      </c>
      <c r="M117" s="120">
        <f t="shared" si="39"/>
        <v>0</v>
      </c>
      <c r="N117" s="120">
        <f t="shared" si="39"/>
        <v>0</v>
      </c>
      <c r="O117" s="120">
        <f t="shared" si="39"/>
        <v>0</v>
      </c>
      <c r="P117" s="120">
        <f t="shared" si="39"/>
        <v>0</v>
      </c>
      <c r="Q117" s="120">
        <f t="shared" si="39"/>
        <v>0</v>
      </c>
      <c r="R117" s="120">
        <f t="shared" si="39"/>
        <v>0</v>
      </c>
      <c r="S117" s="120">
        <f t="shared" si="39"/>
        <v>0</v>
      </c>
      <c r="T117" s="120">
        <f t="shared" si="39"/>
        <v>0</v>
      </c>
      <c r="U117" s="120">
        <f t="shared" si="39"/>
        <v>0</v>
      </c>
      <c r="V117" s="120">
        <f t="shared" si="39"/>
        <v>0</v>
      </c>
      <c r="W117" s="120">
        <f t="shared" si="39"/>
        <v>0</v>
      </c>
      <c r="X117" s="120">
        <f t="shared" si="39"/>
        <v>0</v>
      </c>
      <c r="Y117" s="120">
        <f t="shared" si="39"/>
        <v>0</v>
      </c>
      <c r="Z117" s="120">
        <f t="shared" si="39"/>
        <v>0</v>
      </c>
      <c r="AA117" s="120">
        <f t="shared" si="39"/>
        <v>0</v>
      </c>
      <c r="AB117" s="120">
        <f t="shared" si="39"/>
        <v>0</v>
      </c>
      <c r="AC117" s="120">
        <f t="shared" si="39"/>
        <v>0</v>
      </c>
      <c r="AD117" s="120">
        <f t="shared" si="39"/>
        <v>0</v>
      </c>
      <c r="AE117" s="120">
        <f t="shared" si="39"/>
        <v>0</v>
      </c>
      <c r="AF117" s="120">
        <f t="shared" si="39"/>
        <v>0</v>
      </c>
      <c r="AG117" s="120">
        <f t="shared" si="39"/>
        <v>0</v>
      </c>
      <c r="AH117" s="120">
        <f t="shared" si="39"/>
        <v>0</v>
      </c>
      <c r="AI117" s="120">
        <f t="shared" si="39"/>
        <v>0</v>
      </c>
      <c r="AJ117" s="120">
        <f t="shared" si="39"/>
        <v>0</v>
      </c>
      <c r="AK117" s="120">
        <f t="shared" si="39"/>
        <v>0</v>
      </c>
      <c r="AL117" s="120">
        <f t="shared" si="39"/>
        <v>0</v>
      </c>
      <c r="AM117" s="120">
        <f t="shared" si="39"/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M80"/>
  <sheetViews>
    <sheetView showGridLines="0" tabSelected="1" workbookViewId="0">
      <pane xSplit="2" ySplit="6" topLeftCell="C57" activePane="bottomRight" state="frozen"/>
      <selection pane="topRight" activeCell="B1" sqref="B1"/>
      <selection pane="bottomLeft" activeCell="A3" sqref="A3"/>
      <selection pane="bottomRight" activeCell="D74" sqref="D74"/>
    </sheetView>
  </sheetViews>
  <sheetFormatPr defaultColWidth="9.33203125" defaultRowHeight="12" x14ac:dyDescent="0.25"/>
  <cols>
    <col min="1" max="1" width="10.6640625" style="16" customWidth="1"/>
    <col min="2" max="2" width="55.6640625" style="1" bestFit="1" customWidth="1"/>
    <col min="3" max="4" width="16.6640625" style="1" customWidth="1"/>
    <col min="5" max="5" width="9.6640625" style="1" bestFit="1" customWidth="1"/>
    <col min="6" max="25" width="10.5546875" style="1" bestFit="1" customWidth="1"/>
    <col min="26" max="39" width="11.88671875" style="1" bestFit="1" customWidth="1"/>
    <col min="40" max="16384" width="9.33203125" style="1"/>
  </cols>
  <sheetData>
    <row r="1" spans="2:39" s="16" customFormat="1" ht="11.7" customHeight="1" x14ac:dyDescent="0.25"/>
    <row r="2" spans="2:39" s="16" customFormat="1" ht="11.7" customHeight="1" x14ac:dyDescent="0.25"/>
    <row r="3" spans="2:39" s="16" customFormat="1" ht="11.7" customHeight="1" x14ac:dyDescent="0.25"/>
    <row r="4" spans="2:39" s="16" customFormat="1" x14ac:dyDescent="0.25"/>
    <row r="5" spans="2:39" s="16" customFormat="1" x14ac:dyDescent="0.25"/>
    <row r="6" spans="2:39" x14ac:dyDescent="0.25">
      <c r="B6" s="17" t="s">
        <v>53</v>
      </c>
      <c r="C6" s="18">
        <v>42735</v>
      </c>
      <c r="D6" s="18">
        <v>42766</v>
      </c>
      <c r="E6" s="18">
        <f>EOMONTH(D6,1)</f>
        <v>42794</v>
      </c>
      <c r="F6" s="18">
        <f t="shared" ref="F6:Z6" si="0">EOMONTH(E6,1)</f>
        <v>42825</v>
      </c>
      <c r="G6" s="18">
        <f t="shared" si="0"/>
        <v>42855</v>
      </c>
      <c r="H6" s="18">
        <f t="shared" si="0"/>
        <v>42886</v>
      </c>
      <c r="I6" s="18">
        <f t="shared" si="0"/>
        <v>42916</v>
      </c>
      <c r="J6" s="18">
        <f t="shared" si="0"/>
        <v>42947</v>
      </c>
      <c r="K6" s="18">
        <f t="shared" si="0"/>
        <v>42978</v>
      </c>
      <c r="L6" s="18">
        <f t="shared" si="0"/>
        <v>43008</v>
      </c>
      <c r="M6" s="18">
        <f t="shared" si="0"/>
        <v>43039</v>
      </c>
      <c r="N6" s="18">
        <f t="shared" si="0"/>
        <v>43069</v>
      </c>
      <c r="O6" s="18">
        <f t="shared" si="0"/>
        <v>43100</v>
      </c>
      <c r="P6" s="18">
        <f t="shared" si="0"/>
        <v>43131</v>
      </c>
      <c r="Q6" s="18">
        <f t="shared" si="0"/>
        <v>43159</v>
      </c>
      <c r="R6" s="18">
        <f t="shared" si="0"/>
        <v>43190</v>
      </c>
      <c r="S6" s="18">
        <f t="shared" si="0"/>
        <v>43220</v>
      </c>
      <c r="T6" s="18">
        <f t="shared" si="0"/>
        <v>43251</v>
      </c>
      <c r="U6" s="18">
        <f t="shared" si="0"/>
        <v>43281</v>
      </c>
      <c r="V6" s="18">
        <f t="shared" si="0"/>
        <v>43312</v>
      </c>
      <c r="W6" s="18">
        <f t="shared" si="0"/>
        <v>43343</v>
      </c>
      <c r="X6" s="18">
        <f t="shared" si="0"/>
        <v>43373</v>
      </c>
      <c r="Y6" s="18">
        <f t="shared" si="0"/>
        <v>43404</v>
      </c>
      <c r="Z6" s="18">
        <f t="shared" si="0"/>
        <v>43434</v>
      </c>
      <c r="AA6" s="18">
        <f>EOMONTH(Z6,1)</f>
        <v>43465</v>
      </c>
      <c r="AB6" s="18">
        <f t="shared" ref="AB6:AI6" si="1">EOMONTH(AA6,1)</f>
        <v>43496</v>
      </c>
      <c r="AC6" s="18">
        <f t="shared" si="1"/>
        <v>43524</v>
      </c>
      <c r="AD6" s="18">
        <f t="shared" si="1"/>
        <v>43555</v>
      </c>
      <c r="AE6" s="18">
        <f t="shared" si="1"/>
        <v>43585</v>
      </c>
      <c r="AF6" s="18">
        <f t="shared" si="1"/>
        <v>43616</v>
      </c>
      <c r="AG6" s="18">
        <f t="shared" si="1"/>
        <v>43646</v>
      </c>
      <c r="AH6" s="18">
        <f t="shared" si="1"/>
        <v>43677</v>
      </c>
      <c r="AI6" s="18">
        <f t="shared" si="1"/>
        <v>43708</v>
      </c>
      <c r="AJ6" s="18">
        <f>EOMONTH(AI6,1)</f>
        <v>43738</v>
      </c>
      <c r="AK6" s="18">
        <f t="shared" ref="AK6:AM6" si="2">EOMONTH(AJ6,1)</f>
        <v>43769</v>
      </c>
      <c r="AL6" s="18">
        <f t="shared" si="2"/>
        <v>43799</v>
      </c>
      <c r="AM6" s="18">
        <f t="shared" si="2"/>
        <v>43830</v>
      </c>
    </row>
    <row r="7" spans="2:39" x14ac:dyDescent="0.25">
      <c r="B7" s="17" t="s">
        <v>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2:39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2:39" x14ac:dyDescent="0.25">
      <c r="B9" s="17" t="s">
        <v>1</v>
      </c>
      <c r="C9" s="23">
        <v>0</v>
      </c>
      <c r="D9" s="23">
        <f>+IF('Flussi Cassa'!D32&gt;0,'Flussi Cassa'!D32,0)</f>
        <v>247080</v>
      </c>
      <c r="E9" s="23">
        <f>+IF('Flussi Cassa'!E32&gt;0,'Flussi Cassa'!E32,0)</f>
        <v>490550</v>
      </c>
      <c r="F9" s="23">
        <f>+IF('Flussi Cassa'!F32&gt;0,'Flussi Cassa'!F32,0)</f>
        <v>540798.30000000005</v>
      </c>
      <c r="G9" s="23">
        <f>+IF('Flussi Cassa'!G32&gt;0,'Flussi Cassa'!G32,0)</f>
        <v>639669.70000000007</v>
      </c>
      <c r="H9" s="23">
        <f>+IF('Flussi Cassa'!H32&gt;0,'Flussi Cassa'!H32,0)</f>
        <v>789268.70000000007</v>
      </c>
      <c r="I9" s="23">
        <f>+IF('Flussi Cassa'!I32&gt;0,'Flussi Cassa'!I32,0)</f>
        <v>938867.70000000007</v>
      </c>
      <c r="J9" s="23">
        <f>+IF('Flussi Cassa'!J32&gt;0,'Flussi Cassa'!J32,0)</f>
        <v>1088466.7000000002</v>
      </c>
      <c r="K9" s="23">
        <f>+IF('Flussi Cassa'!K32&gt;0,'Flussi Cassa'!K32,0)</f>
        <v>1237015.7000000002</v>
      </c>
      <c r="L9" s="23">
        <f>+IF('Flussi Cassa'!L32&gt;0,'Flussi Cassa'!L32,0)</f>
        <v>1386614.7000000002</v>
      </c>
      <c r="M9" s="23">
        <f>+IF('Flussi Cassa'!M32&gt;0,'Flussi Cassa'!M32,0)</f>
        <v>1536213.7000000002</v>
      </c>
      <c r="N9" s="23">
        <f>+IF('Flussi Cassa'!N32&gt;0,'Flussi Cassa'!N32,0)</f>
        <v>1685812.7000000002</v>
      </c>
      <c r="O9" s="23">
        <f>+IF('Flussi Cassa'!O32&gt;0,'Flussi Cassa'!O32,0)</f>
        <v>1834286.7000000002</v>
      </c>
      <c r="P9" s="23">
        <f>+IF('Flussi Cassa'!P32&gt;0,'Flussi Cassa'!P32,0)</f>
        <v>1983867.7000000002</v>
      </c>
      <c r="Q9" s="23">
        <f>+IF('Flussi Cassa'!Q32&gt;0,'Flussi Cassa'!Q32,0)</f>
        <v>2133442.1900000004</v>
      </c>
      <c r="R9" s="23">
        <f>+IF('Flussi Cassa'!R32&gt;0,'Flussi Cassa'!R32,0)</f>
        <v>2283016.6800000006</v>
      </c>
      <c r="S9" s="23">
        <f>+IF('Flussi Cassa'!S32&gt;0,'Flussi Cassa'!S32,0)</f>
        <v>2432591.1700000009</v>
      </c>
      <c r="T9" s="23">
        <f>+IF('Flussi Cassa'!T32&gt;0,'Flussi Cassa'!T32,0)</f>
        <v>2582165.6600000011</v>
      </c>
      <c r="U9" s="23">
        <f>+IF('Flussi Cassa'!U32&gt;0,'Flussi Cassa'!U32,0)</f>
        <v>2731740.1500000013</v>
      </c>
      <c r="V9" s="23">
        <f>+IF('Flussi Cassa'!V32&gt;0,'Flussi Cassa'!V32,0)</f>
        <v>2881314.6400000015</v>
      </c>
      <c r="W9" s="23">
        <f>+IF('Flussi Cassa'!W32&gt;0,'Flussi Cassa'!W32,0)</f>
        <v>3029098.4000000013</v>
      </c>
      <c r="X9" s="23">
        <f>+IF('Flussi Cassa'!X32&gt;0,'Flussi Cassa'!X32,0)</f>
        <v>3178672.8900000015</v>
      </c>
      <c r="Y9" s="23">
        <f>+IF('Flussi Cassa'!Y32&gt;0,'Flussi Cassa'!Y32,0)</f>
        <v>3328247.3800000018</v>
      </c>
      <c r="Z9" s="23">
        <f>+IF('Flussi Cassa'!Z32&gt;0,'Flussi Cassa'!Z32,0)</f>
        <v>3477821.870000002</v>
      </c>
      <c r="AA9" s="23">
        <f>+IF('Flussi Cassa'!AA32&gt;0,'Flussi Cassa'!AA32,0)</f>
        <v>3625897.888650002</v>
      </c>
      <c r="AB9" s="23">
        <f>+IF('Flussi Cassa'!AB32&gt;0,'Flussi Cassa'!AB32,0)</f>
        <v>3775454.198650002</v>
      </c>
      <c r="AC9" s="23">
        <f>+IF('Flussi Cassa'!AC32&gt;0,'Flussi Cassa'!AC32,0)</f>
        <v>3925003.9335500021</v>
      </c>
      <c r="AD9" s="23">
        <f>+IF('Flussi Cassa'!AD32&gt;0,'Flussi Cassa'!AD32,0)</f>
        <v>4074553.6684500021</v>
      </c>
      <c r="AE9" s="23">
        <f>+IF('Flussi Cassa'!AE32&gt;0,'Flussi Cassa'!AE32,0)</f>
        <v>4224103.4033500021</v>
      </c>
      <c r="AF9" s="23">
        <f>+IF('Flussi Cassa'!AF32&gt;0,'Flussi Cassa'!AF32,0)</f>
        <v>4373653.1382500017</v>
      </c>
      <c r="AG9" s="23">
        <f>+IF('Flussi Cassa'!AG32&gt;0,'Flussi Cassa'!AG32,0)</f>
        <v>4523202.8731500013</v>
      </c>
      <c r="AH9" s="23">
        <f>+IF('Flussi Cassa'!AH32&gt;0,'Flussi Cassa'!AH32,0)</f>
        <v>4672752.6080500009</v>
      </c>
      <c r="AI9" s="23">
        <f>+IF('Flussi Cassa'!AI32&gt;0,'Flussi Cassa'!AI32,0)</f>
        <v>4820306.0028380686</v>
      </c>
      <c r="AJ9" s="23">
        <f>+IF('Flussi Cassa'!AJ32&gt;0,'Flussi Cassa'!AJ32,0)</f>
        <v>4969855.7377380682</v>
      </c>
      <c r="AK9" s="23">
        <f>+IF('Flussi Cassa'!AK32&gt;0,'Flussi Cassa'!AK32,0)</f>
        <v>5119405.4726380678</v>
      </c>
      <c r="AL9" s="23">
        <f>+IF('Flussi Cassa'!AL32&gt;0,'Flussi Cassa'!AL32,0)</f>
        <v>5268955.2075380674</v>
      </c>
      <c r="AM9" s="23">
        <f>+IF('Flussi Cassa'!AM32&gt;0,'Flussi Cassa'!AM32,0)</f>
        <v>5416902.4731942257</v>
      </c>
    </row>
    <row r="10" spans="2:39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2" spans="2:39" x14ac:dyDescent="0.25">
      <c r="B12" s="17" t="s">
        <v>2</v>
      </c>
      <c r="C12" s="23">
        <f>SUM(C13:C17)</f>
        <v>0</v>
      </c>
      <c r="D12" s="30">
        <f>SUM(D13:D17)</f>
        <v>0</v>
      </c>
      <c r="E12" s="30">
        <f>SUM(E13:E17)</f>
        <v>0</v>
      </c>
      <c r="F12" s="30">
        <f t="shared" ref="F12:Z12" si="3">SUM(F13:F17)</f>
        <v>0</v>
      </c>
      <c r="G12" s="30">
        <f t="shared" si="3"/>
        <v>0</v>
      </c>
      <c r="H12" s="30">
        <f t="shared" si="3"/>
        <v>0</v>
      </c>
      <c r="I12" s="30">
        <f t="shared" si="3"/>
        <v>0</v>
      </c>
      <c r="J12" s="30">
        <f t="shared" si="3"/>
        <v>0</v>
      </c>
      <c r="K12" s="30">
        <f t="shared" si="3"/>
        <v>0</v>
      </c>
      <c r="L12" s="30">
        <f t="shared" si="3"/>
        <v>0</v>
      </c>
      <c r="M12" s="30">
        <f t="shared" si="3"/>
        <v>0</v>
      </c>
      <c r="N12" s="30">
        <f t="shared" si="3"/>
        <v>0</v>
      </c>
      <c r="O12" s="30">
        <f t="shared" si="3"/>
        <v>0</v>
      </c>
      <c r="P12" s="30">
        <f t="shared" si="3"/>
        <v>0</v>
      </c>
      <c r="Q12" s="30">
        <f t="shared" si="3"/>
        <v>0</v>
      </c>
      <c r="R12" s="30">
        <f t="shared" si="3"/>
        <v>0</v>
      </c>
      <c r="S12" s="30">
        <f t="shared" si="3"/>
        <v>0</v>
      </c>
      <c r="T12" s="30">
        <f t="shared" si="3"/>
        <v>0</v>
      </c>
      <c r="U12" s="30">
        <f t="shared" si="3"/>
        <v>0</v>
      </c>
      <c r="V12" s="30">
        <f t="shared" si="3"/>
        <v>0</v>
      </c>
      <c r="W12" s="30">
        <f t="shared" si="3"/>
        <v>0</v>
      </c>
      <c r="X12" s="30">
        <f t="shared" si="3"/>
        <v>0</v>
      </c>
      <c r="Y12" s="30">
        <f t="shared" si="3"/>
        <v>0</v>
      </c>
      <c r="Z12" s="30">
        <f t="shared" si="3"/>
        <v>0</v>
      </c>
      <c r="AA12" s="30">
        <f>SUM(AA13:AA17)</f>
        <v>0</v>
      </c>
      <c r="AB12" s="30">
        <f t="shared" ref="AB12" si="4">SUM(AB13:AB17)</f>
        <v>0</v>
      </c>
      <c r="AC12" s="30">
        <f t="shared" ref="AC12" si="5">SUM(AC13:AC17)</f>
        <v>0</v>
      </c>
      <c r="AD12" s="30">
        <f t="shared" ref="AD12" si="6">SUM(AD13:AD17)</f>
        <v>0</v>
      </c>
      <c r="AE12" s="30">
        <f t="shared" ref="AE12" si="7">SUM(AE13:AE17)</f>
        <v>0</v>
      </c>
      <c r="AF12" s="30">
        <f t="shared" ref="AF12" si="8">SUM(AF13:AF17)</f>
        <v>0</v>
      </c>
      <c r="AG12" s="30">
        <f t="shared" ref="AG12" si="9">SUM(AG13:AG17)</f>
        <v>0</v>
      </c>
      <c r="AH12" s="30">
        <f t="shared" ref="AH12" si="10">SUM(AH13:AH17)</f>
        <v>0</v>
      </c>
      <c r="AI12" s="30">
        <f t="shared" ref="AI12" si="11">SUM(AI13:AI17)</f>
        <v>0</v>
      </c>
      <c r="AJ12" s="30">
        <f>SUM(AJ13:AJ17)</f>
        <v>0</v>
      </c>
      <c r="AK12" s="30">
        <f t="shared" ref="AK12" si="12">SUM(AK13:AK17)</f>
        <v>0</v>
      </c>
      <c r="AL12" s="30">
        <f t="shared" ref="AL12" si="13">SUM(AL13:AL17)</f>
        <v>0</v>
      </c>
      <c r="AM12" s="30">
        <f t="shared" ref="AM12" si="14">SUM(AM13:AM17)</f>
        <v>0</v>
      </c>
    </row>
    <row r="13" spans="2:39" x14ac:dyDescent="0.25">
      <c r="B13" s="20" t="s">
        <v>3</v>
      </c>
      <c r="C13" s="24">
        <v>0</v>
      </c>
      <c r="D13" s="29">
        <f>+C13+'Variazioni Patrimoniali'!C9</f>
        <v>0</v>
      </c>
      <c r="E13" s="29">
        <f>+D13+'Variazioni Patrimoniali'!D9</f>
        <v>0</v>
      </c>
      <c r="F13" s="29">
        <f>+E13+'Variazioni Patrimoniali'!E9</f>
        <v>0</v>
      </c>
      <c r="G13" s="29">
        <f>+F13+'Variazioni Patrimoniali'!F9</f>
        <v>0</v>
      </c>
      <c r="H13" s="29">
        <f>+G13+'Variazioni Patrimoniali'!G9</f>
        <v>0</v>
      </c>
      <c r="I13" s="29">
        <f>+H13+'Variazioni Patrimoniali'!H9</f>
        <v>0</v>
      </c>
      <c r="J13" s="29">
        <f>+I13+'Variazioni Patrimoniali'!I9</f>
        <v>0</v>
      </c>
      <c r="K13" s="29">
        <f>+J13+'Variazioni Patrimoniali'!J9</f>
        <v>0</v>
      </c>
      <c r="L13" s="29">
        <f>+K13+'Variazioni Patrimoniali'!K9</f>
        <v>0</v>
      </c>
      <c r="M13" s="29">
        <f>+L13+'Variazioni Patrimoniali'!L9</f>
        <v>0</v>
      </c>
      <c r="N13" s="29">
        <f>+M13+'Variazioni Patrimoniali'!M9</f>
        <v>0</v>
      </c>
      <c r="O13" s="29">
        <f>+N13+'Variazioni Patrimoniali'!N9</f>
        <v>0</v>
      </c>
      <c r="P13" s="29">
        <f>+O13+'Variazioni Patrimoniali'!O9</f>
        <v>0</v>
      </c>
      <c r="Q13" s="29">
        <f>+P13+'Variazioni Patrimoniali'!P9</f>
        <v>0</v>
      </c>
      <c r="R13" s="29">
        <f>+Q13+'Variazioni Patrimoniali'!Q9</f>
        <v>0</v>
      </c>
      <c r="S13" s="29">
        <f>+R13+'Variazioni Patrimoniali'!R9</f>
        <v>0</v>
      </c>
      <c r="T13" s="29">
        <f>+S13+'Variazioni Patrimoniali'!S9</f>
        <v>0</v>
      </c>
      <c r="U13" s="29">
        <f>+T13+'Variazioni Patrimoniali'!T9</f>
        <v>0</v>
      </c>
      <c r="V13" s="29">
        <f>+U13+'Variazioni Patrimoniali'!U9</f>
        <v>0</v>
      </c>
      <c r="W13" s="29">
        <f>+V13+'Variazioni Patrimoniali'!V9</f>
        <v>0</v>
      </c>
      <c r="X13" s="29">
        <f>+W13+'Variazioni Patrimoniali'!W9</f>
        <v>0</v>
      </c>
      <c r="Y13" s="29">
        <f>+X13+'Variazioni Patrimoniali'!X9</f>
        <v>0</v>
      </c>
      <c r="Z13" s="29">
        <f>+Y13+'Variazioni Patrimoniali'!Y9</f>
        <v>0</v>
      </c>
      <c r="AA13" s="29">
        <f>+Z13+'Variazioni Patrimoniali'!Z9</f>
        <v>0</v>
      </c>
      <c r="AB13" s="29">
        <f>+AA13+'Variazioni Patrimoniali'!AA9</f>
        <v>0</v>
      </c>
      <c r="AC13" s="29">
        <f>+AB13+'Variazioni Patrimoniali'!AB9</f>
        <v>0</v>
      </c>
      <c r="AD13" s="29">
        <f>+AC13+'Variazioni Patrimoniali'!AC9</f>
        <v>0</v>
      </c>
      <c r="AE13" s="29">
        <f>+AD13+'Variazioni Patrimoniali'!AD9</f>
        <v>0</v>
      </c>
      <c r="AF13" s="29">
        <f>+AE13+'Variazioni Patrimoniali'!AE9</f>
        <v>0</v>
      </c>
      <c r="AG13" s="29">
        <f>+AF13+'Variazioni Patrimoniali'!AF9</f>
        <v>0</v>
      </c>
      <c r="AH13" s="29">
        <f>+AG13+'Variazioni Patrimoniali'!AG9</f>
        <v>0</v>
      </c>
      <c r="AI13" s="29">
        <f>+AH13+'Variazioni Patrimoniali'!AH9</f>
        <v>0</v>
      </c>
      <c r="AJ13" s="29">
        <f>+AI13+'Variazioni Patrimoniali'!AI9</f>
        <v>0</v>
      </c>
      <c r="AK13" s="29">
        <f>+AJ13+'Variazioni Patrimoniali'!AJ9</f>
        <v>0</v>
      </c>
      <c r="AL13" s="29">
        <f>+AK13+'Variazioni Patrimoniali'!AK9</f>
        <v>0</v>
      </c>
      <c r="AM13" s="29">
        <f>+AL13+'Variazioni Patrimoniali'!AL9</f>
        <v>0</v>
      </c>
    </row>
    <row r="14" spans="2:39" x14ac:dyDescent="0.25">
      <c r="B14" s="20" t="s">
        <v>4</v>
      </c>
      <c r="C14" s="24">
        <v>0</v>
      </c>
      <c r="D14" s="24">
        <f t="shared" ref="D14:E17" si="15">+C14</f>
        <v>0</v>
      </c>
      <c r="E14" s="24">
        <f t="shared" si="15"/>
        <v>0</v>
      </c>
      <c r="F14" s="24">
        <f t="shared" ref="F14" si="16">+E14</f>
        <v>0</v>
      </c>
      <c r="G14" s="24">
        <f t="shared" ref="G14" si="17">+F14</f>
        <v>0</v>
      </c>
      <c r="H14" s="24">
        <f t="shared" ref="H14" si="18">+G14</f>
        <v>0</v>
      </c>
      <c r="I14" s="24">
        <f t="shared" ref="I14" si="19">+H14</f>
        <v>0</v>
      </c>
      <c r="J14" s="24">
        <f t="shared" ref="J14" si="20">+I14</f>
        <v>0</v>
      </c>
      <c r="K14" s="24">
        <f t="shared" ref="K14" si="21">+J14</f>
        <v>0</v>
      </c>
      <c r="L14" s="24">
        <f t="shared" ref="L14" si="22">+K14</f>
        <v>0</v>
      </c>
      <c r="M14" s="24">
        <f t="shared" ref="M14" si="23">+L14</f>
        <v>0</v>
      </c>
      <c r="N14" s="24">
        <f t="shared" ref="N14" si="24">+M14</f>
        <v>0</v>
      </c>
      <c r="O14" s="24">
        <f t="shared" ref="O14" si="25">+N14</f>
        <v>0</v>
      </c>
      <c r="P14" s="24">
        <f t="shared" ref="P14" si="26">+O14</f>
        <v>0</v>
      </c>
      <c r="Q14" s="24">
        <f t="shared" ref="Q14" si="27">+P14</f>
        <v>0</v>
      </c>
      <c r="R14" s="24">
        <f t="shared" ref="R14" si="28">+Q14</f>
        <v>0</v>
      </c>
      <c r="S14" s="24">
        <f t="shared" ref="S14" si="29">+R14</f>
        <v>0</v>
      </c>
      <c r="T14" s="24">
        <f t="shared" ref="T14" si="30">+S14</f>
        <v>0</v>
      </c>
      <c r="U14" s="24">
        <f t="shared" ref="U14" si="31">+T14</f>
        <v>0</v>
      </c>
      <c r="V14" s="24">
        <f t="shared" ref="V14" si="32">+U14</f>
        <v>0</v>
      </c>
      <c r="W14" s="24">
        <f t="shared" ref="W14" si="33">+V14</f>
        <v>0</v>
      </c>
      <c r="X14" s="24">
        <f t="shared" ref="X14" si="34">+W14</f>
        <v>0</v>
      </c>
      <c r="Y14" s="24">
        <f t="shared" ref="Y14" si="35">+X14</f>
        <v>0</v>
      </c>
      <c r="Z14" s="24">
        <f t="shared" ref="Z14" si="36">+Y14</f>
        <v>0</v>
      </c>
      <c r="AA14" s="24">
        <f t="shared" ref="AA14" si="37">+Z14</f>
        <v>0</v>
      </c>
      <c r="AB14" s="24">
        <f t="shared" ref="AB14" si="38">+AA14</f>
        <v>0</v>
      </c>
      <c r="AC14" s="24">
        <f t="shared" ref="AC14" si="39">+AB14</f>
        <v>0</v>
      </c>
      <c r="AD14" s="24">
        <f t="shared" ref="AD14" si="40">+AC14</f>
        <v>0</v>
      </c>
      <c r="AE14" s="24">
        <f t="shared" ref="AE14" si="41">+AD14</f>
        <v>0</v>
      </c>
      <c r="AF14" s="24">
        <f t="shared" ref="AF14" si="42">+AE14</f>
        <v>0</v>
      </c>
      <c r="AG14" s="24">
        <f t="shared" ref="AG14" si="43">+AF14</f>
        <v>0</v>
      </c>
      <c r="AH14" s="24">
        <f t="shared" ref="AH14" si="44">+AG14</f>
        <v>0</v>
      </c>
      <c r="AI14" s="24">
        <f t="shared" ref="AI14" si="45">+AH14</f>
        <v>0</v>
      </c>
      <c r="AJ14" s="24">
        <f t="shared" ref="AJ14" si="46">+AI14</f>
        <v>0</v>
      </c>
      <c r="AK14" s="24">
        <f t="shared" ref="AK14" si="47">+AJ14</f>
        <v>0</v>
      </c>
      <c r="AL14" s="24">
        <f t="shared" ref="AL14" si="48">+AK14</f>
        <v>0</v>
      </c>
      <c r="AM14" s="24">
        <f t="shared" ref="AM14" si="49">+AL14</f>
        <v>0</v>
      </c>
    </row>
    <row r="15" spans="2:39" x14ac:dyDescent="0.25">
      <c r="B15" s="20" t="s">
        <v>5</v>
      </c>
      <c r="C15" s="24">
        <v>0</v>
      </c>
      <c r="D15" s="24">
        <f>+C15+'Modulo Iva'!D16</f>
        <v>0</v>
      </c>
      <c r="E15" s="24">
        <f>+D15+'Modulo Iva'!E16</f>
        <v>0</v>
      </c>
      <c r="F15" s="24">
        <f>+E15+'Modulo Iva'!F16</f>
        <v>0</v>
      </c>
      <c r="G15" s="24">
        <f>+F15+'Modulo Iva'!G16</f>
        <v>0</v>
      </c>
      <c r="H15" s="24">
        <f>+G15+'Modulo Iva'!H16</f>
        <v>0</v>
      </c>
      <c r="I15" s="24">
        <f>+H15+'Modulo Iva'!I16</f>
        <v>0</v>
      </c>
      <c r="J15" s="24">
        <f>+I15+'Modulo Iva'!J16</f>
        <v>0</v>
      </c>
      <c r="K15" s="24">
        <f>+J15+'Modulo Iva'!K16</f>
        <v>0</v>
      </c>
      <c r="L15" s="24">
        <f>+K15+'Modulo Iva'!L16</f>
        <v>0</v>
      </c>
      <c r="M15" s="24">
        <f>+L15+'Modulo Iva'!M16</f>
        <v>0</v>
      </c>
      <c r="N15" s="24">
        <f>+M15+'Modulo Iva'!N16</f>
        <v>0</v>
      </c>
      <c r="O15" s="24">
        <f>+N15+'Modulo Iva'!O16</f>
        <v>0</v>
      </c>
      <c r="P15" s="24">
        <f>+O15+'Modulo Iva'!P16</f>
        <v>0</v>
      </c>
      <c r="Q15" s="24">
        <f>+P15+'Modulo Iva'!Q16</f>
        <v>0</v>
      </c>
      <c r="R15" s="24">
        <f>+Q15+'Modulo Iva'!R16</f>
        <v>0</v>
      </c>
      <c r="S15" s="24">
        <f>+R15+'Modulo Iva'!S16</f>
        <v>0</v>
      </c>
      <c r="T15" s="24">
        <f>+S15+'Modulo Iva'!T16</f>
        <v>0</v>
      </c>
      <c r="U15" s="24">
        <f>+T15+'Modulo Iva'!U16</f>
        <v>0</v>
      </c>
      <c r="V15" s="24">
        <f>+U15+'Modulo Iva'!V16</f>
        <v>0</v>
      </c>
      <c r="W15" s="24">
        <f>+V15+'Modulo Iva'!W16</f>
        <v>0</v>
      </c>
      <c r="X15" s="24">
        <f>+W15+'Modulo Iva'!X16</f>
        <v>0</v>
      </c>
      <c r="Y15" s="24">
        <f>+X15+'Modulo Iva'!Y16</f>
        <v>0</v>
      </c>
      <c r="Z15" s="24">
        <f>+Y15+'Modulo Iva'!Z16</f>
        <v>0</v>
      </c>
      <c r="AA15" s="24">
        <f>+Z15+'Modulo Iva'!AA16</f>
        <v>0</v>
      </c>
      <c r="AB15" s="24">
        <f>+AA15+'Modulo Iva'!AB16</f>
        <v>0</v>
      </c>
      <c r="AC15" s="24">
        <f>+AB15+'Modulo Iva'!AC16</f>
        <v>0</v>
      </c>
      <c r="AD15" s="24">
        <f>+AC15+'Modulo Iva'!AD16</f>
        <v>0</v>
      </c>
      <c r="AE15" s="24">
        <f>+AD15+'Modulo Iva'!AE16</f>
        <v>0</v>
      </c>
      <c r="AF15" s="24">
        <f>+AE15+'Modulo Iva'!AF16</f>
        <v>0</v>
      </c>
      <c r="AG15" s="24">
        <f>+AF15+'Modulo Iva'!AG16</f>
        <v>0</v>
      </c>
      <c r="AH15" s="24">
        <f>+AG15+'Modulo Iva'!AH16</f>
        <v>0</v>
      </c>
      <c r="AI15" s="24">
        <f>+AH15+'Modulo Iva'!AI16</f>
        <v>0</v>
      </c>
      <c r="AJ15" s="24">
        <f>+AI15+'Modulo Iva'!AJ16</f>
        <v>0</v>
      </c>
      <c r="AK15" s="24">
        <f>+AJ15+'Modulo Iva'!AK16</f>
        <v>0</v>
      </c>
      <c r="AL15" s="24">
        <f>+AK15+'Modulo Iva'!AL16</f>
        <v>0</v>
      </c>
      <c r="AM15" s="24">
        <f>+AL15+'Modulo Iva'!AM16</f>
        <v>0</v>
      </c>
    </row>
    <row r="16" spans="2:39" ht="16.5" customHeight="1" x14ac:dyDescent="0.25">
      <c r="B16" s="20" t="s">
        <v>6</v>
      </c>
      <c r="C16" s="24">
        <v>0</v>
      </c>
      <c r="D16" s="29">
        <f>+C16+'Modulo Iva'!D16</f>
        <v>0</v>
      </c>
      <c r="E16" s="29">
        <f>+D16+'Modulo Iva'!E16</f>
        <v>0</v>
      </c>
      <c r="F16" s="29">
        <f>+E16+'Modulo Iva'!F16</f>
        <v>0</v>
      </c>
      <c r="G16" s="29">
        <f>+F16+'Modulo Iva'!G16</f>
        <v>0</v>
      </c>
      <c r="H16" s="29">
        <f>+G16+'Modulo Iva'!H16</f>
        <v>0</v>
      </c>
      <c r="I16" s="29">
        <f>+H16+'Modulo Iva'!I16</f>
        <v>0</v>
      </c>
      <c r="J16" s="29">
        <f>+I16+'Modulo Iva'!J16</f>
        <v>0</v>
      </c>
      <c r="K16" s="29">
        <f>+J16+'Modulo Iva'!K16</f>
        <v>0</v>
      </c>
      <c r="L16" s="29">
        <f>+K16+'Modulo Iva'!L16</f>
        <v>0</v>
      </c>
      <c r="M16" s="29">
        <f>+L16+'Modulo Iva'!M16</f>
        <v>0</v>
      </c>
      <c r="N16" s="29">
        <f>+M16+'Modulo Iva'!N16</f>
        <v>0</v>
      </c>
      <c r="O16" s="29">
        <f>+N16+'Modulo Iva'!O16</f>
        <v>0</v>
      </c>
      <c r="P16" s="29">
        <f>+O16+'Modulo Iva'!P16</f>
        <v>0</v>
      </c>
      <c r="Q16" s="29">
        <f>+P16+'Modulo Iva'!Q16</f>
        <v>0</v>
      </c>
      <c r="R16" s="29">
        <f>+Q16+'Modulo Iva'!R16</f>
        <v>0</v>
      </c>
      <c r="S16" s="29">
        <f>+R16+'Modulo Iva'!S16</f>
        <v>0</v>
      </c>
      <c r="T16" s="29">
        <f>+S16+'Modulo Iva'!T16</f>
        <v>0</v>
      </c>
      <c r="U16" s="29">
        <f>+T16+'Modulo Iva'!U16</f>
        <v>0</v>
      </c>
      <c r="V16" s="29">
        <f>+U16+'Modulo Iva'!V16</f>
        <v>0</v>
      </c>
      <c r="W16" s="29">
        <f>+V16+'Modulo Iva'!W16</f>
        <v>0</v>
      </c>
      <c r="X16" s="29">
        <f>+W16+'Modulo Iva'!X16</f>
        <v>0</v>
      </c>
      <c r="Y16" s="29">
        <f>+X16+'Modulo Iva'!Y16</f>
        <v>0</v>
      </c>
      <c r="Z16" s="29">
        <f>+Y16+'Modulo Iva'!Z16</f>
        <v>0</v>
      </c>
      <c r="AA16" s="29">
        <f>+Z16+'Modulo Iva'!AA16</f>
        <v>0</v>
      </c>
      <c r="AB16" s="29">
        <f>+AA16+'Modulo Iva'!AB16</f>
        <v>0</v>
      </c>
      <c r="AC16" s="29">
        <f>+AB16+'Modulo Iva'!AC16</f>
        <v>0</v>
      </c>
      <c r="AD16" s="29">
        <f>+AC16+'Modulo Iva'!AD16</f>
        <v>0</v>
      </c>
      <c r="AE16" s="29">
        <f>+AD16+'Modulo Iva'!AE16</f>
        <v>0</v>
      </c>
      <c r="AF16" s="29">
        <f>+AE16+'Modulo Iva'!AF16</f>
        <v>0</v>
      </c>
      <c r="AG16" s="29">
        <f>+AF16+'Modulo Iva'!AG16</f>
        <v>0</v>
      </c>
      <c r="AH16" s="29">
        <f>+AG16+'Modulo Iva'!AH16</f>
        <v>0</v>
      </c>
      <c r="AI16" s="29">
        <f>+AH16+'Modulo Iva'!AI16</f>
        <v>0</v>
      </c>
      <c r="AJ16" s="29">
        <f>+AI16+'Modulo Iva'!AJ16</f>
        <v>0</v>
      </c>
      <c r="AK16" s="29">
        <f>+AJ16+'Modulo Iva'!AK16</f>
        <v>0</v>
      </c>
      <c r="AL16" s="29">
        <f>+AK16+'Modulo Iva'!AL16</f>
        <v>0</v>
      </c>
      <c r="AM16" s="29">
        <f>+AL16+'Modulo Iva'!AM16</f>
        <v>0</v>
      </c>
    </row>
    <row r="17" spans="2:39" x14ac:dyDescent="0.25">
      <c r="B17" s="20" t="s">
        <v>7</v>
      </c>
      <c r="C17" s="24">
        <v>0</v>
      </c>
      <c r="D17" s="24">
        <f t="shared" si="15"/>
        <v>0</v>
      </c>
      <c r="E17" s="24">
        <f t="shared" si="15"/>
        <v>0</v>
      </c>
      <c r="F17" s="24">
        <f t="shared" ref="F17" si="50">+E17</f>
        <v>0</v>
      </c>
      <c r="G17" s="24">
        <f t="shared" ref="G17" si="51">+F17</f>
        <v>0</v>
      </c>
      <c r="H17" s="24">
        <f t="shared" ref="H17" si="52">+G17</f>
        <v>0</v>
      </c>
      <c r="I17" s="24">
        <f t="shared" ref="I17" si="53">+H17</f>
        <v>0</v>
      </c>
      <c r="J17" s="24">
        <f t="shared" ref="J17" si="54">+I17</f>
        <v>0</v>
      </c>
      <c r="K17" s="24">
        <f t="shared" ref="K17" si="55">+J17</f>
        <v>0</v>
      </c>
      <c r="L17" s="24">
        <f t="shared" ref="L17" si="56">+K17</f>
        <v>0</v>
      </c>
      <c r="M17" s="24">
        <f t="shared" ref="M17" si="57">+L17</f>
        <v>0</v>
      </c>
      <c r="N17" s="24">
        <f t="shared" ref="N17" si="58">+M17</f>
        <v>0</v>
      </c>
      <c r="O17" s="24">
        <f t="shared" ref="O17" si="59">+N17</f>
        <v>0</v>
      </c>
      <c r="P17" s="24">
        <f t="shared" ref="P17" si="60">+O17</f>
        <v>0</v>
      </c>
      <c r="Q17" s="24">
        <f t="shared" ref="Q17" si="61">+P17</f>
        <v>0</v>
      </c>
      <c r="R17" s="24">
        <f t="shared" ref="R17" si="62">+Q17</f>
        <v>0</v>
      </c>
      <c r="S17" s="24">
        <f t="shared" ref="S17" si="63">+R17</f>
        <v>0</v>
      </c>
      <c r="T17" s="24">
        <f t="shared" ref="T17" si="64">+S17</f>
        <v>0</v>
      </c>
      <c r="U17" s="24">
        <f t="shared" ref="U17" si="65">+T17</f>
        <v>0</v>
      </c>
      <c r="V17" s="24">
        <f t="shared" ref="V17" si="66">+U17</f>
        <v>0</v>
      </c>
      <c r="W17" s="24">
        <f t="shared" ref="W17" si="67">+V17</f>
        <v>0</v>
      </c>
      <c r="X17" s="24">
        <f t="shared" ref="X17" si="68">+W17</f>
        <v>0</v>
      </c>
      <c r="Y17" s="24">
        <f t="shared" ref="Y17" si="69">+X17</f>
        <v>0</v>
      </c>
      <c r="Z17" s="24">
        <f t="shared" ref="Z17" si="70">+Y17</f>
        <v>0</v>
      </c>
      <c r="AA17" s="24">
        <f t="shared" ref="AA17" si="71">+Z17</f>
        <v>0</v>
      </c>
      <c r="AB17" s="24">
        <f t="shared" ref="AB17" si="72">+AA17</f>
        <v>0</v>
      </c>
      <c r="AC17" s="24">
        <f t="shared" ref="AC17" si="73">+AB17</f>
        <v>0</v>
      </c>
      <c r="AD17" s="24">
        <f t="shared" ref="AD17" si="74">+AC17</f>
        <v>0</v>
      </c>
      <c r="AE17" s="24">
        <f t="shared" ref="AE17" si="75">+AD17</f>
        <v>0</v>
      </c>
      <c r="AF17" s="24">
        <f t="shared" ref="AF17" si="76">+AE17</f>
        <v>0</v>
      </c>
      <c r="AG17" s="24">
        <f t="shared" ref="AG17" si="77">+AF17</f>
        <v>0</v>
      </c>
      <c r="AH17" s="24">
        <f t="shared" ref="AH17" si="78">+AG17</f>
        <v>0</v>
      </c>
      <c r="AI17" s="24">
        <f t="shared" ref="AI17" si="79">+AH17</f>
        <v>0</v>
      </c>
      <c r="AJ17" s="24">
        <f t="shared" ref="AJ17" si="80">+AI17</f>
        <v>0</v>
      </c>
      <c r="AK17" s="24">
        <f t="shared" ref="AK17" si="81">+AJ17</f>
        <v>0</v>
      </c>
      <c r="AL17" s="24">
        <f t="shared" ref="AL17" si="82">+AK17</f>
        <v>0</v>
      </c>
      <c r="AM17" s="24">
        <f t="shared" ref="AM17" si="83">+AL17</f>
        <v>0</v>
      </c>
    </row>
    <row r="19" spans="2:39" x14ac:dyDescent="0.25">
      <c r="B19" s="17" t="s">
        <v>8</v>
      </c>
      <c r="C19" s="23">
        <f>SUM(C20:C21)</f>
        <v>0</v>
      </c>
      <c r="D19" s="30">
        <f>SUM(D20:D21)</f>
        <v>451000</v>
      </c>
      <c r="E19" s="30">
        <f>SUM(E20:E21)</f>
        <v>451000</v>
      </c>
      <c r="F19" s="30">
        <f t="shared" ref="F19:Z19" si="84">SUM(F20:F21)</f>
        <v>451000</v>
      </c>
      <c r="G19" s="30">
        <f t="shared" si="84"/>
        <v>451000</v>
      </c>
      <c r="H19" s="30">
        <f t="shared" si="84"/>
        <v>451000</v>
      </c>
      <c r="I19" s="30">
        <f t="shared" si="84"/>
        <v>451000</v>
      </c>
      <c r="J19" s="30">
        <f t="shared" si="84"/>
        <v>451000</v>
      </c>
      <c r="K19" s="30">
        <f t="shared" si="84"/>
        <v>451000</v>
      </c>
      <c r="L19" s="30">
        <f t="shared" si="84"/>
        <v>451000</v>
      </c>
      <c r="M19" s="30">
        <f t="shared" si="84"/>
        <v>451000</v>
      </c>
      <c r="N19" s="30">
        <f t="shared" si="84"/>
        <v>451000</v>
      </c>
      <c r="O19" s="30">
        <f t="shared" si="84"/>
        <v>451000</v>
      </c>
      <c r="P19" s="30">
        <f t="shared" si="84"/>
        <v>451000</v>
      </c>
      <c r="Q19" s="30">
        <f t="shared" si="84"/>
        <v>451000</v>
      </c>
      <c r="R19" s="30">
        <f t="shared" si="84"/>
        <v>451000</v>
      </c>
      <c r="S19" s="30">
        <f t="shared" si="84"/>
        <v>451000</v>
      </c>
      <c r="T19" s="30">
        <f t="shared" si="84"/>
        <v>451000</v>
      </c>
      <c r="U19" s="30">
        <f t="shared" si="84"/>
        <v>451000</v>
      </c>
      <c r="V19" s="30">
        <f t="shared" si="84"/>
        <v>451000</v>
      </c>
      <c r="W19" s="30">
        <f t="shared" si="84"/>
        <v>451000</v>
      </c>
      <c r="X19" s="30">
        <f t="shared" si="84"/>
        <v>451000</v>
      </c>
      <c r="Y19" s="30">
        <f t="shared" si="84"/>
        <v>451000</v>
      </c>
      <c r="Z19" s="30">
        <f t="shared" si="84"/>
        <v>451000</v>
      </c>
      <c r="AA19" s="30">
        <f>SUM(AA20:AA21)</f>
        <v>451000</v>
      </c>
      <c r="AB19" s="30">
        <f t="shared" ref="AB19" si="85">SUM(AB20:AB21)</f>
        <v>451000</v>
      </c>
      <c r="AC19" s="30">
        <f t="shared" ref="AC19" si="86">SUM(AC20:AC21)</f>
        <v>451000</v>
      </c>
      <c r="AD19" s="30">
        <f t="shared" ref="AD19" si="87">SUM(AD20:AD21)</f>
        <v>451000</v>
      </c>
      <c r="AE19" s="30">
        <f t="shared" ref="AE19" si="88">SUM(AE20:AE21)</f>
        <v>451000</v>
      </c>
      <c r="AF19" s="30">
        <f t="shared" ref="AF19" si="89">SUM(AF20:AF21)</f>
        <v>451000</v>
      </c>
      <c r="AG19" s="30">
        <f t="shared" ref="AG19" si="90">SUM(AG20:AG21)</f>
        <v>451000</v>
      </c>
      <c r="AH19" s="30">
        <f t="shared" ref="AH19" si="91">SUM(AH20:AH21)</f>
        <v>451000</v>
      </c>
      <c r="AI19" s="30">
        <f t="shared" ref="AI19" si="92">SUM(AI20:AI21)</f>
        <v>451000</v>
      </c>
      <c r="AJ19" s="30">
        <f>SUM(AJ20:AJ21)</f>
        <v>451000</v>
      </c>
      <c r="AK19" s="30">
        <f t="shared" ref="AK19" si="93">SUM(AK20:AK21)</f>
        <v>451000</v>
      </c>
      <c r="AL19" s="30">
        <f t="shared" ref="AL19" si="94">SUM(AL20:AL21)</f>
        <v>451000</v>
      </c>
      <c r="AM19" s="30">
        <f t="shared" ref="AM19" si="95">SUM(AM20:AM21)</f>
        <v>451000</v>
      </c>
    </row>
    <row r="20" spans="2:39" x14ac:dyDescent="0.25">
      <c r="B20" s="20" t="s">
        <v>9</v>
      </c>
      <c r="C20" s="24">
        <v>0</v>
      </c>
      <c r="D20" s="29">
        <f>C20+'Variazioni Patrimoniali'!C22</f>
        <v>451000</v>
      </c>
      <c r="E20" s="29">
        <f>D20+'Variazioni Patrimoniali'!D22</f>
        <v>451000</v>
      </c>
      <c r="F20" s="29">
        <f>E20+'Variazioni Patrimoniali'!E22</f>
        <v>451000</v>
      </c>
      <c r="G20" s="29">
        <f>F20+'Variazioni Patrimoniali'!F22</f>
        <v>451000</v>
      </c>
      <c r="H20" s="29">
        <f>G20+'Variazioni Patrimoniali'!G22</f>
        <v>451000</v>
      </c>
      <c r="I20" s="29">
        <f>H20+'Variazioni Patrimoniali'!H22</f>
        <v>451000</v>
      </c>
      <c r="J20" s="29">
        <f>I20+'Variazioni Patrimoniali'!I22</f>
        <v>451000</v>
      </c>
      <c r="K20" s="29">
        <f>J20+'Variazioni Patrimoniali'!J22</f>
        <v>451000</v>
      </c>
      <c r="L20" s="29">
        <f>K20+'Variazioni Patrimoniali'!K22</f>
        <v>451000</v>
      </c>
      <c r="M20" s="29">
        <f>L20+'Variazioni Patrimoniali'!L22</f>
        <v>451000</v>
      </c>
      <c r="N20" s="29">
        <f>M20+'Variazioni Patrimoniali'!M22</f>
        <v>451000</v>
      </c>
      <c r="O20" s="29">
        <f>N20+'Variazioni Patrimoniali'!N22</f>
        <v>451000</v>
      </c>
      <c r="P20" s="29">
        <f>O20+'Variazioni Patrimoniali'!O22</f>
        <v>451000</v>
      </c>
      <c r="Q20" s="29">
        <f>P20+'Variazioni Patrimoniali'!P22</f>
        <v>451000</v>
      </c>
      <c r="R20" s="29">
        <f>Q20+'Variazioni Patrimoniali'!Q22</f>
        <v>451000</v>
      </c>
      <c r="S20" s="29">
        <f>R20+'Variazioni Patrimoniali'!R22</f>
        <v>451000</v>
      </c>
      <c r="T20" s="29">
        <f>S20+'Variazioni Patrimoniali'!S22</f>
        <v>451000</v>
      </c>
      <c r="U20" s="29">
        <f>T20+'Variazioni Patrimoniali'!T22</f>
        <v>451000</v>
      </c>
      <c r="V20" s="29">
        <f>U20+'Variazioni Patrimoniali'!U22</f>
        <v>451000</v>
      </c>
      <c r="W20" s="29">
        <f>V20+'Variazioni Patrimoniali'!V22</f>
        <v>451000</v>
      </c>
      <c r="X20" s="29">
        <f>W20+'Variazioni Patrimoniali'!W22</f>
        <v>451000</v>
      </c>
      <c r="Y20" s="29">
        <f>X20+'Variazioni Patrimoniali'!X22</f>
        <v>451000</v>
      </c>
      <c r="Z20" s="29">
        <f>Y20+'Variazioni Patrimoniali'!Y22</f>
        <v>451000</v>
      </c>
      <c r="AA20" s="29">
        <f>Z20+'Variazioni Patrimoniali'!Z22</f>
        <v>451000</v>
      </c>
      <c r="AB20" s="29">
        <f>AA20+'Variazioni Patrimoniali'!AA22</f>
        <v>451000</v>
      </c>
      <c r="AC20" s="29">
        <f>AB20+'Variazioni Patrimoniali'!AB22</f>
        <v>451000</v>
      </c>
      <c r="AD20" s="29">
        <f>AC20+'Variazioni Patrimoniali'!AC22</f>
        <v>451000</v>
      </c>
      <c r="AE20" s="29">
        <f>AD20+'Variazioni Patrimoniali'!AD22</f>
        <v>451000</v>
      </c>
      <c r="AF20" s="29">
        <f>AE20+'Variazioni Patrimoniali'!AE22</f>
        <v>451000</v>
      </c>
      <c r="AG20" s="29">
        <f>AF20+'Variazioni Patrimoniali'!AF22</f>
        <v>451000</v>
      </c>
      <c r="AH20" s="29">
        <f>AG20+'Variazioni Patrimoniali'!AG22</f>
        <v>451000</v>
      </c>
      <c r="AI20" s="29">
        <f>AH20+'Variazioni Patrimoniali'!AH22</f>
        <v>451000</v>
      </c>
      <c r="AJ20" s="29">
        <f>AI20+'Variazioni Patrimoniali'!AI22</f>
        <v>451000</v>
      </c>
      <c r="AK20" s="29">
        <f>AJ20+'Variazioni Patrimoniali'!AJ22</f>
        <v>451000</v>
      </c>
      <c r="AL20" s="29">
        <f>AK20+'Variazioni Patrimoniali'!AK22</f>
        <v>451000</v>
      </c>
      <c r="AM20" s="29">
        <f>AL20+'Variazioni Patrimoniali'!AL22</f>
        <v>451000</v>
      </c>
    </row>
    <row r="21" spans="2:39" x14ac:dyDescent="0.25">
      <c r="B21" s="20" t="s">
        <v>10</v>
      </c>
      <c r="C21" s="24">
        <v>0</v>
      </c>
      <c r="D21" s="29">
        <f>+C21+'Variazioni Patrimoniali'!C21</f>
        <v>0</v>
      </c>
      <c r="E21" s="29">
        <f>+D21+'Variazioni Patrimoniali'!D21</f>
        <v>0</v>
      </c>
      <c r="F21" s="29">
        <f>+E21+'Variazioni Patrimoniali'!E21</f>
        <v>0</v>
      </c>
      <c r="G21" s="29">
        <f>+F21+'Variazioni Patrimoniali'!F21</f>
        <v>0</v>
      </c>
      <c r="H21" s="29">
        <f>+G21+'Variazioni Patrimoniali'!G21</f>
        <v>0</v>
      </c>
      <c r="I21" s="29">
        <f>+H21+'Variazioni Patrimoniali'!H21</f>
        <v>0</v>
      </c>
      <c r="J21" s="29">
        <f>+I21+'Variazioni Patrimoniali'!I21</f>
        <v>0</v>
      </c>
      <c r="K21" s="29">
        <f>+J21+'Variazioni Patrimoniali'!J21</f>
        <v>0</v>
      </c>
      <c r="L21" s="29">
        <f>+K21+'Variazioni Patrimoniali'!K21</f>
        <v>0</v>
      </c>
      <c r="M21" s="29">
        <f>+L21+'Variazioni Patrimoniali'!L21</f>
        <v>0</v>
      </c>
      <c r="N21" s="29">
        <f>+M21+'Variazioni Patrimoniali'!M21</f>
        <v>0</v>
      </c>
      <c r="O21" s="29">
        <f>+N21+'Variazioni Patrimoniali'!N21</f>
        <v>0</v>
      </c>
      <c r="P21" s="29">
        <f>+O21+'Variazioni Patrimoniali'!O21</f>
        <v>0</v>
      </c>
      <c r="Q21" s="29">
        <f>+P21+'Variazioni Patrimoniali'!P21</f>
        <v>0</v>
      </c>
      <c r="R21" s="29">
        <f>+Q21+'Variazioni Patrimoniali'!Q21</f>
        <v>0</v>
      </c>
      <c r="S21" s="29">
        <f>+R21+'Variazioni Patrimoniali'!R21</f>
        <v>0</v>
      </c>
      <c r="T21" s="29">
        <f>+S21+'Variazioni Patrimoniali'!S21</f>
        <v>0</v>
      </c>
      <c r="U21" s="29">
        <f>+T21+'Variazioni Patrimoniali'!T21</f>
        <v>0</v>
      </c>
      <c r="V21" s="29">
        <f>+U21+'Variazioni Patrimoniali'!U21</f>
        <v>0</v>
      </c>
      <c r="W21" s="29">
        <f>+V21+'Variazioni Patrimoniali'!V21</f>
        <v>0</v>
      </c>
      <c r="X21" s="29">
        <f>+W21+'Variazioni Patrimoniali'!W21</f>
        <v>0</v>
      </c>
      <c r="Y21" s="29">
        <f>+X21+'Variazioni Patrimoniali'!X21</f>
        <v>0</v>
      </c>
      <c r="Z21" s="29">
        <f>+Y21+'Variazioni Patrimoniali'!Y21</f>
        <v>0</v>
      </c>
      <c r="AA21" s="29">
        <f>+Z21+'Variazioni Patrimoniali'!Z21</f>
        <v>0</v>
      </c>
      <c r="AB21" s="29">
        <f>+AA21+'Variazioni Patrimoniali'!AA21</f>
        <v>0</v>
      </c>
      <c r="AC21" s="29">
        <f>+AB21+'Variazioni Patrimoniali'!AB21</f>
        <v>0</v>
      </c>
      <c r="AD21" s="29">
        <f>+AC21+'Variazioni Patrimoniali'!AC21</f>
        <v>0</v>
      </c>
      <c r="AE21" s="29">
        <f>+AD21+'Variazioni Patrimoniali'!AD21</f>
        <v>0</v>
      </c>
      <c r="AF21" s="29">
        <f>+AE21+'Variazioni Patrimoniali'!AE21</f>
        <v>0</v>
      </c>
      <c r="AG21" s="29">
        <f>+AF21+'Variazioni Patrimoniali'!AF21</f>
        <v>0</v>
      </c>
      <c r="AH21" s="29">
        <f>+AG21+'Variazioni Patrimoniali'!AG21</f>
        <v>0</v>
      </c>
      <c r="AI21" s="29">
        <f>+AH21+'Variazioni Patrimoniali'!AH21</f>
        <v>0</v>
      </c>
      <c r="AJ21" s="29">
        <f>+AI21+'Variazioni Patrimoniali'!AI21</f>
        <v>0</v>
      </c>
      <c r="AK21" s="29">
        <f>+AJ21+'Variazioni Patrimoniali'!AJ21</f>
        <v>0</v>
      </c>
      <c r="AL21" s="29">
        <f>+AK21+'Variazioni Patrimoniali'!AK21</f>
        <v>0</v>
      </c>
      <c r="AM21" s="29">
        <f>+AL21+'Variazioni Patrimoniali'!AL21</f>
        <v>0</v>
      </c>
    </row>
    <row r="22" spans="2:39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</row>
    <row r="23" spans="2:39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</row>
    <row r="24" spans="2:39" x14ac:dyDescent="0.25">
      <c r="B24" s="17" t="s">
        <v>11</v>
      </c>
      <c r="C24" s="23">
        <f>+C25-C27+C28-C31</f>
        <v>0</v>
      </c>
      <c r="D24" s="23">
        <f>+D25-D27+D28-D31</f>
        <v>0</v>
      </c>
      <c r="E24" s="23">
        <f>+E25-E27+E28-E31</f>
        <v>0</v>
      </c>
      <c r="F24" s="23">
        <f t="shared" ref="F24:Z24" si="96">+F25-F27+F28-F31</f>
        <v>0</v>
      </c>
      <c r="G24" s="23">
        <f t="shared" si="96"/>
        <v>0</v>
      </c>
      <c r="H24" s="23">
        <f t="shared" si="96"/>
        <v>0</v>
      </c>
      <c r="I24" s="23">
        <f t="shared" si="96"/>
        <v>0</v>
      </c>
      <c r="J24" s="23">
        <f t="shared" si="96"/>
        <v>0</v>
      </c>
      <c r="K24" s="23">
        <f t="shared" si="96"/>
        <v>0</v>
      </c>
      <c r="L24" s="23">
        <f t="shared" si="96"/>
        <v>0</v>
      </c>
      <c r="M24" s="23">
        <f t="shared" si="96"/>
        <v>0</v>
      </c>
      <c r="N24" s="23">
        <f t="shared" si="96"/>
        <v>0</v>
      </c>
      <c r="O24" s="23">
        <f t="shared" si="96"/>
        <v>0</v>
      </c>
      <c r="P24" s="23">
        <f t="shared" si="96"/>
        <v>0</v>
      </c>
      <c r="Q24" s="23">
        <f t="shared" si="96"/>
        <v>0</v>
      </c>
      <c r="R24" s="23">
        <f t="shared" si="96"/>
        <v>0</v>
      </c>
      <c r="S24" s="23">
        <f t="shared" si="96"/>
        <v>0</v>
      </c>
      <c r="T24" s="23">
        <f t="shared" si="96"/>
        <v>0</v>
      </c>
      <c r="U24" s="23">
        <f t="shared" si="96"/>
        <v>0</v>
      </c>
      <c r="V24" s="23">
        <f t="shared" si="96"/>
        <v>0</v>
      </c>
      <c r="W24" s="23">
        <f t="shared" si="96"/>
        <v>0</v>
      </c>
      <c r="X24" s="23">
        <f t="shared" si="96"/>
        <v>0</v>
      </c>
      <c r="Y24" s="23">
        <f t="shared" si="96"/>
        <v>0</v>
      </c>
      <c r="Z24" s="23">
        <f t="shared" si="96"/>
        <v>0</v>
      </c>
      <c r="AA24" s="23">
        <f>+AA25-AA27+AA28-AA31</f>
        <v>0</v>
      </c>
      <c r="AB24" s="23">
        <f t="shared" ref="AB24" si="97">+AB25-AB27+AB28-AB31</f>
        <v>0</v>
      </c>
      <c r="AC24" s="23">
        <f t="shared" ref="AC24" si="98">+AC25-AC27+AC28-AC31</f>
        <v>0</v>
      </c>
      <c r="AD24" s="23">
        <f t="shared" ref="AD24" si="99">+AD25-AD27+AD28-AD31</f>
        <v>0</v>
      </c>
      <c r="AE24" s="23">
        <f t="shared" ref="AE24" si="100">+AE25-AE27+AE28-AE31</f>
        <v>0</v>
      </c>
      <c r="AF24" s="23">
        <f t="shared" ref="AF24" si="101">+AF25-AF27+AF28-AF31</f>
        <v>0</v>
      </c>
      <c r="AG24" s="23">
        <f t="shared" ref="AG24" si="102">+AG25-AG27+AG28-AG31</f>
        <v>0</v>
      </c>
      <c r="AH24" s="23">
        <f t="shared" ref="AH24" si="103">+AH25-AH27+AH28-AH31</f>
        <v>0</v>
      </c>
      <c r="AI24" s="23">
        <f t="shared" ref="AI24" si="104">+AI25-AI27+AI28-AI31</f>
        <v>0</v>
      </c>
      <c r="AJ24" s="23">
        <f>+AJ25-AJ27+AJ28-AJ31</f>
        <v>0</v>
      </c>
      <c r="AK24" s="23">
        <f t="shared" ref="AK24" si="105">+AK25-AK27+AK28-AK31</f>
        <v>0</v>
      </c>
      <c r="AL24" s="23">
        <f t="shared" ref="AL24" si="106">+AL25-AL27+AL28-AL31</f>
        <v>0</v>
      </c>
      <c r="AM24" s="23">
        <f t="shared" ref="AM24" si="107">+AM25-AM27+AM28-AM31</f>
        <v>0</v>
      </c>
    </row>
    <row r="25" spans="2:39" x14ac:dyDescent="0.25">
      <c r="B25" s="17" t="s">
        <v>12</v>
      </c>
      <c r="C25" s="23">
        <f>+C26</f>
        <v>0</v>
      </c>
      <c r="D25" s="23">
        <f>+D26</f>
        <v>0</v>
      </c>
      <c r="E25" s="23">
        <f>+E26</f>
        <v>0</v>
      </c>
      <c r="F25" s="23">
        <f t="shared" ref="F25:Z25" si="108">+F26</f>
        <v>0</v>
      </c>
      <c r="G25" s="23">
        <f t="shared" si="108"/>
        <v>0</v>
      </c>
      <c r="H25" s="23">
        <f t="shared" si="108"/>
        <v>0</v>
      </c>
      <c r="I25" s="23">
        <f t="shared" si="108"/>
        <v>0</v>
      </c>
      <c r="J25" s="23">
        <f t="shared" si="108"/>
        <v>0</v>
      </c>
      <c r="K25" s="23">
        <f t="shared" si="108"/>
        <v>0</v>
      </c>
      <c r="L25" s="23">
        <f t="shared" si="108"/>
        <v>0</v>
      </c>
      <c r="M25" s="23">
        <f t="shared" si="108"/>
        <v>0</v>
      </c>
      <c r="N25" s="23">
        <f t="shared" si="108"/>
        <v>0</v>
      </c>
      <c r="O25" s="23">
        <f t="shared" si="108"/>
        <v>0</v>
      </c>
      <c r="P25" s="23">
        <f t="shared" si="108"/>
        <v>0</v>
      </c>
      <c r="Q25" s="23">
        <f t="shared" si="108"/>
        <v>0</v>
      </c>
      <c r="R25" s="23">
        <f t="shared" si="108"/>
        <v>0</v>
      </c>
      <c r="S25" s="23">
        <f t="shared" si="108"/>
        <v>0</v>
      </c>
      <c r="T25" s="23">
        <f t="shared" si="108"/>
        <v>0</v>
      </c>
      <c r="U25" s="23">
        <f t="shared" si="108"/>
        <v>0</v>
      </c>
      <c r="V25" s="23">
        <f t="shared" si="108"/>
        <v>0</v>
      </c>
      <c r="W25" s="23">
        <f t="shared" si="108"/>
        <v>0</v>
      </c>
      <c r="X25" s="23">
        <f t="shared" si="108"/>
        <v>0</v>
      </c>
      <c r="Y25" s="23">
        <f t="shared" si="108"/>
        <v>0</v>
      </c>
      <c r="Z25" s="23">
        <f t="shared" si="108"/>
        <v>0</v>
      </c>
      <c r="AA25" s="23">
        <f>+AA26</f>
        <v>0</v>
      </c>
      <c r="AB25" s="23">
        <f t="shared" ref="AB25" si="109">+AB26</f>
        <v>0</v>
      </c>
      <c r="AC25" s="23">
        <f t="shared" ref="AC25" si="110">+AC26</f>
        <v>0</v>
      </c>
      <c r="AD25" s="23">
        <f t="shared" ref="AD25" si="111">+AD26</f>
        <v>0</v>
      </c>
      <c r="AE25" s="23">
        <f t="shared" ref="AE25" si="112">+AE26</f>
        <v>0</v>
      </c>
      <c r="AF25" s="23">
        <f t="shared" ref="AF25" si="113">+AF26</f>
        <v>0</v>
      </c>
      <c r="AG25" s="23">
        <f t="shared" ref="AG25" si="114">+AG26</f>
        <v>0</v>
      </c>
      <c r="AH25" s="23">
        <f t="shared" ref="AH25" si="115">+AH26</f>
        <v>0</v>
      </c>
      <c r="AI25" s="23">
        <f t="shared" ref="AI25" si="116">+AI26</f>
        <v>0</v>
      </c>
      <c r="AJ25" s="23">
        <f>+AJ26</f>
        <v>0</v>
      </c>
      <c r="AK25" s="23">
        <f t="shared" ref="AK25" si="117">+AK26</f>
        <v>0</v>
      </c>
      <c r="AL25" s="23">
        <f t="shared" ref="AL25" si="118">+AL26</f>
        <v>0</v>
      </c>
      <c r="AM25" s="23">
        <f t="shared" ref="AM25" si="119">+AM26</f>
        <v>0</v>
      </c>
    </row>
    <row r="26" spans="2:39" x14ac:dyDescent="0.25">
      <c r="B26" s="20" t="s">
        <v>13</v>
      </c>
      <c r="C26" s="24">
        <v>0</v>
      </c>
      <c r="D26" s="24">
        <f>+C26+'Variazioni Patrimoniali'!C12</f>
        <v>0</v>
      </c>
      <c r="E26" s="24">
        <f>+D26+'Variazioni Patrimoniali'!D12</f>
        <v>0</v>
      </c>
      <c r="F26" s="24">
        <f>+E26+'Variazioni Patrimoniali'!E12</f>
        <v>0</v>
      </c>
      <c r="G26" s="24">
        <f>+F26+'Variazioni Patrimoniali'!F12</f>
        <v>0</v>
      </c>
      <c r="H26" s="24">
        <f>+G26+'Variazioni Patrimoniali'!G12</f>
        <v>0</v>
      </c>
      <c r="I26" s="24">
        <f>+H26+'Variazioni Patrimoniali'!H12</f>
        <v>0</v>
      </c>
      <c r="J26" s="24">
        <f>+I26+'Variazioni Patrimoniali'!I12</f>
        <v>0</v>
      </c>
      <c r="K26" s="24">
        <f>+J26+'Variazioni Patrimoniali'!J12</f>
        <v>0</v>
      </c>
      <c r="L26" s="24">
        <f>+K26+'Variazioni Patrimoniali'!K12</f>
        <v>0</v>
      </c>
      <c r="M26" s="24">
        <f>+L26+'Variazioni Patrimoniali'!L12</f>
        <v>0</v>
      </c>
      <c r="N26" s="24">
        <f>+M26+'Variazioni Patrimoniali'!M12</f>
        <v>0</v>
      </c>
      <c r="O26" s="24">
        <f>+N26+'Variazioni Patrimoniali'!N12</f>
        <v>0</v>
      </c>
      <c r="P26" s="24">
        <f>+O26+'Variazioni Patrimoniali'!O12</f>
        <v>0</v>
      </c>
      <c r="Q26" s="24">
        <f>+P26+'Variazioni Patrimoniali'!P12</f>
        <v>0</v>
      </c>
      <c r="R26" s="24">
        <f>+Q26+'Variazioni Patrimoniali'!Q12</f>
        <v>0</v>
      </c>
      <c r="S26" s="24">
        <f>+R26+'Variazioni Patrimoniali'!R12</f>
        <v>0</v>
      </c>
      <c r="T26" s="24">
        <f>+S26+'Variazioni Patrimoniali'!S12</f>
        <v>0</v>
      </c>
      <c r="U26" s="24">
        <f>+T26+'Variazioni Patrimoniali'!T12</f>
        <v>0</v>
      </c>
      <c r="V26" s="24">
        <f>+U26+'Variazioni Patrimoniali'!U12</f>
        <v>0</v>
      </c>
      <c r="W26" s="24">
        <f>+V26+'Variazioni Patrimoniali'!V12</f>
        <v>0</v>
      </c>
      <c r="X26" s="24">
        <f>+W26+'Variazioni Patrimoniali'!W12</f>
        <v>0</v>
      </c>
      <c r="Y26" s="24">
        <f>+X26+'Variazioni Patrimoniali'!X12</f>
        <v>0</v>
      </c>
      <c r="Z26" s="24">
        <f>+Y26+'Variazioni Patrimoniali'!Y12</f>
        <v>0</v>
      </c>
      <c r="AA26" s="24">
        <f>+Z26+'Variazioni Patrimoniali'!Z12</f>
        <v>0</v>
      </c>
      <c r="AB26" s="24">
        <f>+AA26+'Variazioni Patrimoniali'!AA12</f>
        <v>0</v>
      </c>
      <c r="AC26" s="24">
        <f>+AB26+'Variazioni Patrimoniali'!AB12</f>
        <v>0</v>
      </c>
      <c r="AD26" s="24">
        <f>+AC26+'Variazioni Patrimoniali'!AC12</f>
        <v>0</v>
      </c>
      <c r="AE26" s="24">
        <f>+AD26+'Variazioni Patrimoniali'!AD12</f>
        <v>0</v>
      </c>
      <c r="AF26" s="24">
        <f>+AE26+'Variazioni Patrimoniali'!AE12</f>
        <v>0</v>
      </c>
      <c r="AG26" s="24">
        <f>+AF26+'Variazioni Patrimoniali'!AF12</f>
        <v>0</v>
      </c>
      <c r="AH26" s="24">
        <f>+AG26+'Variazioni Patrimoniali'!AG12</f>
        <v>0</v>
      </c>
      <c r="AI26" s="24">
        <f>+AH26+'Variazioni Patrimoniali'!AH12</f>
        <v>0</v>
      </c>
      <c r="AJ26" s="24">
        <f>+AI26+'Variazioni Patrimoniali'!AI12</f>
        <v>0</v>
      </c>
      <c r="AK26" s="24">
        <f>+AJ26+'Variazioni Patrimoniali'!AJ12</f>
        <v>0</v>
      </c>
      <c r="AL26" s="24">
        <f>+AK26+'Variazioni Patrimoniali'!AK12</f>
        <v>0</v>
      </c>
      <c r="AM26" s="24">
        <f>+AL26+'Variazioni Patrimoniali'!AL12</f>
        <v>0</v>
      </c>
    </row>
    <row r="27" spans="2:39" x14ac:dyDescent="0.25">
      <c r="B27" s="17" t="s">
        <v>14</v>
      </c>
      <c r="C27" s="23">
        <v>0</v>
      </c>
      <c r="D27" s="23">
        <f>+C27+'Variazioni Patrimoniali'!C23</f>
        <v>0</v>
      </c>
      <c r="E27" s="23">
        <f>+D27+'Variazioni Patrimoniali'!D23</f>
        <v>0</v>
      </c>
      <c r="F27" s="23">
        <f>+E27+'Variazioni Patrimoniali'!E23</f>
        <v>0</v>
      </c>
      <c r="G27" s="23">
        <f>+F27+'Variazioni Patrimoniali'!F23</f>
        <v>0</v>
      </c>
      <c r="H27" s="23">
        <f>+G27+'Variazioni Patrimoniali'!G23</f>
        <v>0</v>
      </c>
      <c r="I27" s="23">
        <f>+H27+'Variazioni Patrimoniali'!H23</f>
        <v>0</v>
      </c>
      <c r="J27" s="23">
        <f>+I27+'Variazioni Patrimoniali'!I23</f>
        <v>0</v>
      </c>
      <c r="K27" s="23">
        <f>+J27+'Variazioni Patrimoniali'!J23</f>
        <v>0</v>
      </c>
      <c r="L27" s="23">
        <f>+K27+'Variazioni Patrimoniali'!K23</f>
        <v>0</v>
      </c>
      <c r="M27" s="23">
        <f>+L27+'Variazioni Patrimoniali'!L23</f>
        <v>0</v>
      </c>
      <c r="N27" s="23">
        <f>+M27+'Variazioni Patrimoniali'!M23</f>
        <v>0</v>
      </c>
      <c r="O27" s="23">
        <f>+N27+'Variazioni Patrimoniali'!N23</f>
        <v>0</v>
      </c>
      <c r="P27" s="23">
        <f>+O27+'Variazioni Patrimoniali'!O23</f>
        <v>0</v>
      </c>
      <c r="Q27" s="23">
        <f>+P27+'Variazioni Patrimoniali'!P23</f>
        <v>0</v>
      </c>
      <c r="R27" s="23">
        <f>+Q27+'Variazioni Patrimoniali'!Q23</f>
        <v>0</v>
      </c>
      <c r="S27" s="23">
        <f>+R27+'Variazioni Patrimoniali'!R23</f>
        <v>0</v>
      </c>
      <c r="T27" s="23">
        <f>+S27+'Variazioni Patrimoniali'!S23</f>
        <v>0</v>
      </c>
      <c r="U27" s="23">
        <f>+T27+'Variazioni Patrimoniali'!T23</f>
        <v>0</v>
      </c>
      <c r="V27" s="23">
        <f>+U27+'Variazioni Patrimoniali'!U23</f>
        <v>0</v>
      </c>
      <c r="W27" s="23">
        <f>+V27+'Variazioni Patrimoniali'!V23</f>
        <v>0</v>
      </c>
      <c r="X27" s="23">
        <f>+W27+'Variazioni Patrimoniali'!W23</f>
        <v>0</v>
      </c>
      <c r="Y27" s="23">
        <f>+X27+'Variazioni Patrimoniali'!X23</f>
        <v>0</v>
      </c>
      <c r="Z27" s="23">
        <f>+Y27+'Variazioni Patrimoniali'!Y23</f>
        <v>0</v>
      </c>
      <c r="AA27" s="23">
        <f>+Z27+'Variazioni Patrimoniali'!Z23</f>
        <v>0</v>
      </c>
      <c r="AB27" s="23">
        <f>+AA27+'Variazioni Patrimoniali'!AA23</f>
        <v>0</v>
      </c>
      <c r="AC27" s="23">
        <f>+AB27+'Variazioni Patrimoniali'!AB23</f>
        <v>0</v>
      </c>
      <c r="AD27" s="23">
        <f>+AC27+'Variazioni Patrimoniali'!AC23</f>
        <v>0</v>
      </c>
      <c r="AE27" s="23">
        <f>+AD27+'Variazioni Patrimoniali'!AD23</f>
        <v>0</v>
      </c>
      <c r="AF27" s="23">
        <f>+AE27+'Variazioni Patrimoniali'!AE23</f>
        <v>0</v>
      </c>
      <c r="AG27" s="23">
        <f>+AF27+'Variazioni Patrimoniali'!AF23</f>
        <v>0</v>
      </c>
      <c r="AH27" s="23">
        <f>+AG27+'Variazioni Patrimoniali'!AG23</f>
        <v>0</v>
      </c>
      <c r="AI27" s="23">
        <f>+AH27+'Variazioni Patrimoniali'!AH23</f>
        <v>0</v>
      </c>
      <c r="AJ27" s="23">
        <f>+AI27+'Variazioni Patrimoniali'!AI23</f>
        <v>0</v>
      </c>
      <c r="AK27" s="23">
        <f>+AJ27+'Variazioni Patrimoniali'!AJ23</f>
        <v>0</v>
      </c>
      <c r="AL27" s="23">
        <f>+AK27+'Variazioni Patrimoniali'!AK23</f>
        <v>0</v>
      </c>
      <c r="AM27" s="23">
        <f>+AL27+'Variazioni Patrimoniali'!AL23</f>
        <v>0</v>
      </c>
    </row>
    <row r="28" spans="2:39" x14ac:dyDescent="0.25">
      <c r="B28" s="17" t="s">
        <v>15</v>
      </c>
      <c r="C28" s="23">
        <f>+C29+C30</f>
        <v>0</v>
      </c>
      <c r="D28" s="23">
        <f>+D29+D30</f>
        <v>0</v>
      </c>
      <c r="E28" s="23">
        <f>+E29+E30</f>
        <v>0</v>
      </c>
      <c r="F28" s="23">
        <f t="shared" ref="F28:Z28" si="120">+F29+F30</f>
        <v>0</v>
      </c>
      <c r="G28" s="23">
        <f t="shared" si="120"/>
        <v>0</v>
      </c>
      <c r="H28" s="23">
        <f t="shared" si="120"/>
        <v>0</v>
      </c>
      <c r="I28" s="23">
        <f t="shared" si="120"/>
        <v>0</v>
      </c>
      <c r="J28" s="23">
        <f t="shared" si="120"/>
        <v>0</v>
      </c>
      <c r="K28" s="23">
        <f t="shared" si="120"/>
        <v>0</v>
      </c>
      <c r="L28" s="23">
        <f t="shared" si="120"/>
        <v>0</v>
      </c>
      <c r="M28" s="23">
        <f t="shared" si="120"/>
        <v>0</v>
      </c>
      <c r="N28" s="23">
        <f t="shared" si="120"/>
        <v>0</v>
      </c>
      <c r="O28" s="23">
        <f t="shared" si="120"/>
        <v>0</v>
      </c>
      <c r="P28" s="23">
        <f t="shared" si="120"/>
        <v>0</v>
      </c>
      <c r="Q28" s="23">
        <f t="shared" si="120"/>
        <v>0</v>
      </c>
      <c r="R28" s="23">
        <f t="shared" si="120"/>
        <v>0</v>
      </c>
      <c r="S28" s="23">
        <f t="shared" si="120"/>
        <v>0</v>
      </c>
      <c r="T28" s="23">
        <f t="shared" si="120"/>
        <v>0</v>
      </c>
      <c r="U28" s="23">
        <f t="shared" si="120"/>
        <v>0</v>
      </c>
      <c r="V28" s="23">
        <f t="shared" si="120"/>
        <v>0</v>
      </c>
      <c r="W28" s="23">
        <f t="shared" si="120"/>
        <v>0</v>
      </c>
      <c r="X28" s="23">
        <f t="shared" si="120"/>
        <v>0</v>
      </c>
      <c r="Y28" s="23">
        <f t="shared" si="120"/>
        <v>0</v>
      </c>
      <c r="Z28" s="23">
        <f t="shared" si="120"/>
        <v>0</v>
      </c>
      <c r="AA28" s="23">
        <f>+AA29+AA30</f>
        <v>0</v>
      </c>
      <c r="AB28" s="23">
        <f t="shared" ref="AB28" si="121">+AB29+AB30</f>
        <v>0</v>
      </c>
      <c r="AC28" s="23">
        <f t="shared" ref="AC28" si="122">+AC29+AC30</f>
        <v>0</v>
      </c>
      <c r="AD28" s="23">
        <f t="shared" ref="AD28" si="123">+AD29+AD30</f>
        <v>0</v>
      </c>
      <c r="AE28" s="23">
        <f t="shared" ref="AE28" si="124">+AE29+AE30</f>
        <v>0</v>
      </c>
      <c r="AF28" s="23">
        <f t="shared" ref="AF28" si="125">+AF29+AF30</f>
        <v>0</v>
      </c>
      <c r="AG28" s="23">
        <f t="shared" ref="AG28" si="126">+AG29+AG30</f>
        <v>0</v>
      </c>
      <c r="AH28" s="23">
        <f t="shared" ref="AH28" si="127">+AH29+AH30</f>
        <v>0</v>
      </c>
      <c r="AI28" s="23">
        <f t="shared" ref="AI28" si="128">+AI29+AI30</f>
        <v>0</v>
      </c>
      <c r="AJ28" s="23">
        <f>+AJ29+AJ30</f>
        <v>0</v>
      </c>
      <c r="AK28" s="23">
        <f t="shared" ref="AK28" si="129">+AK29+AK30</f>
        <v>0</v>
      </c>
      <c r="AL28" s="23">
        <f t="shared" ref="AL28" si="130">+AL29+AL30</f>
        <v>0</v>
      </c>
      <c r="AM28" s="23">
        <f t="shared" ref="AM28" si="131">+AM29+AM30</f>
        <v>0</v>
      </c>
    </row>
    <row r="29" spans="2:39" x14ac:dyDescent="0.25">
      <c r="B29" s="20" t="s">
        <v>16</v>
      </c>
      <c r="C29" s="24">
        <v>0</v>
      </c>
      <c r="D29" s="24">
        <f>+C29+'Variazioni Patrimoniali'!C13</f>
        <v>0</v>
      </c>
      <c r="E29" s="24">
        <f>+D29+'Variazioni Patrimoniali'!D13</f>
        <v>0</v>
      </c>
      <c r="F29" s="24">
        <f>+E29+'Variazioni Patrimoniali'!E13</f>
        <v>0</v>
      </c>
      <c r="G29" s="24">
        <f>+F29+'Variazioni Patrimoniali'!F13</f>
        <v>0</v>
      </c>
      <c r="H29" s="24">
        <f>+G29+'Variazioni Patrimoniali'!G13</f>
        <v>0</v>
      </c>
      <c r="I29" s="24">
        <f>+H29+'Variazioni Patrimoniali'!H13</f>
        <v>0</v>
      </c>
      <c r="J29" s="24">
        <f>+I29+'Variazioni Patrimoniali'!I13</f>
        <v>0</v>
      </c>
      <c r="K29" s="24">
        <f>+J29+'Variazioni Patrimoniali'!J13</f>
        <v>0</v>
      </c>
      <c r="L29" s="24">
        <f>+K29+'Variazioni Patrimoniali'!K13</f>
        <v>0</v>
      </c>
      <c r="M29" s="24">
        <f>+L29+'Variazioni Patrimoniali'!L13</f>
        <v>0</v>
      </c>
      <c r="N29" s="24">
        <f>+M29+'Variazioni Patrimoniali'!M13</f>
        <v>0</v>
      </c>
      <c r="O29" s="24">
        <f>+N29+'Variazioni Patrimoniali'!N13</f>
        <v>0</v>
      </c>
      <c r="P29" s="24">
        <f>+O29+'Variazioni Patrimoniali'!O13</f>
        <v>0</v>
      </c>
      <c r="Q29" s="24">
        <f>+P29+'Variazioni Patrimoniali'!P13</f>
        <v>0</v>
      </c>
      <c r="R29" s="24">
        <f>+Q29+'Variazioni Patrimoniali'!Q13</f>
        <v>0</v>
      </c>
      <c r="S29" s="24">
        <f>+R29+'Variazioni Patrimoniali'!R13</f>
        <v>0</v>
      </c>
      <c r="T29" s="24">
        <f>+S29+'Variazioni Patrimoniali'!S13</f>
        <v>0</v>
      </c>
      <c r="U29" s="24">
        <f>+T29+'Variazioni Patrimoniali'!T13</f>
        <v>0</v>
      </c>
      <c r="V29" s="24">
        <f>+U29+'Variazioni Patrimoniali'!U13</f>
        <v>0</v>
      </c>
      <c r="W29" s="24">
        <f>+V29+'Variazioni Patrimoniali'!V13</f>
        <v>0</v>
      </c>
      <c r="X29" s="24">
        <f>+W29+'Variazioni Patrimoniali'!W13</f>
        <v>0</v>
      </c>
      <c r="Y29" s="24">
        <f>+X29+'Variazioni Patrimoniali'!X13</f>
        <v>0</v>
      </c>
      <c r="Z29" s="24">
        <f>+Y29+'Variazioni Patrimoniali'!Y13</f>
        <v>0</v>
      </c>
      <c r="AA29" s="24">
        <f>+Z29+'Variazioni Patrimoniali'!Z13</f>
        <v>0</v>
      </c>
      <c r="AB29" s="24">
        <f>+AA29+'Variazioni Patrimoniali'!AA13</f>
        <v>0</v>
      </c>
      <c r="AC29" s="24">
        <f>+AB29+'Variazioni Patrimoniali'!AB13</f>
        <v>0</v>
      </c>
      <c r="AD29" s="24">
        <f>+AC29+'Variazioni Patrimoniali'!AC13</f>
        <v>0</v>
      </c>
      <c r="AE29" s="24">
        <f>+AD29+'Variazioni Patrimoniali'!AD13</f>
        <v>0</v>
      </c>
      <c r="AF29" s="24">
        <f>+AE29+'Variazioni Patrimoniali'!AE13</f>
        <v>0</v>
      </c>
      <c r="AG29" s="24">
        <f>+AF29+'Variazioni Patrimoniali'!AF13</f>
        <v>0</v>
      </c>
      <c r="AH29" s="24">
        <f>+AG29+'Variazioni Patrimoniali'!AG13</f>
        <v>0</v>
      </c>
      <c r="AI29" s="24">
        <f>+AH29+'Variazioni Patrimoniali'!AH13</f>
        <v>0</v>
      </c>
      <c r="AJ29" s="24">
        <f>+AI29+'Variazioni Patrimoniali'!AI13</f>
        <v>0</v>
      </c>
      <c r="AK29" s="24">
        <f>+AJ29+'Variazioni Patrimoniali'!AJ13</f>
        <v>0</v>
      </c>
      <c r="AL29" s="24">
        <f>+AK29+'Variazioni Patrimoniali'!AK13</f>
        <v>0</v>
      </c>
      <c r="AM29" s="24">
        <f>+AL29+'Variazioni Patrimoniali'!AL13</f>
        <v>0</v>
      </c>
    </row>
    <row r="30" spans="2:39" x14ac:dyDescent="0.25">
      <c r="B30" s="20" t="s">
        <v>17</v>
      </c>
      <c r="C30" s="24">
        <v>0</v>
      </c>
      <c r="D30" s="24">
        <f t="shared" ref="D30:E30" si="132">+C30</f>
        <v>0</v>
      </c>
      <c r="E30" s="24">
        <f t="shared" si="132"/>
        <v>0</v>
      </c>
      <c r="F30" s="24">
        <f t="shared" ref="F30" si="133">+E30</f>
        <v>0</v>
      </c>
      <c r="G30" s="24">
        <f t="shared" ref="G30" si="134">+F30</f>
        <v>0</v>
      </c>
      <c r="H30" s="24">
        <f t="shared" ref="H30" si="135">+G30</f>
        <v>0</v>
      </c>
      <c r="I30" s="24">
        <f t="shared" ref="I30" si="136">+H30</f>
        <v>0</v>
      </c>
      <c r="J30" s="24">
        <f t="shared" ref="J30" si="137">+I30</f>
        <v>0</v>
      </c>
      <c r="K30" s="24">
        <f t="shared" ref="K30" si="138">+J30</f>
        <v>0</v>
      </c>
      <c r="L30" s="24">
        <f t="shared" ref="L30" si="139">+K30</f>
        <v>0</v>
      </c>
      <c r="M30" s="24">
        <f t="shared" ref="M30" si="140">+L30</f>
        <v>0</v>
      </c>
      <c r="N30" s="24">
        <f t="shared" ref="N30" si="141">+M30</f>
        <v>0</v>
      </c>
      <c r="O30" s="24">
        <f t="shared" ref="O30" si="142">+N30</f>
        <v>0</v>
      </c>
      <c r="P30" s="24">
        <f t="shared" ref="P30" si="143">+O30</f>
        <v>0</v>
      </c>
      <c r="Q30" s="24">
        <f t="shared" ref="Q30" si="144">+P30</f>
        <v>0</v>
      </c>
      <c r="R30" s="24">
        <f t="shared" ref="R30" si="145">+Q30</f>
        <v>0</v>
      </c>
      <c r="S30" s="24">
        <f t="shared" ref="S30" si="146">+R30</f>
        <v>0</v>
      </c>
      <c r="T30" s="24">
        <f t="shared" ref="T30" si="147">+S30</f>
        <v>0</v>
      </c>
      <c r="U30" s="24">
        <f t="shared" ref="U30" si="148">+T30</f>
        <v>0</v>
      </c>
      <c r="V30" s="24">
        <f t="shared" ref="V30" si="149">+U30</f>
        <v>0</v>
      </c>
      <c r="W30" s="24">
        <f t="shared" ref="W30" si="150">+V30</f>
        <v>0</v>
      </c>
      <c r="X30" s="24">
        <f t="shared" ref="X30" si="151">+W30</f>
        <v>0</v>
      </c>
      <c r="Y30" s="24">
        <f t="shared" ref="Y30" si="152">+X30</f>
        <v>0</v>
      </c>
      <c r="Z30" s="24">
        <f t="shared" ref="Z30" si="153">+Y30</f>
        <v>0</v>
      </c>
      <c r="AA30" s="24">
        <f t="shared" ref="AA30" si="154">+Z30</f>
        <v>0</v>
      </c>
      <c r="AB30" s="24">
        <f t="shared" ref="AB30" si="155">+AA30</f>
        <v>0</v>
      </c>
      <c r="AC30" s="24">
        <f t="shared" ref="AC30" si="156">+AB30</f>
        <v>0</v>
      </c>
      <c r="AD30" s="24">
        <f t="shared" ref="AD30" si="157">+AC30</f>
        <v>0</v>
      </c>
      <c r="AE30" s="24">
        <f t="shared" ref="AE30" si="158">+AD30</f>
        <v>0</v>
      </c>
      <c r="AF30" s="24">
        <f t="shared" ref="AF30" si="159">+AE30</f>
        <v>0</v>
      </c>
      <c r="AG30" s="24">
        <f t="shared" ref="AG30" si="160">+AF30</f>
        <v>0</v>
      </c>
      <c r="AH30" s="24">
        <f t="shared" ref="AH30" si="161">+AG30</f>
        <v>0</v>
      </c>
      <c r="AI30" s="24">
        <f t="shared" ref="AI30" si="162">+AH30</f>
        <v>0</v>
      </c>
      <c r="AJ30" s="24">
        <f t="shared" ref="AJ30" si="163">+AI30</f>
        <v>0</v>
      </c>
      <c r="AK30" s="24">
        <f t="shared" ref="AK30" si="164">+AJ30</f>
        <v>0</v>
      </c>
      <c r="AL30" s="24">
        <f t="shared" ref="AL30" si="165">+AK30</f>
        <v>0</v>
      </c>
      <c r="AM30" s="24">
        <f t="shared" ref="AM30" si="166">+AL30</f>
        <v>0</v>
      </c>
    </row>
    <row r="31" spans="2:39" x14ac:dyDescent="0.25">
      <c r="B31" s="17" t="s">
        <v>18</v>
      </c>
      <c r="C31" s="23">
        <v>0</v>
      </c>
      <c r="D31" s="23">
        <f>+C31+'Variazioni Patrimoniali'!C24</f>
        <v>0</v>
      </c>
      <c r="E31" s="23">
        <f>+D31+'Variazioni Patrimoniali'!D24</f>
        <v>0</v>
      </c>
      <c r="F31" s="23">
        <f>+E31+'Variazioni Patrimoniali'!E24</f>
        <v>0</v>
      </c>
      <c r="G31" s="23">
        <f>+F31+'Variazioni Patrimoniali'!F24</f>
        <v>0</v>
      </c>
      <c r="H31" s="23">
        <f>+G31+'Variazioni Patrimoniali'!G24</f>
        <v>0</v>
      </c>
      <c r="I31" s="23">
        <f>+H31+'Variazioni Patrimoniali'!H24</f>
        <v>0</v>
      </c>
      <c r="J31" s="23">
        <f>+I31+'Variazioni Patrimoniali'!I24</f>
        <v>0</v>
      </c>
      <c r="K31" s="23">
        <f>+J31+'Variazioni Patrimoniali'!J24</f>
        <v>0</v>
      </c>
      <c r="L31" s="23">
        <f>+K31+'Variazioni Patrimoniali'!K24</f>
        <v>0</v>
      </c>
      <c r="M31" s="23">
        <f>+L31+'Variazioni Patrimoniali'!L24</f>
        <v>0</v>
      </c>
      <c r="N31" s="23">
        <f>+M31+'Variazioni Patrimoniali'!M24</f>
        <v>0</v>
      </c>
      <c r="O31" s="23">
        <f>+N31+'Variazioni Patrimoniali'!N24</f>
        <v>0</v>
      </c>
      <c r="P31" s="23">
        <f>+O31+'Variazioni Patrimoniali'!O24</f>
        <v>0</v>
      </c>
      <c r="Q31" s="23">
        <f>+P31+'Variazioni Patrimoniali'!P24</f>
        <v>0</v>
      </c>
      <c r="R31" s="23">
        <f>+Q31+'Variazioni Patrimoniali'!Q24</f>
        <v>0</v>
      </c>
      <c r="S31" s="23">
        <f>+R31+'Variazioni Patrimoniali'!R24</f>
        <v>0</v>
      </c>
      <c r="T31" s="23">
        <f>+S31+'Variazioni Patrimoniali'!S24</f>
        <v>0</v>
      </c>
      <c r="U31" s="23">
        <f>+T31+'Variazioni Patrimoniali'!T24</f>
        <v>0</v>
      </c>
      <c r="V31" s="23">
        <f>+U31+'Variazioni Patrimoniali'!U24</f>
        <v>0</v>
      </c>
      <c r="W31" s="23">
        <f>+V31+'Variazioni Patrimoniali'!V24</f>
        <v>0</v>
      </c>
      <c r="X31" s="23">
        <f>+W31+'Variazioni Patrimoniali'!W24</f>
        <v>0</v>
      </c>
      <c r="Y31" s="23">
        <f>+X31+'Variazioni Patrimoniali'!X24</f>
        <v>0</v>
      </c>
      <c r="Z31" s="23">
        <f>+Y31+'Variazioni Patrimoniali'!Y24</f>
        <v>0</v>
      </c>
      <c r="AA31" s="23">
        <f>+Z31+'Variazioni Patrimoniali'!Z24</f>
        <v>0</v>
      </c>
      <c r="AB31" s="23">
        <f>+AA31+'Variazioni Patrimoniali'!AA24</f>
        <v>0</v>
      </c>
      <c r="AC31" s="23">
        <f>+AB31+'Variazioni Patrimoniali'!AB24</f>
        <v>0</v>
      </c>
      <c r="AD31" s="23">
        <f>+AC31+'Variazioni Patrimoniali'!AC24</f>
        <v>0</v>
      </c>
      <c r="AE31" s="23">
        <f>+AD31+'Variazioni Patrimoniali'!AD24</f>
        <v>0</v>
      </c>
      <c r="AF31" s="23">
        <f>+AE31+'Variazioni Patrimoniali'!AE24</f>
        <v>0</v>
      </c>
      <c r="AG31" s="23">
        <f>+AF31+'Variazioni Patrimoniali'!AF24</f>
        <v>0</v>
      </c>
      <c r="AH31" s="23">
        <f>+AG31+'Variazioni Patrimoniali'!AG24</f>
        <v>0</v>
      </c>
      <c r="AI31" s="23">
        <f>+AH31+'Variazioni Patrimoniali'!AH24</f>
        <v>0</v>
      </c>
      <c r="AJ31" s="23">
        <f>+AI31+'Variazioni Patrimoniali'!AI24</f>
        <v>0</v>
      </c>
      <c r="AK31" s="23">
        <f>+AJ31+'Variazioni Patrimoniali'!AJ24</f>
        <v>0</v>
      </c>
      <c r="AL31" s="23">
        <f>+AK31+'Variazioni Patrimoniali'!AK24</f>
        <v>0</v>
      </c>
      <c r="AM31" s="23">
        <f>+AL31+'Variazioni Patrimoniali'!AL24</f>
        <v>0</v>
      </c>
    </row>
    <row r="32" spans="2:39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</row>
    <row r="33" spans="2:39" x14ac:dyDescent="0.25">
      <c r="B33" s="17" t="s">
        <v>19</v>
      </c>
      <c r="C33" s="23">
        <f>+C34-C38</f>
        <v>0</v>
      </c>
      <c r="D33" s="23">
        <f>+D34-D38</f>
        <v>0</v>
      </c>
      <c r="E33" s="23">
        <f>+E34-E38</f>
        <v>0</v>
      </c>
      <c r="F33" s="23">
        <f t="shared" ref="F33:Z33" si="167">+F34-F38</f>
        <v>0</v>
      </c>
      <c r="G33" s="23">
        <f t="shared" si="167"/>
        <v>0</v>
      </c>
      <c r="H33" s="23">
        <f t="shared" si="167"/>
        <v>0</v>
      </c>
      <c r="I33" s="23">
        <f t="shared" si="167"/>
        <v>0</v>
      </c>
      <c r="J33" s="23">
        <f t="shared" si="167"/>
        <v>0</v>
      </c>
      <c r="K33" s="23">
        <f t="shared" si="167"/>
        <v>0</v>
      </c>
      <c r="L33" s="23">
        <f t="shared" si="167"/>
        <v>0</v>
      </c>
      <c r="M33" s="23">
        <f t="shared" si="167"/>
        <v>0</v>
      </c>
      <c r="N33" s="23">
        <f t="shared" si="167"/>
        <v>0</v>
      </c>
      <c r="O33" s="23">
        <f t="shared" si="167"/>
        <v>0</v>
      </c>
      <c r="P33" s="23">
        <f t="shared" si="167"/>
        <v>0</v>
      </c>
      <c r="Q33" s="23">
        <f t="shared" si="167"/>
        <v>0</v>
      </c>
      <c r="R33" s="23">
        <f t="shared" si="167"/>
        <v>0</v>
      </c>
      <c r="S33" s="23">
        <f t="shared" si="167"/>
        <v>0</v>
      </c>
      <c r="T33" s="23">
        <f t="shared" si="167"/>
        <v>0</v>
      </c>
      <c r="U33" s="23">
        <f t="shared" si="167"/>
        <v>0</v>
      </c>
      <c r="V33" s="23">
        <f t="shared" si="167"/>
        <v>0</v>
      </c>
      <c r="W33" s="23">
        <f t="shared" si="167"/>
        <v>0</v>
      </c>
      <c r="X33" s="23">
        <f t="shared" si="167"/>
        <v>0</v>
      </c>
      <c r="Y33" s="23">
        <f t="shared" si="167"/>
        <v>0</v>
      </c>
      <c r="Z33" s="23">
        <f t="shared" si="167"/>
        <v>0</v>
      </c>
      <c r="AA33" s="23">
        <f>+AA34-AA38</f>
        <v>0</v>
      </c>
      <c r="AB33" s="23">
        <f t="shared" ref="AB33" si="168">+AB34-AB38</f>
        <v>0</v>
      </c>
      <c r="AC33" s="23">
        <f t="shared" ref="AC33" si="169">+AC34-AC38</f>
        <v>0</v>
      </c>
      <c r="AD33" s="23">
        <f t="shared" ref="AD33" si="170">+AD34-AD38</f>
        <v>0</v>
      </c>
      <c r="AE33" s="23">
        <f t="shared" ref="AE33" si="171">+AE34-AE38</f>
        <v>0</v>
      </c>
      <c r="AF33" s="23">
        <f t="shared" ref="AF33" si="172">+AF34-AF38</f>
        <v>0</v>
      </c>
      <c r="AG33" s="23">
        <f t="shared" ref="AG33" si="173">+AG34-AG38</f>
        <v>0</v>
      </c>
      <c r="AH33" s="23">
        <f t="shared" ref="AH33" si="174">+AH34-AH38</f>
        <v>0</v>
      </c>
      <c r="AI33" s="23">
        <f t="shared" ref="AI33" si="175">+AI34-AI38</f>
        <v>0</v>
      </c>
      <c r="AJ33" s="23">
        <f>+AJ34-AJ38</f>
        <v>0</v>
      </c>
      <c r="AK33" s="23">
        <f t="shared" ref="AK33" si="176">+AK34-AK38</f>
        <v>0</v>
      </c>
      <c r="AL33" s="23">
        <f t="shared" ref="AL33" si="177">+AL34-AL38</f>
        <v>0</v>
      </c>
      <c r="AM33" s="23">
        <f t="shared" ref="AM33" si="178">+AM34-AM38</f>
        <v>0</v>
      </c>
    </row>
    <row r="34" spans="2:39" x14ac:dyDescent="0.25">
      <c r="B34" s="17" t="s">
        <v>20</v>
      </c>
      <c r="C34" s="23">
        <f>+SUM(C35:C37)</f>
        <v>0</v>
      </c>
      <c r="D34" s="23">
        <f>+SUM(D35:D37)</f>
        <v>0</v>
      </c>
      <c r="E34" s="23">
        <f>+SUM(E35:E37)</f>
        <v>0</v>
      </c>
      <c r="F34" s="23">
        <f t="shared" ref="F34:Z34" si="179">+SUM(F35:F37)</f>
        <v>0</v>
      </c>
      <c r="G34" s="23">
        <f t="shared" si="179"/>
        <v>0</v>
      </c>
      <c r="H34" s="23">
        <f t="shared" si="179"/>
        <v>0</v>
      </c>
      <c r="I34" s="23">
        <f t="shared" si="179"/>
        <v>0</v>
      </c>
      <c r="J34" s="23">
        <f t="shared" si="179"/>
        <v>0</v>
      </c>
      <c r="K34" s="23">
        <f t="shared" si="179"/>
        <v>0</v>
      </c>
      <c r="L34" s="23">
        <f t="shared" si="179"/>
        <v>0</v>
      </c>
      <c r="M34" s="23">
        <f t="shared" si="179"/>
        <v>0</v>
      </c>
      <c r="N34" s="23">
        <f t="shared" si="179"/>
        <v>0</v>
      </c>
      <c r="O34" s="23">
        <f t="shared" si="179"/>
        <v>0</v>
      </c>
      <c r="P34" s="23">
        <f t="shared" si="179"/>
        <v>0</v>
      </c>
      <c r="Q34" s="23">
        <f t="shared" si="179"/>
        <v>0</v>
      </c>
      <c r="R34" s="23">
        <f t="shared" si="179"/>
        <v>0</v>
      </c>
      <c r="S34" s="23">
        <f t="shared" si="179"/>
        <v>0</v>
      </c>
      <c r="T34" s="23">
        <f t="shared" si="179"/>
        <v>0</v>
      </c>
      <c r="U34" s="23">
        <f t="shared" si="179"/>
        <v>0</v>
      </c>
      <c r="V34" s="23">
        <f t="shared" si="179"/>
        <v>0</v>
      </c>
      <c r="W34" s="23">
        <f t="shared" si="179"/>
        <v>0</v>
      </c>
      <c r="X34" s="23">
        <f t="shared" si="179"/>
        <v>0</v>
      </c>
      <c r="Y34" s="23">
        <f t="shared" si="179"/>
        <v>0</v>
      </c>
      <c r="Z34" s="23">
        <f t="shared" si="179"/>
        <v>0</v>
      </c>
      <c r="AA34" s="23">
        <f>+SUM(AA35:AA37)</f>
        <v>0</v>
      </c>
      <c r="AB34" s="23">
        <f t="shared" ref="AB34" si="180">+SUM(AB35:AB37)</f>
        <v>0</v>
      </c>
      <c r="AC34" s="23">
        <f t="shared" ref="AC34" si="181">+SUM(AC35:AC37)</f>
        <v>0</v>
      </c>
      <c r="AD34" s="23">
        <f t="shared" ref="AD34" si="182">+SUM(AD35:AD37)</f>
        <v>0</v>
      </c>
      <c r="AE34" s="23">
        <f t="shared" ref="AE34" si="183">+SUM(AE35:AE37)</f>
        <v>0</v>
      </c>
      <c r="AF34" s="23">
        <f t="shared" ref="AF34" si="184">+SUM(AF35:AF37)</f>
        <v>0</v>
      </c>
      <c r="AG34" s="23">
        <f t="shared" ref="AG34" si="185">+SUM(AG35:AG37)</f>
        <v>0</v>
      </c>
      <c r="AH34" s="23">
        <f t="shared" ref="AH34" si="186">+SUM(AH35:AH37)</f>
        <v>0</v>
      </c>
      <c r="AI34" s="23">
        <f t="shared" ref="AI34" si="187">+SUM(AI35:AI37)</f>
        <v>0</v>
      </c>
      <c r="AJ34" s="23">
        <f>+SUM(AJ35:AJ37)</f>
        <v>0</v>
      </c>
      <c r="AK34" s="23">
        <f t="shared" ref="AK34" si="188">+SUM(AK35:AK37)</f>
        <v>0</v>
      </c>
      <c r="AL34" s="23">
        <f t="shared" ref="AL34" si="189">+SUM(AL35:AL37)</f>
        <v>0</v>
      </c>
      <c r="AM34" s="23">
        <f t="shared" ref="AM34" si="190">+SUM(AM35:AM37)</f>
        <v>0</v>
      </c>
    </row>
    <row r="35" spans="2:39" x14ac:dyDescent="0.25">
      <c r="B35" s="20" t="s">
        <v>21</v>
      </c>
      <c r="C35" s="24">
        <v>0</v>
      </c>
      <c r="D35" s="24">
        <f t="shared" ref="D35:E38" si="191">+C35</f>
        <v>0</v>
      </c>
      <c r="E35" s="24">
        <f t="shared" si="191"/>
        <v>0</v>
      </c>
      <c r="F35" s="24">
        <f t="shared" ref="F35:Z35" si="192">+E35</f>
        <v>0</v>
      </c>
      <c r="G35" s="24">
        <f t="shared" si="192"/>
        <v>0</v>
      </c>
      <c r="H35" s="24">
        <f t="shared" si="192"/>
        <v>0</v>
      </c>
      <c r="I35" s="24">
        <f t="shared" si="192"/>
        <v>0</v>
      </c>
      <c r="J35" s="24">
        <f t="shared" si="192"/>
        <v>0</v>
      </c>
      <c r="K35" s="24">
        <f t="shared" si="192"/>
        <v>0</v>
      </c>
      <c r="L35" s="24">
        <f t="shared" si="192"/>
        <v>0</v>
      </c>
      <c r="M35" s="24">
        <f t="shared" si="192"/>
        <v>0</v>
      </c>
      <c r="N35" s="24">
        <f t="shared" si="192"/>
        <v>0</v>
      </c>
      <c r="O35" s="24">
        <f t="shared" si="192"/>
        <v>0</v>
      </c>
      <c r="P35" s="24">
        <f t="shared" si="192"/>
        <v>0</v>
      </c>
      <c r="Q35" s="24">
        <f t="shared" si="192"/>
        <v>0</v>
      </c>
      <c r="R35" s="24">
        <f t="shared" si="192"/>
        <v>0</v>
      </c>
      <c r="S35" s="24">
        <f t="shared" si="192"/>
        <v>0</v>
      </c>
      <c r="T35" s="24">
        <f t="shared" si="192"/>
        <v>0</v>
      </c>
      <c r="U35" s="24">
        <f t="shared" si="192"/>
        <v>0</v>
      </c>
      <c r="V35" s="24">
        <f t="shared" si="192"/>
        <v>0</v>
      </c>
      <c r="W35" s="24">
        <f t="shared" si="192"/>
        <v>0</v>
      </c>
      <c r="X35" s="24">
        <f t="shared" si="192"/>
        <v>0</v>
      </c>
      <c r="Y35" s="24">
        <f t="shared" si="192"/>
        <v>0</v>
      </c>
      <c r="Z35" s="24">
        <f t="shared" si="192"/>
        <v>0</v>
      </c>
      <c r="AA35" s="24">
        <f>+Z35</f>
        <v>0</v>
      </c>
      <c r="AB35" s="24">
        <f t="shared" ref="AB35:AI35" si="193">+AA35</f>
        <v>0</v>
      </c>
      <c r="AC35" s="24">
        <f t="shared" si="193"/>
        <v>0</v>
      </c>
      <c r="AD35" s="24">
        <f t="shared" si="193"/>
        <v>0</v>
      </c>
      <c r="AE35" s="24">
        <f t="shared" si="193"/>
        <v>0</v>
      </c>
      <c r="AF35" s="24">
        <f t="shared" si="193"/>
        <v>0</v>
      </c>
      <c r="AG35" s="24">
        <f t="shared" si="193"/>
        <v>0</v>
      </c>
      <c r="AH35" s="24">
        <f t="shared" si="193"/>
        <v>0</v>
      </c>
      <c r="AI35" s="24">
        <f t="shared" si="193"/>
        <v>0</v>
      </c>
      <c r="AJ35" s="24">
        <f>+AI35</f>
        <v>0</v>
      </c>
      <c r="AK35" s="24">
        <f t="shared" ref="AK35:AM35" si="194">+AJ35</f>
        <v>0</v>
      </c>
      <c r="AL35" s="24">
        <f t="shared" si="194"/>
        <v>0</v>
      </c>
      <c r="AM35" s="24">
        <f t="shared" si="194"/>
        <v>0</v>
      </c>
    </row>
    <row r="36" spans="2:39" x14ac:dyDescent="0.25">
      <c r="B36" s="20" t="s">
        <v>22</v>
      </c>
      <c r="C36" s="24">
        <v>0</v>
      </c>
      <c r="D36" s="24">
        <f t="shared" si="191"/>
        <v>0</v>
      </c>
      <c r="E36" s="24">
        <f t="shared" si="191"/>
        <v>0</v>
      </c>
      <c r="F36" s="24">
        <f t="shared" ref="F36:Z36" si="195">+E36</f>
        <v>0</v>
      </c>
      <c r="G36" s="24">
        <f t="shared" si="195"/>
        <v>0</v>
      </c>
      <c r="H36" s="24">
        <f t="shared" si="195"/>
        <v>0</v>
      </c>
      <c r="I36" s="24">
        <f t="shared" si="195"/>
        <v>0</v>
      </c>
      <c r="J36" s="24">
        <f t="shared" si="195"/>
        <v>0</v>
      </c>
      <c r="K36" s="24">
        <f t="shared" si="195"/>
        <v>0</v>
      </c>
      <c r="L36" s="24">
        <f t="shared" si="195"/>
        <v>0</v>
      </c>
      <c r="M36" s="24">
        <f t="shared" si="195"/>
        <v>0</v>
      </c>
      <c r="N36" s="24">
        <f t="shared" si="195"/>
        <v>0</v>
      </c>
      <c r="O36" s="24">
        <f t="shared" si="195"/>
        <v>0</v>
      </c>
      <c r="P36" s="24">
        <f t="shared" si="195"/>
        <v>0</v>
      </c>
      <c r="Q36" s="24">
        <f t="shared" si="195"/>
        <v>0</v>
      </c>
      <c r="R36" s="24">
        <f t="shared" si="195"/>
        <v>0</v>
      </c>
      <c r="S36" s="24">
        <f t="shared" si="195"/>
        <v>0</v>
      </c>
      <c r="T36" s="24">
        <f t="shared" si="195"/>
        <v>0</v>
      </c>
      <c r="U36" s="24">
        <f t="shared" si="195"/>
        <v>0</v>
      </c>
      <c r="V36" s="24">
        <f t="shared" si="195"/>
        <v>0</v>
      </c>
      <c r="W36" s="24">
        <f t="shared" si="195"/>
        <v>0</v>
      </c>
      <c r="X36" s="24">
        <f t="shared" si="195"/>
        <v>0</v>
      </c>
      <c r="Y36" s="24">
        <f t="shared" si="195"/>
        <v>0</v>
      </c>
      <c r="Z36" s="24">
        <f t="shared" si="195"/>
        <v>0</v>
      </c>
      <c r="AA36" s="24">
        <f>+Z36</f>
        <v>0</v>
      </c>
      <c r="AB36" s="24">
        <f t="shared" ref="AB36:AI36" si="196">+AA36</f>
        <v>0</v>
      </c>
      <c r="AC36" s="24">
        <f t="shared" si="196"/>
        <v>0</v>
      </c>
      <c r="AD36" s="24">
        <f t="shared" si="196"/>
        <v>0</v>
      </c>
      <c r="AE36" s="24">
        <f t="shared" si="196"/>
        <v>0</v>
      </c>
      <c r="AF36" s="24">
        <f t="shared" si="196"/>
        <v>0</v>
      </c>
      <c r="AG36" s="24">
        <f t="shared" si="196"/>
        <v>0</v>
      </c>
      <c r="AH36" s="24">
        <f t="shared" si="196"/>
        <v>0</v>
      </c>
      <c r="AI36" s="24">
        <f t="shared" si="196"/>
        <v>0</v>
      </c>
      <c r="AJ36" s="24">
        <f>+AI36</f>
        <v>0</v>
      </c>
      <c r="AK36" s="24">
        <f t="shared" ref="AK36:AM36" si="197">+AJ36</f>
        <v>0</v>
      </c>
      <c r="AL36" s="24">
        <f t="shared" si="197"/>
        <v>0</v>
      </c>
      <c r="AM36" s="24">
        <f t="shared" si="197"/>
        <v>0</v>
      </c>
    </row>
    <row r="37" spans="2:39" x14ac:dyDescent="0.25">
      <c r="B37" s="20" t="s">
        <v>23</v>
      </c>
      <c r="C37" s="24">
        <v>0</v>
      </c>
      <c r="D37" s="24">
        <f t="shared" si="191"/>
        <v>0</v>
      </c>
      <c r="E37" s="24">
        <f t="shared" si="191"/>
        <v>0</v>
      </c>
      <c r="F37" s="24">
        <f t="shared" ref="F37:Z37" si="198">+E37</f>
        <v>0</v>
      </c>
      <c r="G37" s="24">
        <f t="shared" si="198"/>
        <v>0</v>
      </c>
      <c r="H37" s="24">
        <f t="shared" si="198"/>
        <v>0</v>
      </c>
      <c r="I37" s="24">
        <f t="shared" si="198"/>
        <v>0</v>
      </c>
      <c r="J37" s="24">
        <f t="shared" si="198"/>
        <v>0</v>
      </c>
      <c r="K37" s="24">
        <f t="shared" si="198"/>
        <v>0</v>
      </c>
      <c r="L37" s="24">
        <f t="shared" si="198"/>
        <v>0</v>
      </c>
      <c r="M37" s="24">
        <f t="shared" si="198"/>
        <v>0</v>
      </c>
      <c r="N37" s="24">
        <f t="shared" si="198"/>
        <v>0</v>
      </c>
      <c r="O37" s="24">
        <f t="shared" si="198"/>
        <v>0</v>
      </c>
      <c r="P37" s="24">
        <f t="shared" si="198"/>
        <v>0</v>
      </c>
      <c r="Q37" s="24">
        <f t="shared" si="198"/>
        <v>0</v>
      </c>
      <c r="R37" s="24">
        <f t="shared" si="198"/>
        <v>0</v>
      </c>
      <c r="S37" s="24">
        <f t="shared" si="198"/>
        <v>0</v>
      </c>
      <c r="T37" s="24">
        <f t="shared" si="198"/>
        <v>0</v>
      </c>
      <c r="U37" s="24">
        <f t="shared" si="198"/>
        <v>0</v>
      </c>
      <c r="V37" s="24">
        <f t="shared" si="198"/>
        <v>0</v>
      </c>
      <c r="W37" s="24">
        <f t="shared" si="198"/>
        <v>0</v>
      </c>
      <c r="X37" s="24">
        <f t="shared" si="198"/>
        <v>0</v>
      </c>
      <c r="Y37" s="24">
        <f t="shared" si="198"/>
        <v>0</v>
      </c>
      <c r="Z37" s="24">
        <f t="shared" si="198"/>
        <v>0</v>
      </c>
      <c r="AA37" s="24">
        <f>+Z37</f>
        <v>0</v>
      </c>
      <c r="AB37" s="24">
        <f t="shared" ref="AB37:AI37" si="199">+AA37</f>
        <v>0</v>
      </c>
      <c r="AC37" s="24">
        <f t="shared" si="199"/>
        <v>0</v>
      </c>
      <c r="AD37" s="24">
        <f t="shared" si="199"/>
        <v>0</v>
      </c>
      <c r="AE37" s="24">
        <f t="shared" si="199"/>
        <v>0</v>
      </c>
      <c r="AF37" s="24">
        <f t="shared" si="199"/>
        <v>0</v>
      </c>
      <c r="AG37" s="24">
        <f t="shared" si="199"/>
        <v>0</v>
      </c>
      <c r="AH37" s="24">
        <f t="shared" si="199"/>
        <v>0</v>
      </c>
      <c r="AI37" s="24">
        <f t="shared" si="199"/>
        <v>0</v>
      </c>
      <c r="AJ37" s="24">
        <f>+AI37</f>
        <v>0</v>
      </c>
      <c r="AK37" s="24">
        <f t="shared" ref="AK37:AM37" si="200">+AJ37</f>
        <v>0</v>
      </c>
      <c r="AL37" s="24">
        <f t="shared" si="200"/>
        <v>0</v>
      </c>
      <c r="AM37" s="24">
        <f t="shared" si="200"/>
        <v>0</v>
      </c>
    </row>
    <row r="38" spans="2:39" x14ac:dyDescent="0.25">
      <c r="B38" s="17" t="s">
        <v>24</v>
      </c>
      <c r="C38" s="23">
        <v>0</v>
      </c>
      <c r="D38" s="23">
        <f t="shared" si="191"/>
        <v>0</v>
      </c>
      <c r="E38" s="23">
        <f t="shared" si="191"/>
        <v>0</v>
      </c>
      <c r="F38" s="23">
        <f t="shared" ref="F38:Z38" si="201">+E38</f>
        <v>0</v>
      </c>
      <c r="G38" s="23">
        <f t="shared" si="201"/>
        <v>0</v>
      </c>
      <c r="H38" s="23">
        <f t="shared" si="201"/>
        <v>0</v>
      </c>
      <c r="I38" s="23">
        <f t="shared" si="201"/>
        <v>0</v>
      </c>
      <c r="J38" s="23">
        <f t="shared" si="201"/>
        <v>0</v>
      </c>
      <c r="K38" s="23">
        <f t="shared" si="201"/>
        <v>0</v>
      </c>
      <c r="L38" s="23">
        <f t="shared" si="201"/>
        <v>0</v>
      </c>
      <c r="M38" s="23">
        <f t="shared" si="201"/>
        <v>0</v>
      </c>
      <c r="N38" s="23">
        <f t="shared" si="201"/>
        <v>0</v>
      </c>
      <c r="O38" s="23">
        <f t="shared" si="201"/>
        <v>0</v>
      </c>
      <c r="P38" s="23">
        <f t="shared" si="201"/>
        <v>0</v>
      </c>
      <c r="Q38" s="23">
        <f t="shared" si="201"/>
        <v>0</v>
      </c>
      <c r="R38" s="23">
        <f t="shared" si="201"/>
        <v>0</v>
      </c>
      <c r="S38" s="23">
        <f t="shared" si="201"/>
        <v>0</v>
      </c>
      <c r="T38" s="23">
        <f t="shared" si="201"/>
        <v>0</v>
      </c>
      <c r="U38" s="23">
        <f t="shared" si="201"/>
        <v>0</v>
      </c>
      <c r="V38" s="23">
        <f t="shared" si="201"/>
        <v>0</v>
      </c>
      <c r="W38" s="23">
        <f t="shared" si="201"/>
        <v>0</v>
      </c>
      <c r="X38" s="23">
        <f t="shared" si="201"/>
        <v>0</v>
      </c>
      <c r="Y38" s="23">
        <f t="shared" si="201"/>
        <v>0</v>
      </c>
      <c r="Z38" s="23">
        <f t="shared" si="201"/>
        <v>0</v>
      </c>
      <c r="AA38" s="23">
        <f>+Z38</f>
        <v>0</v>
      </c>
      <c r="AB38" s="23">
        <f t="shared" ref="AB38:AI38" si="202">+AA38</f>
        <v>0</v>
      </c>
      <c r="AC38" s="23">
        <f t="shared" si="202"/>
        <v>0</v>
      </c>
      <c r="AD38" s="23">
        <f t="shared" si="202"/>
        <v>0</v>
      </c>
      <c r="AE38" s="23">
        <f t="shared" si="202"/>
        <v>0</v>
      </c>
      <c r="AF38" s="23">
        <f t="shared" si="202"/>
        <v>0</v>
      </c>
      <c r="AG38" s="23">
        <f t="shared" si="202"/>
        <v>0</v>
      </c>
      <c r="AH38" s="23">
        <f t="shared" si="202"/>
        <v>0</v>
      </c>
      <c r="AI38" s="23">
        <f t="shared" si="202"/>
        <v>0</v>
      </c>
      <c r="AJ38" s="23">
        <f>+AI38</f>
        <v>0</v>
      </c>
      <c r="AK38" s="23">
        <f t="shared" ref="AK38:AM38" si="203">+AJ38</f>
        <v>0</v>
      </c>
      <c r="AL38" s="23">
        <f t="shared" si="203"/>
        <v>0</v>
      </c>
      <c r="AM38" s="23">
        <f t="shared" si="203"/>
        <v>0</v>
      </c>
    </row>
    <row r="41" spans="2:39" x14ac:dyDescent="0.25">
      <c r="B41" s="17" t="s">
        <v>25</v>
      </c>
      <c r="C41" s="23">
        <f>+C33+C24+C19+C12+C9</f>
        <v>0</v>
      </c>
      <c r="D41" s="23">
        <f>+D33+D24+D19+D12+D9</f>
        <v>698080</v>
      </c>
      <c r="E41" s="23">
        <f>+E33+E24+E19+E12+E9</f>
        <v>941550</v>
      </c>
      <c r="F41" s="23">
        <f t="shared" ref="F41:Z41" si="204">+F33+F24+F19+F12+F9</f>
        <v>991798.3</v>
      </c>
      <c r="G41" s="23">
        <f t="shared" si="204"/>
        <v>1090669.7000000002</v>
      </c>
      <c r="H41" s="23">
        <f t="shared" si="204"/>
        <v>1240268.7000000002</v>
      </c>
      <c r="I41" s="23">
        <f t="shared" si="204"/>
        <v>1389867.7000000002</v>
      </c>
      <c r="J41" s="23">
        <f t="shared" si="204"/>
        <v>1539466.7000000002</v>
      </c>
      <c r="K41" s="23">
        <f t="shared" si="204"/>
        <v>1688015.7000000002</v>
      </c>
      <c r="L41" s="23">
        <f t="shared" si="204"/>
        <v>1837614.7000000002</v>
      </c>
      <c r="M41" s="23">
        <f t="shared" si="204"/>
        <v>1987213.7000000002</v>
      </c>
      <c r="N41" s="23">
        <f t="shared" si="204"/>
        <v>2136812.7000000002</v>
      </c>
      <c r="O41" s="23">
        <f t="shared" si="204"/>
        <v>2285286.7000000002</v>
      </c>
      <c r="P41" s="23">
        <f t="shared" si="204"/>
        <v>2434867.7000000002</v>
      </c>
      <c r="Q41" s="23">
        <f t="shared" si="204"/>
        <v>2584442.1900000004</v>
      </c>
      <c r="R41" s="23">
        <f t="shared" si="204"/>
        <v>2734016.6800000006</v>
      </c>
      <c r="S41" s="23">
        <f t="shared" si="204"/>
        <v>2883591.1700000009</v>
      </c>
      <c r="T41" s="23">
        <f t="shared" si="204"/>
        <v>3033165.6600000011</v>
      </c>
      <c r="U41" s="23">
        <f t="shared" si="204"/>
        <v>3182740.1500000013</v>
      </c>
      <c r="V41" s="23">
        <f t="shared" si="204"/>
        <v>3332314.6400000015</v>
      </c>
      <c r="W41" s="23">
        <f t="shared" si="204"/>
        <v>3480098.4000000013</v>
      </c>
      <c r="X41" s="23">
        <f t="shared" si="204"/>
        <v>3629672.8900000015</v>
      </c>
      <c r="Y41" s="23">
        <f t="shared" si="204"/>
        <v>3779247.3800000018</v>
      </c>
      <c r="Z41" s="23">
        <f t="shared" si="204"/>
        <v>3928821.870000002</v>
      </c>
      <c r="AA41" s="23">
        <f>+AA33+AA24+AA19+AA12+AA9</f>
        <v>4076897.888650002</v>
      </c>
      <c r="AB41" s="23">
        <f t="shared" ref="AB41:AI41" si="205">+AB33+AB24+AB19+AB12+AB9</f>
        <v>4226454.1986500025</v>
      </c>
      <c r="AC41" s="23">
        <f t="shared" si="205"/>
        <v>4376003.9335500021</v>
      </c>
      <c r="AD41" s="23">
        <f t="shared" si="205"/>
        <v>4525553.6684500016</v>
      </c>
      <c r="AE41" s="23">
        <f t="shared" si="205"/>
        <v>4675103.4033500021</v>
      </c>
      <c r="AF41" s="23">
        <f t="shared" si="205"/>
        <v>4824653.1382500017</v>
      </c>
      <c r="AG41" s="23">
        <f t="shared" si="205"/>
        <v>4974202.8731500013</v>
      </c>
      <c r="AH41" s="23">
        <f t="shared" si="205"/>
        <v>5123752.6080500009</v>
      </c>
      <c r="AI41" s="23">
        <f t="shared" si="205"/>
        <v>5271306.0028380686</v>
      </c>
      <c r="AJ41" s="23">
        <f>+AJ33+AJ24+AJ19+AJ12+AJ9</f>
        <v>5420855.7377380682</v>
      </c>
      <c r="AK41" s="23">
        <f t="shared" ref="AK41:AM41" si="206">+AK33+AK24+AK19+AK12+AK9</f>
        <v>5570405.4726380678</v>
      </c>
      <c r="AL41" s="23">
        <f t="shared" si="206"/>
        <v>5719955.2075380674</v>
      </c>
      <c r="AM41" s="23">
        <f t="shared" si="206"/>
        <v>5867902.4731942257</v>
      </c>
    </row>
    <row r="42" spans="2:39" x14ac:dyDescent="0.25"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</row>
    <row r="43" spans="2:39" x14ac:dyDescent="0.25">
      <c r="B43" s="17" t="s">
        <v>26</v>
      </c>
      <c r="C43" s="24">
        <v>0</v>
      </c>
      <c r="D43" s="24">
        <f>+C43</f>
        <v>0</v>
      </c>
      <c r="E43" s="24">
        <f>+D43</f>
        <v>0</v>
      </c>
      <c r="F43" s="24">
        <f t="shared" ref="F43:Z43" si="207">+E43</f>
        <v>0</v>
      </c>
      <c r="G43" s="24">
        <f t="shared" si="207"/>
        <v>0</v>
      </c>
      <c r="H43" s="24">
        <f t="shared" si="207"/>
        <v>0</v>
      </c>
      <c r="I43" s="24">
        <f t="shared" si="207"/>
        <v>0</v>
      </c>
      <c r="J43" s="24">
        <f t="shared" si="207"/>
        <v>0</v>
      </c>
      <c r="K43" s="24">
        <f t="shared" si="207"/>
        <v>0</v>
      </c>
      <c r="L43" s="24">
        <f t="shared" si="207"/>
        <v>0</v>
      </c>
      <c r="M43" s="24">
        <f t="shared" si="207"/>
        <v>0</v>
      </c>
      <c r="N43" s="24">
        <f t="shared" si="207"/>
        <v>0</v>
      </c>
      <c r="O43" s="24">
        <f t="shared" si="207"/>
        <v>0</v>
      </c>
      <c r="P43" s="24">
        <f t="shared" si="207"/>
        <v>0</v>
      </c>
      <c r="Q43" s="24">
        <f t="shared" si="207"/>
        <v>0</v>
      </c>
      <c r="R43" s="24">
        <f t="shared" si="207"/>
        <v>0</v>
      </c>
      <c r="S43" s="24">
        <f t="shared" si="207"/>
        <v>0</v>
      </c>
      <c r="T43" s="24">
        <f t="shared" si="207"/>
        <v>0</v>
      </c>
      <c r="U43" s="24">
        <f t="shared" si="207"/>
        <v>0</v>
      </c>
      <c r="V43" s="24">
        <f t="shared" si="207"/>
        <v>0</v>
      </c>
      <c r="W43" s="24">
        <f t="shared" si="207"/>
        <v>0</v>
      </c>
      <c r="X43" s="24">
        <f t="shared" si="207"/>
        <v>0</v>
      </c>
      <c r="Y43" s="24">
        <f t="shared" si="207"/>
        <v>0</v>
      </c>
      <c r="Z43" s="24">
        <f t="shared" si="207"/>
        <v>0</v>
      </c>
      <c r="AA43" s="24">
        <f>+Z43</f>
        <v>0</v>
      </c>
      <c r="AB43" s="24">
        <f t="shared" ref="AB43:AI43" si="208">+AA43</f>
        <v>0</v>
      </c>
      <c r="AC43" s="24">
        <f t="shared" si="208"/>
        <v>0</v>
      </c>
      <c r="AD43" s="24">
        <f t="shared" si="208"/>
        <v>0</v>
      </c>
      <c r="AE43" s="24">
        <f t="shared" si="208"/>
        <v>0</v>
      </c>
      <c r="AF43" s="24">
        <f t="shared" si="208"/>
        <v>0</v>
      </c>
      <c r="AG43" s="24">
        <f t="shared" si="208"/>
        <v>0</v>
      </c>
      <c r="AH43" s="24">
        <f t="shared" si="208"/>
        <v>0</v>
      </c>
      <c r="AI43" s="24">
        <f t="shared" si="208"/>
        <v>0</v>
      </c>
      <c r="AJ43" s="24">
        <f>+AI43</f>
        <v>0</v>
      </c>
      <c r="AK43" s="24">
        <f t="shared" ref="AK43:AM43" si="209">+AJ43</f>
        <v>0</v>
      </c>
      <c r="AL43" s="24">
        <f t="shared" si="209"/>
        <v>0</v>
      </c>
      <c r="AM43" s="24">
        <f t="shared" si="209"/>
        <v>0</v>
      </c>
    </row>
    <row r="45" spans="2:39" x14ac:dyDescent="0.25">
      <c r="B45" s="17" t="s">
        <v>27</v>
      </c>
      <c r="C45" s="23">
        <f>+C46</f>
        <v>0</v>
      </c>
      <c r="D45" s="23">
        <f>+D46</f>
        <v>0</v>
      </c>
      <c r="E45" s="23">
        <f>+E46</f>
        <v>0</v>
      </c>
      <c r="F45" s="23">
        <f t="shared" ref="F45:Z45" si="210">+F46</f>
        <v>0</v>
      </c>
      <c r="G45" s="23">
        <f t="shared" si="210"/>
        <v>0</v>
      </c>
      <c r="H45" s="23">
        <f t="shared" si="210"/>
        <v>0</v>
      </c>
      <c r="I45" s="23">
        <f t="shared" si="210"/>
        <v>0</v>
      </c>
      <c r="J45" s="23">
        <f t="shared" si="210"/>
        <v>0</v>
      </c>
      <c r="K45" s="23">
        <f t="shared" si="210"/>
        <v>0</v>
      </c>
      <c r="L45" s="23">
        <f t="shared" si="210"/>
        <v>0</v>
      </c>
      <c r="M45" s="23">
        <f t="shared" si="210"/>
        <v>0</v>
      </c>
      <c r="N45" s="23">
        <f t="shared" si="210"/>
        <v>0</v>
      </c>
      <c r="O45" s="23">
        <f t="shared" si="210"/>
        <v>0</v>
      </c>
      <c r="P45" s="23">
        <f t="shared" si="210"/>
        <v>0</v>
      </c>
      <c r="Q45" s="23">
        <f t="shared" si="210"/>
        <v>0</v>
      </c>
      <c r="R45" s="23">
        <f t="shared" si="210"/>
        <v>0</v>
      </c>
      <c r="S45" s="23">
        <f t="shared" si="210"/>
        <v>0</v>
      </c>
      <c r="T45" s="23">
        <f t="shared" si="210"/>
        <v>0</v>
      </c>
      <c r="U45" s="23">
        <f t="shared" si="210"/>
        <v>0</v>
      </c>
      <c r="V45" s="23">
        <f t="shared" si="210"/>
        <v>0</v>
      </c>
      <c r="W45" s="23">
        <f t="shared" si="210"/>
        <v>0</v>
      </c>
      <c r="X45" s="23">
        <f t="shared" si="210"/>
        <v>0</v>
      </c>
      <c r="Y45" s="23">
        <f t="shared" si="210"/>
        <v>0</v>
      </c>
      <c r="Z45" s="23">
        <f t="shared" si="210"/>
        <v>0</v>
      </c>
      <c r="AA45" s="23">
        <f>+AA46</f>
        <v>0</v>
      </c>
      <c r="AB45" s="23">
        <f t="shared" ref="AB45" si="211">+AB46</f>
        <v>0</v>
      </c>
      <c r="AC45" s="23">
        <f t="shared" ref="AC45" si="212">+AC46</f>
        <v>0</v>
      </c>
      <c r="AD45" s="23">
        <f t="shared" ref="AD45" si="213">+AD46</f>
        <v>0</v>
      </c>
      <c r="AE45" s="23">
        <f t="shared" ref="AE45" si="214">+AE46</f>
        <v>0</v>
      </c>
      <c r="AF45" s="23">
        <f t="shared" ref="AF45" si="215">+AF46</f>
        <v>0</v>
      </c>
      <c r="AG45" s="23">
        <f t="shared" ref="AG45" si="216">+AG46</f>
        <v>0</v>
      </c>
      <c r="AH45" s="23">
        <f t="shared" ref="AH45" si="217">+AH46</f>
        <v>0</v>
      </c>
      <c r="AI45" s="23">
        <f t="shared" ref="AI45" si="218">+AI46</f>
        <v>0</v>
      </c>
      <c r="AJ45" s="23">
        <f>+AJ46</f>
        <v>0</v>
      </c>
      <c r="AK45" s="23">
        <f t="shared" ref="AK45" si="219">+AK46</f>
        <v>0</v>
      </c>
      <c r="AL45" s="23">
        <f t="shared" ref="AL45" si="220">+AL46</f>
        <v>0</v>
      </c>
      <c r="AM45" s="23">
        <f t="shared" ref="AM45" si="221">+AM46</f>
        <v>0</v>
      </c>
    </row>
    <row r="46" spans="2:39" x14ac:dyDescent="0.25">
      <c r="B46" s="20" t="s">
        <v>28</v>
      </c>
      <c r="C46" s="24">
        <v>0</v>
      </c>
      <c r="D46" s="24">
        <f>+IF('Flussi Cassa'!D32&lt;0,-'Flussi Cassa'!D32,0)</f>
        <v>0</v>
      </c>
      <c r="E46" s="24">
        <f>+IF('Flussi Cassa'!E32&lt;0,-'Flussi Cassa'!E32,0)</f>
        <v>0</v>
      </c>
      <c r="F46" s="24">
        <f>+IF('Flussi Cassa'!F32&lt;0,-'Flussi Cassa'!F32,0)</f>
        <v>0</v>
      </c>
      <c r="G46" s="24">
        <f>+IF('Flussi Cassa'!G32&lt;0,-'Flussi Cassa'!G32,0)</f>
        <v>0</v>
      </c>
      <c r="H46" s="24">
        <f>+IF('Flussi Cassa'!H32&lt;0,-'Flussi Cassa'!H32,0)</f>
        <v>0</v>
      </c>
      <c r="I46" s="24">
        <f>+IF('Flussi Cassa'!I32&lt;0,-'Flussi Cassa'!I32,0)</f>
        <v>0</v>
      </c>
      <c r="J46" s="24">
        <f>+IF('Flussi Cassa'!J32&lt;0,-'Flussi Cassa'!J32,0)</f>
        <v>0</v>
      </c>
      <c r="K46" s="24">
        <f>+IF('Flussi Cassa'!K32&lt;0,-'Flussi Cassa'!K32,0)</f>
        <v>0</v>
      </c>
      <c r="L46" s="24">
        <f>+IF('Flussi Cassa'!L32&lt;0,-'Flussi Cassa'!L32,0)</f>
        <v>0</v>
      </c>
      <c r="M46" s="24">
        <f>+IF('Flussi Cassa'!M32&lt;0,-'Flussi Cassa'!M32,0)</f>
        <v>0</v>
      </c>
      <c r="N46" s="24">
        <f>+IF('Flussi Cassa'!N32&lt;0,-'Flussi Cassa'!N32,0)</f>
        <v>0</v>
      </c>
      <c r="O46" s="24">
        <f>+IF('Flussi Cassa'!O32&lt;0,-'Flussi Cassa'!O32,0)</f>
        <v>0</v>
      </c>
      <c r="P46" s="24">
        <f>+IF('Flussi Cassa'!P32&lt;0,-'Flussi Cassa'!P32,0)</f>
        <v>0</v>
      </c>
      <c r="Q46" s="24">
        <f>+IF('Flussi Cassa'!Q32&lt;0,-'Flussi Cassa'!Q32,0)</f>
        <v>0</v>
      </c>
      <c r="R46" s="24">
        <f>+IF('Flussi Cassa'!R32&lt;0,-'Flussi Cassa'!R32,0)</f>
        <v>0</v>
      </c>
      <c r="S46" s="24">
        <f>+IF('Flussi Cassa'!S32&lt;0,-'Flussi Cassa'!S32,0)</f>
        <v>0</v>
      </c>
      <c r="T46" s="24">
        <f>+IF('Flussi Cassa'!T32&lt;0,-'Flussi Cassa'!T32,0)</f>
        <v>0</v>
      </c>
      <c r="U46" s="24">
        <f>+IF('Flussi Cassa'!U32&lt;0,-'Flussi Cassa'!U32,0)</f>
        <v>0</v>
      </c>
      <c r="V46" s="24">
        <f>+IF('Flussi Cassa'!V32&lt;0,-'Flussi Cassa'!V32,0)</f>
        <v>0</v>
      </c>
      <c r="W46" s="24">
        <f>+IF('Flussi Cassa'!W32&lt;0,-'Flussi Cassa'!W32,0)</f>
        <v>0</v>
      </c>
      <c r="X46" s="24">
        <f>+IF('Flussi Cassa'!X32&lt;0,-'Flussi Cassa'!X32,0)</f>
        <v>0</v>
      </c>
      <c r="Y46" s="24">
        <f>+IF('Flussi Cassa'!Y32&lt;0,-'Flussi Cassa'!Y32,0)</f>
        <v>0</v>
      </c>
      <c r="Z46" s="24">
        <f>+IF('Flussi Cassa'!Z32&lt;0,-'Flussi Cassa'!Z32,0)</f>
        <v>0</v>
      </c>
      <c r="AA46" s="24">
        <f>+IF('Flussi Cassa'!AA32&lt;0,-'Flussi Cassa'!AA32,0)</f>
        <v>0</v>
      </c>
      <c r="AB46" s="24">
        <f>+IF('Flussi Cassa'!AB32&lt;0,-'Flussi Cassa'!AB32,0)</f>
        <v>0</v>
      </c>
      <c r="AC46" s="24">
        <f>+IF('Flussi Cassa'!AC32&lt;0,-'Flussi Cassa'!AC32,0)</f>
        <v>0</v>
      </c>
      <c r="AD46" s="24">
        <f>+IF('Flussi Cassa'!AD32&lt;0,-'Flussi Cassa'!AD32,0)</f>
        <v>0</v>
      </c>
      <c r="AE46" s="24">
        <f>+IF('Flussi Cassa'!AE32&lt;0,-'Flussi Cassa'!AE32,0)</f>
        <v>0</v>
      </c>
      <c r="AF46" s="24">
        <f>+IF('Flussi Cassa'!AF32&lt;0,-'Flussi Cassa'!AF32,0)</f>
        <v>0</v>
      </c>
      <c r="AG46" s="24">
        <f>+IF('Flussi Cassa'!AG32&lt;0,-'Flussi Cassa'!AG32,0)</f>
        <v>0</v>
      </c>
      <c r="AH46" s="24">
        <f>+IF('Flussi Cassa'!AH32&lt;0,-'Flussi Cassa'!AH32,0)</f>
        <v>0</v>
      </c>
      <c r="AI46" s="24">
        <f>+IF('Flussi Cassa'!AI32&lt;0,-'Flussi Cassa'!AI32,0)</f>
        <v>0</v>
      </c>
      <c r="AJ46" s="24">
        <f>+IF('Flussi Cassa'!AJ32&lt;0,-'Flussi Cassa'!AJ32,0)</f>
        <v>0</v>
      </c>
      <c r="AK46" s="24">
        <f>+IF('Flussi Cassa'!AK32&lt;0,-'Flussi Cassa'!AK32,0)</f>
        <v>0</v>
      </c>
      <c r="AL46" s="24">
        <f>+IF('Flussi Cassa'!AL32&lt;0,-'Flussi Cassa'!AL32,0)</f>
        <v>0</v>
      </c>
      <c r="AM46" s="24">
        <f>+IF('Flussi Cassa'!AM32&lt;0,-'Flussi Cassa'!AM32,0)</f>
        <v>0</v>
      </c>
    </row>
    <row r="47" spans="2:39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</row>
    <row r="48" spans="2:39" x14ac:dyDescent="0.25">
      <c r="B48" s="17" t="s">
        <v>29</v>
      </c>
      <c r="C48" s="23">
        <f>+C49+SUM(C52:C57)</f>
        <v>0</v>
      </c>
      <c r="D48" s="30">
        <f>+D49+SUM(D52:D57)</f>
        <v>236381</v>
      </c>
      <c r="E48" s="30">
        <f>+E49+SUM(E52:E57)</f>
        <v>330552</v>
      </c>
      <c r="F48" s="30">
        <f t="shared" ref="F48:Z48" si="222">+F49+SUM(F52:F57)</f>
        <v>231501.3</v>
      </c>
      <c r="G48" s="30">
        <f t="shared" si="222"/>
        <v>181073.69999999998</v>
      </c>
      <c r="H48" s="30">
        <f t="shared" si="222"/>
        <v>181373.69999999998</v>
      </c>
      <c r="I48" s="30">
        <f t="shared" si="222"/>
        <v>181673.69999999998</v>
      </c>
      <c r="J48" s="30">
        <f t="shared" si="222"/>
        <v>181973.69999999998</v>
      </c>
      <c r="K48" s="30">
        <f t="shared" si="222"/>
        <v>181223.69999999998</v>
      </c>
      <c r="L48" s="30">
        <f t="shared" si="222"/>
        <v>181523.69999999998</v>
      </c>
      <c r="M48" s="30">
        <f t="shared" si="222"/>
        <v>181823.69999999998</v>
      </c>
      <c r="N48" s="30">
        <f t="shared" si="222"/>
        <v>182123.69999999998</v>
      </c>
      <c r="O48" s="30">
        <f t="shared" si="222"/>
        <v>181298.69999999998</v>
      </c>
      <c r="P48" s="30">
        <f t="shared" si="222"/>
        <v>181608.21</v>
      </c>
      <c r="Q48" s="30">
        <f t="shared" si="222"/>
        <v>181911.21</v>
      </c>
      <c r="R48" s="30">
        <f t="shared" si="222"/>
        <v>182214.21</v>
      </c>
      <c r="S48" s="30">
        <f t="shared" si="222"/>
        <v>182517.21</v>
      </c>
      <c r="T48" s="30">
        <f t="shared" si="222"/>
        <v>182820.21</v>
      </c>
      <c r="U48" s="30">
        <f t="shared" si="222"/>
        <v>183123.21</v>
      </c>
      <c r="V48" s="30">
        <f t="shared" si="222"/>
        <v>183426.21</v>
      </c>
      <c r="W48" s="30">
        <f t="shared" si="222"/>
        <v>181938.47999999998</v>
      </c>
      <c r="X48" s="30">
        <f t="shared" si="222"/>
        <v>182241.47999999998</v>
      </c>
      <c r="Y48" s="30">
        <f t="shared" si="222"/>
        <v>182544.47999999998</v>
      </c>
      <c r="Z48" s="30">
        <f t="shared" si="222"/>
        <v>182847.47999999998</v>
      </c>
      <c r="AA48" s="30">
        <f>+AA49+SUM(AA52:AA57)</f>
        <v>181652.00864999997</v>
      </c>
      <c r="AB48" s="30">
        <f t="shared" ref="AB48" si="223">+AB49+SUM(AB52:AB57)</f>
        <v>181964.61374999999</v>
      </c>
      <c r="AC48" s="30">
        <f t="shared" ref="AC48" si="224">+AC49+SUM(AC52:AC57)</f>
        <v>182270.64374999999</v>
      </c>
      <c r="AD48" s="30">
        <f t="shared" ref="AD48" si="225">+AD49+SUM(AD52:AD57)</f>
        <v>182576.67374999999</v>
      </c>
      <c r="AE48" s="30">
        <f t="shared" ref="AE48" si="226">+AE49+SUM(AE52:AE57)</f>
        <v>182882.70374999999</v>
      </c>
      <c r="AF48" s="30">
        <f t="shared" ref="AF48" si="227">+AF49+SUM(AF52:AF57)</f>
        <v>183188.73374999998</v>
      </c>
      <c r="AG48" s="30">
        <f t="shared" ref="AG48" si="228">+AG49+SUM(AG52:AG57)</f>
        <v>183494.76374999998</v>
      </c>
      <c r="AH48" s="30">
        <f t="shared" ref="AH48" si="229">+AH49+SUM(AH52:AH57)</f>
        <v>183800.79374999998</v>
      </c>
      <c r="AI48" s="30">
        <f t="shared" ref="AI48" si="230">+AI49+SUM(AI52:AI57)</f>
        <v>182110.4836380675</v>
      </c>
      <c r="AJ48" s="30">
        <f>+AJ49+SUM(AJ52:AJ57)</f>
        <v>182416.51363806747</v>
      </c>
      <c r="AK48" s="30">
        <f t="shared" ref="AK48" si="231">+AK49+SUM(AK52:AK57)</f>
        <v>182722.54363806749</v>
      </c>
      <c r="AL48" s="30">
        <f t="shared" ref="AL48" si="232">+AL49+SUM(AL52:AL57)</f>
        <v>183028.57363806746</v>
      </c>
      <c r="AM48" s="30">
        <f t="shared" ref="AM48" si="233">+AM49+SUM(AM52:AM57)</f>
        <v>181732.13439422616</v>
      </c>
    </row>
    <row r="49" spans="2:39" x14ac:dyDescent="0.25">
      <c r="B49" s="20" t="s">
        <v>30</v>
      </c>
      <c r="C49" s="23">
        <f>+C50+C51</f>
        <v>0</v>
      </c>
      <c r="D49" s="23">
        <f>+D50+D51</f>
        <v>232471</v>
      </c>
      <c r="E49" s="23">
        <f>+E50+E51</f>
        <v>295850</v>
      </c>
      <c r="F49" s="23">
        <f t="shared" ref="F49:Z49" si="234">+F50+F51</f>
        <v>196499.3</v>
      </c>
      <c r="G49" s="23">
        <f t="shared" si="234"/>
        <v>145771.69999999998</v>
      </c>
      <c r="H49" s="23">
        <f t="shared" si="234"/>
        <v>145771.69999999998</v>
      </c>
      <c r="I49" s="23">
        <f t="shared" si="234"/>
        <v>145771.69999999998</v>
      </c>
      <c r="J49" s="23">
        <f t="shared" si="234"/>
        <v>145771.69999999998</v>
      </c>
      <c r="K49" s="23">
        <f t="shared" si="234"/>
        <v>145771.69999999998</v>
      </c>
      <c r="L49" s="23">
        <f t="shared" si="234"/>
        <v>145771.69999999998</v>
      </c>
      <c r="M49" s="23">
        <f t="shared" si="234"/>
        <v>145771.69999999998</v>
      </c>
      <c r="N49" s="23">
        <f t="shared" si="234"/>
        <v>145771.69999999998</v>
      </c>
      <c r="O49" s="23">
        <f t="shared" si="234"/>
        <v>145771.69999999998</v>
      </c>
      <c r="P49" s="23">
        <f t="shared" si="234"/>
        <v>145771.69999999998</v>
      </c>
      <c r="Q49" s="23">
        <f t="shared" si="234"/>
        <v>145771.69999999998</v>
      </c>
      <c r="R49" s="23">
        <f t="shared" si="234"/>
        <v>145771.69999999998</v>
      </c>
      <c r="S49" s="23">
        <f t="shared" si="234"/>
        <v>145771.69999999998</v>
      </c>
      <c r="T49" s="23">
        <f t="shared" si="234"/>
        <v>145771.69999999998</v>
      </c>
      <c r="U49" s="23">
        <f t="shared" si="234"/>
        <v>145771.69999999998</v>
      </c>
      <c r="V49" s="23">
        <f t="shared" si="234"/>
        <v>145771.69999999998</v>
      </c>
      <c r="W49" s="23">
        <f t="shared" si="234"/>
        <v>145771.69999999998</v>
      </c>
      <c r="X49" s="23">
        <f t="shared" si="234"/>
        <v>145771.69999999998</v>
      </c>
      <c r="Y49" s="23">
        <f t="shared" si="234"/>
        <v>145771.69999999998</v>
      </c>
      <c r="Z49" s="23">
        <f t="shared" si="234"/>
        <v>145771.69999999998</v>
      </c>
      <c r="AA49" s="23">
        <f>+AA50+AA51</f>
        <v>145771.69999999998</v>
      </c>
      <c r="AB49" s="23">
        <f t="shared" ref="AB49" si="235">+AB50+AB51</f>
        <v>145771.69999999998</v>
      </c>
      <c r="AC49" s="23">
        <f t="shared" ref="AC49" si="236">+AC50+AC51</f>
        <v>145771.69999999998</v>
      </c>
      <c r="AD49" s="23">
        <f t="shared" ref="AD49" si="237">+AD50+AD51</f>
        <v>145771.69999999998</v>
      </c>
      <c r="AE49" s="23">
        <f t="shared" ref="AE49" si="238">+AE50+AE51</f>
        <v>145771.69999999998</v>
      </c>
      <c r="AF49" s="23">
        <f t="shared" ref="AF49" si="239">+AF50+AF51</f>
        <v>145771.69999999998</v>
      </c>
      <c r="AG49" s="23">
        <f t="shared" ref="AG49" si="240">+AG50+AG51</f>
        <v>145771.69999999998</v>
      </c>
      <c r="AH49" s="23">
        <f t="shared" ref="AH49" si="241">+AH50+AH51</f>
        <v>145771.69999999998</v>
      </c>
      <c r="AI49" s="23">
        <f t="shared" ref="AI49" si="242">+AI50+AI51</f>
        <v>145771.69999999998</v>
      </c>
      <c r="AJ49" s="23">
        <f>+AJ50+AJ51</f>
        <v>145771.69999999998</v>
      </c>
      <c r="AK49" s="23">
        <f t="shared" ref="AK49" si="243">+AK50+AK51</f>
        <v>145771.69999999998</v>
      </c>
      <c r="AL49" s="23">
        <f t="shared" ref="AL49" si="244">+AL50+AL51</f>
        <v>145771.69999999998</v>
      </c>
      <c r="AM49" s="23">
        <f t="shared" ref="AM49" si="245">+AM50+AM51</f>
        <v>145771.69999999998</v>
      </c>
    </row>
    <row r="50" spans="2:39" x14ac:dyDescent="0.25">
      <c r="B50" s="20" t="s">
        <v>31</v>
      </c>
      <c r="C50" s="24">
        <v>0</v>
      </c>
      <c r="D50" s="24">
        <f>+C50+'Variazioni Patrimoniali'!C11</f>
        <v>232471</v>
      </c>
      <c r="E50" s="24">
        <f>+D50+'Variazioni Patrimoniali'!D11</f>
        <v>295850</v>
      </c>
      <c r="F50" s="24">
        <f>+E50+'Variazioni Patrimoniali'!E11</f>
        <v>196499.3</v>
      </c>
      <c r="G50" s="24">
        <f>+F50+'Variazioni Patrimoniali'!F11</f>
        <v>145771.69999999998</v>
      </c>
      <c r="H50" s="24">
        <f>+G50+'Variazioni Patrimoniali'!G11</f>
        <v>145771.69999999998</v>
      </c>
      <c r="I50" s="24">
        <f>+H50+'Variazioni Patrimoniali'!H11</f>
        <v>145771.69999999998</v>
      </c>
      <c r="J50" s="24">
        <f>+I50+'Variazioni Patrimoniali'!I11</f>
        <v>145771.69999999998</v>
      </c>
      <c r="K50" s="24">
        <f>+J50+'Variazioni Patrimoniali'!J11</f>
        <v>145771.69999999998</v>
      </c>
      <c r="L50" s="24">
        <f>+K50+'Variazioni Patrimoniali'!K11</f>
        <v>145771.69999999998</v>
      </c>
      <c r="M50" s="24">
        <f>+L50+'Variazioni Patrimoniali'!L11</f>
        <v>145771.69999999998</v>
      </c>
      <c r="N50" s="24">
        <f>+M50+'Variazioni Patrimoniali'!M11</f>
        <v>145771.69999999998</v>
      </c>
      <c r="O50" s="24">
        <f>+N50+'Variazioni Patrimoniali'!N11</f>
        <v>145771.69999999998</v>
      </c>
      <c r="P50" s="24">
        <f>+O50+'Variazioni Patrimoniali'!O11</f>
        <v>145771.69999999998</v>
      </c>
      <c r="Q50" s="24">
        <f>+P50+'Variazioni Patrimoniali'!P11</f>
        <v>145771.69999999998</v>
      </c>
      <c r="R50" s="24">
        <f>+Q50+'Variazioni Patrimoniali'!Q11</f>
        <v>145771.69999999998</v>
      </c>
      <c r="S50" s="24">
        <f>+R50+'Variazioni Patrimoniali'!R11</f>
        <v>145771.69999999998</v>
      </c>
      <c r="T50" s="24">
        <f>+S50+'Variazioni Patrimoniali'!S11</f>
        <v>145771.69999999998</v>
      </c>
      <c r="U50" s="24">
        <f>+T50+'Variazioni Patrimoniali'!T11</f>
        <v>145771.69999999998</v>
      </c>
      <c r="V50" s="24">
        <f>+U50+'Variazioni Patrimoniali'!U11</f>
        <v>145771.69999999998</v>
      </c>
      <c r="W50" s="24">
        <f>+V50+'Variazioni Patrimoniali'!V11</f>
        <v>145771.69999999998</v>
      </c>
      <c r="X50" s="24">
        <f>+W50+'Variazioni Patrimoniali'!W11</f>
        <v>145771.69999999998</v>
      </c>
      <c r="Y50" s="24">
        <f>+X50+'Variazioni Patrimoniali'!X11</f>
        <v>145771.69999999998</v>
      </c>
      <c r="Z50" s="24">
        <f>+Y50+'Variazioni Patrimoniali'!Y11</f>
        <v>145771.69999999998</v>
      </c>
      <c r="AA50" s="24">
        <f>+Z50+'Variazioni Patrimoniali'!Z11</f>
        <v>145771.69999999998</v>
      </c>
      <c r="AB50" s="24">
        <f>+AA50+'Variazioni Patrimoniali'!AA11</f>
        <v>145771.69999999998</v>
      </c>
      <c r="AC50" s="24">
        <f>+AB50+'Variazioni Patrimoniali'!AB11</f>
        <v>145771.69999999998</v>
      </c>
      <c r="AD50" s="24">
        <f>+AC50+'Variazioni Patrimoniali'!AC11</f>
        <v>145771.69999999998</v>
      </c>
      <c r="AE50" s="24">
        <f>+AD50+'Variazioni Patrimoniali'!AD11</f>
        <v>145771.69999999998</v>
      </c>
      <c r="AF50" s="24">
        <f>+AE50+'Variazioni Patrimoniali'!AE11</f>
        <v>145771.69999999998</v>
      </c>
      <c r="AG50" s="24">
        <f>+AF50+'Variazioni Patrimoniali'!AF11</f>
        <v>145771.69999999998</v>
      </c>
      <c r="AH50" s="24">
        <f>+AG50+'Variazioni Patrimoniali'!AG11</f>
        <v>145771.69999999998</v>
      </c>
      <c r="AI50" s="24">
        <f>+AH50+'Variazioni Patrimoniali'!AH11</f>
        <v>145771.69999999998</v>
      </c>
      <c r="AJ50" s="24">
        <f>+AI50+'Variazioni Patrimoniali'!AI11</f>
        <v>145771.69999999998</v>
      </c>
      <c r="AK50" s="24">
        <f>+AJ50+'Variazioni Patrimoniali'!AJ11</f>
        <v>145771.69999999998</v>
      </c>
      <c r="AL50" s="24">
        <f>+AK50+'Variazioni Patrimoniali'!AK11</f>
        <v>145771.69999999998</v>
      </c>
      <c r="AM50" s="24">
        <f>+AL50+'Variazioni Patrimoniali'!AL11</f>
        <v>145771.69999999998</v>
      </c>
    </row>
    <row r="51" spans="2:39" x14ac:dyDescent="0.25">
      <c r="B51" s="20" t="s">
        <v>32</v>
      </c>
      <c r="C51" s="24">
        <v>0</v>
      </c>
      <c r="D51" s="24">
        <f>+C51+'Variazioni Patrimoniali'!C14</f>
        <v>0</v>
      </c>
      <c r="E51" s="24">
        <f>+D51+'Variazioni Patrimoniali'!D14</f>
        <v>0</v>
      </c>
      <c r="F51" s="24">
        <f>+E51+'Variazioni Patrimoniali'!E14</f>
        <v>0</v>
      </c>
      <c r="G51" s="24">
        <f>+F51+'Variazioni Patrimoniali'!F14</f>
        <v>0</v>
      </c>
      <c r="H51" s="24">
        <f>+G51+'Variazioni Patrimoniali'!G14</f>
        <v>0</v>
      </c>
      <c r="I51" s="24">
        <f>+H51+'Variazioni Patrimoniali'!H14</f>
        <v>0</v>
      </c>
      <c r="J51" s="24">
        <f>+I51+'Variazioni Patrimoniali'!I14</f>
        <v>0</v>
      </c>
      <c r="K51" s="24">
        <f>+J51+'Variazioni Patrimoniali'!J14</f>
        <v>0</v>
      </c>
      <c r="L51" s="24">
        <f>+K51+'Variazioni Patrimoniali'!K14</f>
        <v>0</v>
      </c>
      <c r="M51" s="24">
        <f>+L51+'Variazioni Patrimoniali'!L14</f>
        <v>0</v>
      </c>
      <c r="N51" s="24">
        <f>+M51+'Variazioni Patrimoniali'!M14</f>
        <v>0</v>
      </c>
      <c r="O51" s="24">
        <f>+N51+'Variazioni Patrimoniali'!N14</f>
        <v>0</v>
      </c>
      <c r="P51" s="24">
        <f>+O51+'Variazioni Patrimoniali'!O14</f>
        <v>0</v>
      </c>
      <c r="Q51" s="24">
        <f>+P51+'Variazioni Patrimoniali'!P14</f>
        <v>0</v>
      </c>
      <c r="R51" s="24">
        <f>+Q51+'Variazioni Patrimoniali'!Q14</f>
        <v>0</v>
      </c>
      <c r="S51" s="24">
        <f>+R51+'Variazioni Patrimoniali'!R14</f>
        <v>0</v>
      </c>
      <c r="T51" s="24">
        <f>+S51+'Variazioni Patrimoniali'!S14</f>
        <v>0</v>
      </c>
      <c r="U51" s="24">
        <f>+T51+'Variazioni Patrimoniali'!T14</f>
        <v>0</v>
      </c>
      <c r="V51" s="24">
        <f>+U51+'Variazioni Patrimoniali'!U14</f>
        <v>0</v>
      </c>
      <c r="W51" s="24">
        <f>+V51+'Variazioni Patrimoniali'!V14</f>
        <v>0</v>
      </c>
      <c r="X51" s="24">
        <f>+W51+'Variazioni Patrimoniali'!W14</f>
        <v>0</v>
      </c>
      <c r="Y51" s="24">
        <f>+X51+'Variazioni Patrimoniali'!X14</f>
        <v>0</v>
      </c>
      <c r="Z51" s="24">
        <f>+Y51+'Variazioni Patrimoniali'!Y14</f>
        <v>0</v>
      </c>
      <c r="AA51" s="24">
        <f>+Z51+'Variazioni Patrimoniali'!Z14</f>
        <v>0</v>
      </c>
      <c r="AB51" s="24">
        <f>+AA51+'Variazioni Patrimoniali'!AA14</f>
        <v>0</v>
      </c>
      <c r="AC51" s="24">
        <f>+AB51+'Variazioni Patrimoniali'!AB14</f>
        <v>0</v>
      </c>
      <c r="AD51" s="24">
        <f>+AC51+'Variazioni Patrimoniali'!AC14</f>
        <v>0</v>
      </c>
      <c r="AE51" s="24">
        <f>+AD51+'Variazioni Patrimoniali'!AD14</f>
        <v>0</v>
      </c>
      <c r="AF51" s="24">
        <f>+AE51+'Variazioni Patrimoniali'!AE14</f>
        <v>0</v>
      </c>
      <c r="AG51" s="24">
        <f>+AF51+'Variazioni Patrimoniali'!AF14</f>
        <v>0</v>
      </c>
      <c r="AH51" s="24">
        <f>+AG51+'Variazioni Patrimoniali'!AG14</f>
        <v>0</v>
      </c>
      <c r="AI51" s="24">
        <f>+AH51+'Variazioni Patrimoniali'!AH14</f>
        <v>0</v>
      </c>
      <c r="AJ51" s="24">
        <f>+AI51+'Variazioni Patrimoniali'!AI14</f>
        <v>0</v>
      </c>
      <c r="AK51" s="24">
        <f>+AJ51+'Variazioni Patrimoniali'!AJ14</f>
        <v>0</v>
      </c>
      <c r="AL51" s="24">
        <f>+AK51+'Variazioni Patrimoniali'!AK14</f>
        <v>0</v>
      </c>
      <c r="AM51" s="24">
        <f>+AL51+'Variazioni Patrimoniali'!AL14</f>
        <v>0</v>
      </c>
    </row>
    <row r="52" spans="2:39" x14ac:dyDescent="0.25">
      <c r="B52" s="20" t="s">
        <v>33</v>
      </c>
      <c r="C52" s="24">
        <v>0</v>
      </c>
      <c r="D52" s="24">
        <f>+C52+'Variazioni Patrimoniali'!C15</f>
        <v>300</v>
      </c>
      <c r="E52" s="24">
        <f>+D52+'Variazioni Patrimoniali'!D15</f>
        <v>600</v>
      </c>
      <c r="F52" s="24">
        <f>+E52+'Variazioni Patrimoniali'!E15</f>
        <v>900</v>
      </c>
      <c r="G52" s="24">
        <f>+F52+'Variazioni Patrimoniali'!F15</f>
        <v>1200</v>
      </c>
      <c r="H52" s="24">
        <f>+G52+'Variazioni Patrimoniali'!G15</f>
        <v>1500</v>
      </c>
      <c r="I52" s="24">
        <f>+H52+'Variazioni Patrimoniali'!H15</f>
        <v>1800</v>
      </c>
      <c r="J52" s="24">
        <f>+I52+'Variazioni Patrimoniali'!I15</f>
        <v>2100</v>
      </c>
      <c r="K52" s="24">
        <f>+J52+'Variazioni Patrimoniali'!J15</f>
        <v>1350</v>
      </c>
      <c r="L52" s="24">
        <f>+K52+'Variazioni Patrimoniali'!K15</f>
        <v>1650</v>
      </c>
      <c r="M52" s="24">
        <f>+L52+'Variazioni Patrimoniali'!L15</f>
        <v>1950</v>
      </c>
      <c r="N52" s="24">
        <f>+M52+'Variazioni Patrimoniali'!M15</f>
        <v>2250</v>
      </c>
      <c r="O52" s="24">
        <f>+N52+'Variazioni Patrimoniali'!N15</f>
        <v>1425</v>
      </c>
      <c r="P52" s="24">
        <f>+O52+'Variazioni Patrimoniali'!O15</f>
        <v>1728</v>
      </c>
      <c r="Q52" s="24">
        <f>+P52+'Variazioni Patrimoniali'!P15</f>
        <v>2031</v>
      </c>
      <c r="R52" s="24">
        <f>+Q52+'Variazioni Patrimoniali'!Q15</f>
        <v>2334</v>
      </c>
      <c r="S52" s="24">
        <f>+R52+'Variazioni Patrimoniali'!R15</f>
        <v>2637</v>
      </c>
      <c r="T52" s="24">
        <f>+S52+'Variazioni Patrimoniali'!S15</f>
        <v>2940</v>
      </c>
      <c r="U52" s="24">
        <f>+T52+'Variazioni Patrimoniali'!T15</f>
        <v>3243</v>
      </c>
      <c r="V52" s="24">
        <f>+U52+'Variazioni Patrimoniali'!U15</f>
        <v>3546</v>
      </c>
      <c r="W52" s="24">
        <f>+V52+'Variazioni Patrimoniali'!V15</f>
        <v>2058.27</v>
      </c>
      <c r="X52" s="24">
        <f>+W52+'Variazioni Patrimoniali'!W15</f>
        <v>2361.27</v>
      </c>
      <c r="Y52" s="24">
        <f>+X52+'Variazioni Patrimoniali'!X15</f>
        <v>2664.27</v>
      </c>
      <c r="Z52" s="24">
        <f>+Y52+'Variazioni Patrimoniali'!Y15</f>
        <v>2967.27</v>
      </c>
      <c r="AA52" s="24">
        <f>+Z52+'Variazioni Patrimoniali'!Z15</f>
        <v>1771.7986499999997</v>
      </c>
      <c r="AB52" s="24">
        <f>+AA52+'Variazioni Patrimoniali'!AA15</f>
        <v>2077.8286499999995</v>
      </c>
      <c r="AC52" s="24">
        <f>+AB52+'Variazioni Patrimoniali'!AB15</f>
        <v>2383.8586499999992</v>
      </c>
      <c r="AD52" s="24">
        <f>+AC52+'Variazioni Patrimoniali'!AC15</f>
        <v>2689.888649999999</v>
      </c>
      <c r="AE52" s="24">
        <f>+AD52+'Variazioni Patrimoniali'!AD15</f>
        <v>2995.9186499999987</v>
      </c>
      <c r="AF52" s="24">
        <f>+AE52+'Variazioni Patrimoniali'!AE15</f>
        <v>3301.9486499999985</v>
      </c>
      <c r="AG52" s="24">
        <f>+AF52+'Variazioni Patrimoniali'!AF15</f>
        <v>3607.9786499999982</v>
      </c>
      <c r="AH52" s="24">
        <f>+AG52+'Variazioni Patrimoniali'!AG15</f>
        <v>3914.0086499999979</v>
      </c>
      <c r="AI52" s="24">
        <f>+AH52+'Variazioni Patrimoniali'!AH15</f>
        <v>2223.6985380674992</v>
      </c>
      <c r="AJ52" s="24">
        <f>+AI52+'Variazioni Patrimoniali'!AI15</f>
        <v>2529.7285380674994</v>
      </c>
      <c r="AK52" s="24">
        <f>+AJ52+'Variazioni Patrimoniali'!AJ15</f>
        <v>2835.7585380674991</v>
      </c>
      <c r="AL52" s="24">
        <f>+AK52+'Variazioni Patrimoniali'!AK15</f>
        <v>3141.7885380674988</v>
      </c>
      <c r="AM52" s="24">
        <f>+AL52+'Variazioni Patrimoniali'!AL15</f>
        <v>1845.349294226171</v>
      </c>
    </row>
    <row r="53" spans="2:39" x14ac:dyDescent="0.25">
      <c r="B53" s="20" t="s">
        <v>34</v>
      </c>
      <c r="C53" s="24">
        <v>0</v>
      </c>
      <c r="D53" s="24">
        <f>+C53+'Variazioni Patrimoniali'!C17</f>
        <v>651</v>
      </c>
      <c r="E53" s="24">
        <f>+D53+'Variazioni Patrimoniali'!D17</f>
        <v>651</v>
      </c>
      <c r="F53" s="24">
        <f>+E53+'Variazioni Patrimoniali'!E17</f>
        <v>651</v>
      </c>
      <c r="G53" s="24">
        <f>+F53+'Variazioni Patrimoniali'!F17</f>
        <v>651</v>
      </c>
      <c r="H53" s="24">
        <f>+G53+'Variazioni Patrimoniali'!G17</f>
        <v>651</v>
      </c>
      <c r="I53" s="24">
        <f>+H53+'Variazioni Patrimoniali'!H17</f>
        <v>651</v>
      </c>
      <c r="J53" s="24">
        <f>+I53+'Variazioni Patrimoniali'!I17</f>
        <v>651</v>
      </c>
      <c r="K53" s="24">
        <f>+J53+'Variazioni Patrimoniali'!J17</f>
        <v>651</v>
      </c>
      <c r="L53" s="24">
        <f>+K53+'Variazioni Patrimoniali'!K17</f>
        <v>651</v>
      </c>
      <c r="M53" s="24">
        <f>+L53+'Variazioni Patrimoniali'!L17</f>
        <v>651</v>
      </c>
      <c r="N53" s="24">
        <f>+M53+'Variazioni Patrimoniali'!M17</f>
        <v>651</v>
      </c>
      <c r="O53" s="24">
        <f>+N53+'Variazioni Patrimoniali'!N17</f>
        <v>651</v>
      </c>
      <c r="P53" s="24">
        <f>+O53+'Variazioni Patrimoniali'!O17</f>
        <v>657.51</v>
      </c>
      <c r="Q53" s="24">
        <f>+P53+'Variazioni Patrimoniali'!P17</f>
        <v>657.51</v>
      </c>
      <c r="R53" s="24">
        <f>+Q53+'Variazioni Patrimoniali'!Q17</f>
        <v>657.51</v>
      </c>
      <c r="S53" s="24">
        <f>+R53+'Variazioni Patrimoniali'!R17</f>
        <v>657.51</v>
      </c>
      <c r="T53" s="24">
        <f>+S53+'Variazioni Patrimoniali'!S17</f>
        <v>657.51</v>
      </c>
      <c r="U53" s="24">
        <f>+T53+'Variazioni Patrimoniali'!T17</f>
        <v>657.51</v>
      </c>
      <c r="V53" s="24">
        <f>+U53+'Variazioni Patrimoniali'!U17</f>
        <v>657.51</v>
      </c>
      <c r="W53" s="24">
        <f>+V53+'Variazioni Patrimoniali'!V17</f>
        <v>657.51</v>
      </c>
      <c r="X53" s="24">
        <f>+W53+'Variazioni Patrimoniali'!W17</f>
        <v>657.51</v>
      </c>
      <c r="Y53" s="24">
        <f>+X53+'Variazioni Patrimoniali'!X17</f>
        <v>657.51</v>
      </c>
      <c r="Z53" s="24">
        <f>+Y53+'Variazioni Patrimoniali'!Y17</f>
        <v>657.51</v>
      </c>
      <c r="AA53" s="24">
        <f>+Z53+'Variazioni Patrimoniali'!Z17</f>
        <v>657.51</v>
      </c>
      <c r="AB53" s="24">
        <f>+AA53+'Variazioni Patrimoniali'!AA17</f>
        <v>664.08510000000001</v>
      </c>
      <c r="AC53" s="24">
        <f>+AB53+'Variazioni Patrimoniali'!AB17</f>
        <v>664.08510000000001</v>
      </c>
      <c r="AD53" s="24">
        <f>+AC53+'Variazioni Patrimoniali'!AC17</f>
        <v>664.08510000000001</v>
      </c>
      <c r="AE53" s="24">
        <f>+AD53+'Variazioni Patrimoniali'!AD17</f>
        <v>664.08510000000001</v>
      </c>
      <c r="AF53" s="24">
        <f>+AE53+'Variazioni Patrimoniali'!AE17</f>
        <v>664.08510000000001</v>
      </c>
      <c r="AG53" s="24">
        <f>+AF53+'Variazioni Patrimoniali'!AF17</f>
        <v>664.08510000000001</v>
      </c>
      <c r="AH53" s="24">
        <f>+AG53+'Variazioni Patrimoniali'!AG17</f>
        <v>664.08510000000001</v>
      </c>
      <c r="AI53" s="24">
        <f>+AH53+'Variazioni Patrimoniali'!AH17</f>
        <v>664.08510000000001</v>
      </c>
      <c r="AJ53" s="24">
        <f>+AI53+'Variazioni Patrimoniali'!AI17</f>
        <v>664.08510000000001</v>
      </c>
      <c r="AK53" s="24">
        <f>+AJ53+'Variazioni Patrimoniali'!AJ17</f>
        <v>664.08510000000001</v>
      </c>
      <c r="AL53" s="24">
        <f>+AK53+'Variazioni Patrimoniali'!AK17</f>
        <v>664.08510000000001</v>
      </c>
      <c r="AM53" s="24">
        <f>+AL53+'Variazioni Patrimoniali'!AL17</f>
        <v>664.08510000000001</v>
      </c>
    </row>
    <row r="54" spans="2:39" x14ac:dyDescent="0.25">
      <c r="B54" s="20" t="s">
        <v>35</v>
      </c>
      <c r="C54" s="24">
        <v>0</v>
      </c>
      <c r="D54" s="29">
        <f>+C54+'Modulo Iva'!D17</f>
        <v>2959</v>
      </c>
      <c r="E54" s="29">
        <f>+D54+'Modulo Iva'!E17</f>
        <v>33451</v>
      </c>
      <c r="F54" s="29">
        <f>+E54+'Modulo Iva'!F17</f>
        <v>33451</v>
      </c>
      <c r="G54" s="29">
        <f>+F54+'Modulo Iva'!G17</f>
        <v>33451</v>
      </c>
      <c r="H54" s="29">
        <f>+G54+'Modulo Iva'!H17</f>
        <v>33451</v>
      </c>
      <c r="I54" s="29">
        <f>+H54+'Modulo Iva'!I17</f>
        <v>33451</v>
      </c>
      <c r="J54" s="29">
        <f>+I54+'Modulo Iva'!J17</f>
        <v>33451</v>
      </c>
      <c r="K54" s="29">
        <f>+J54+'Modulo Iva'!K17</f>
        <v>33451</v>
      </c>
      <c r="L54" s="29">
        <f>+K54+'Modulo Iva'!L17</f>
        <v>33451</v>
      </c>
      <c r="M54" s="29">
        <f>+L54+'Modulo Iva'!M17</f>
        <v>33451</v>
      </c>
      <c r="N54" s="29">
        <f>+M54+'Modulo Iva'!N17</f>
        <v>33451</v>
      </c>
      <c r="O54" s="29">
        <f>+N54+'Modulo Iva'!O17</f>
        <v>33451</v>
      </c>
      <c r="P54" s="29">
        <f>+O54+'Modulo Iva'!P17</f>
        <v>33451</v>
      </c>
      <c r="Q54" s="29">
        <f>+P54+'Modulo Iva'!Q17</f>
        <v>33451</v>
      </c>
      <c r="R54" s="29">
        <f>+Q54+'Modulo Iva'!R17</f>
        <v>33451</v>
      </c>
      <c r="S54" s="29">
        <f>+R54+'Modulo Iva'!S17</f>
        <v>33451</v>
      </c>
      <c r="T54" s="29">
        <f>+S54+'Modulo Iva'!T17</f>
        <v>33451</v>
      </c>
      <c r="U54" s="29">
        <f>+T54+'Modulo Iva'!U17</f>
        <v>33451</v>
      </c>
      <c r="V54" s="29">
        <f>+U54+'Modulo Iva'!V17</f>
        <v>33451</v>
      </c>
      <c r="W54" s="29">
        <f>+V54+'Modulo Iva'!W17</f>
        <v>33451</v>
      </c>
      <c r="X54" s="29">
        <f>+W54+'Modulo Iva'!X17</f>
        <v>33451</v>
      </c>
      <c r="Y54" s="29">
        <f>+X54+'Modulo Iva'!Y17</f>
        <v>33451</v>
      </c>
      <c r="Z54" s="29">
        <f>+Y54+'Modulo Iva'!Z17</f>
        <v>33451</v>
      </c>
      <c r="AA54" s="29">
        <f>+Z54+'Modulo Iva'!AA17</f>
        <v>33451</v>
      </c>
      <c r="AB54" s="29">
        <f>+AA54+'Modulo Iva'!AB17</f>
        <v>33451</v>
      </c>
      <c r="AC54" s="29">
        <f>+AB54+'Modulo Iva'!AC17</f>
        <v>33451</v>
      </c>
      <c r="AD54" s="29">
        <f>+AC54+'Modulo Iva'!AD17</f>
        <v>33451</v>
      </c>
      <c r="AE54" s="29">
        <f>+AD54+'Modulo Iva'!AE17</f>
        <v>33451</v>
      </c>
      <c r="AF54" s="29">
        <f>+AE54+'Modulo Iva'!AF17</f>
        <v>33451</v>
      </c>
      <c r="AG54" s="29">
        <f>+AF54+'Modulo Iva'!AG17</f>
        <v>33451</v>
      </c>
      <c r="AH54" s="29">
        <f>+AG54+'Modulo Iva'!AH17</f>
        <v>33451</v>
      </c>
      <c r="AI54" s="29">
        <f>+AH54+'Modulo Iva'!AI17</f>
        <v>33451</v>
      </c>
      <c r="AJ54" s="29">
        <f>+AI54+'Modulo Iva'!AJ17</f>
        <v>33451</v>
      </c>
      <c r="AK54" s="29">
        <f>+AJ54+'Modulo Iva'!AK17</f>
        <v>33451</v>
      </c>
      <c r="AL54" s="29">
        <f>+AK54+'Modulo Iva'!AL17</f>
        <v>33451</v>
      </c>
      <c r="AM54" s="29">
        <f>+AL54+'Modulo Iva'!AM17</f>
        <v>33451</v>
      </c>
    </row>
    <row r="55" spans="2:39" x14ac:dyDescent="0.25">
      <c r="B55" s="20" t="s">
        <v>36</v>
      </c>
      <c r="C55" s="24">
        <v>0</v>
      </c>
      <c r="D55" s="24">
        <f>+C55</f>
        <v>0</v>
      </c>
      <c r="E55" s="24">
        <f t="shared" ref="E55:AM55" si="246">+D55</f>
        <v>0</v>
      </c>
      <c r="F55" s="24">
        <f t="shared" si="246"/>
        <v>0</v>
      </c>
      <c r="G55" s="24">
        <f t="shared" si="246"/>
        <v>0</v>
      </c>
      <c r="H55" s="24">
        <f t="shared" si="246"/>
        <v>0</v>
      </c>
      <c r="I55" s="24">
        <f t="shared" si="246"/>
        <v>0</v>
      </c>
      <c r="J55" s="24">
        <f t="shared" si="246"/>
        <v>0</v>
      </c>
      <c r="K55" s="24">
        <f t="shared" si="246"/>
        <v>0</v>
      </c>
      <c r="L55" s="24">
        <f t="shared" si="246"/>
        <v>0</v>
      </c>
      <c r="M55" s="24">
        <f t="shared" si="246"/>
        <v>0</v>
      </c>
      <c r="N55" s="24">
        <f t="shared" si="246"/>
        <v>0</v>
      </c>
      <c r="O55" s="24">
        <f t="shared" si="246"/>
        <v>0</v>
      </c>
      <c r="P55" s="24">
        <f t="shared" si="246"/>
        <v>0</v>
      </c>
      <c r="Q55" s="24">
        <f t="shared" si="246"/>
        <v>0</v>
      </c>
      <c r="R55" s="24">
        <f t="shared" si="246"/>
        <v>0</v>
      </c>
      <c r="S55" s="24">
        <f t="shared" si="246"/>
        <v>0</v>
      </c>
      <c r="T55" s="24">
        <f t="shared" si="246"/>
        <v>0</v>
      </c>
      <c r="U55" s="24">
        <f t="shared" si="246"/>
        <v>0</v>
      </c>
      <c r="V55" s="24">
        <f t="shared" si="246"/>
        <v>0</v>
      </c>
      <c r="W55" s="24">
        <f t="shared" si="246"/>
        <v>0</v>
      </c>
      <c r="X55" s="24">
        <f t="shared" si="246"/>
        <v>0</v>
      </c>
      <c r="Y55" s="24">
        <f t="shared" si="246"/>
        <v>0</v>
      </c>
      <c r="Z55" s="24">
        <f t="shared" si="246"/>
        <v>0</v>
      </c>
      <c r="AA55" s="24">
        <f t="shared" si="246"/>
        <v>0</v>
      </c>
      <c r="AB55" s="24">
        <f t="shared" si="246"/>
        <v>0</v>
      </c>
      <c r="AC55" s="24">
        <f t="shared" si="246"/>
        <v>0</v>
      </c>
      <c r="AD55" s="24">
        <f t="shared" si="246"/>
        <v>0</v>
      </c>
      <c r="AE55" s="24">
        <f t="shared" si="246"/>
        <v>0</v>
      </c>
      <c r="AF55" s="24">
        <f t="shared" si="246"/>
        <v>0</v>
      </c>
      <c r="AG55" s="24">
        <f t="shared" si="246"/>
        <v>0</v>
      </c>
      <c r="AH55" s="24">
        <f t="shared" si="246"/>
        <v>0</v>
      </c>
      <c r="AI55" s="24">
        <f t="shared" si="246"/>
        <v>0</v>
      </c>
      <c r="AJ55" s="24">
        <f t="shared" si="246"/>
        <v>0</v>
      </c>
      <c r="AK55" s="24">
        <f t="shared" si="246"/>
        <v>0</v>
      </c>
      <c r="AL55" s="24">
        <f t="shared" si="246"/>
        <v>0</v>
      </c>
      <c r="AM55" s="24">
        <f t="shared" si="246"/>
        <v>0</v>
      </c>
    </row>
    <row r="56" spans="2:39" x14ac:dyDescent="0.25">
      <c r="B56" s="20" t="s">
        <v>37</v>
      </c>
      <c r="C56" s="24">
        <v>0</v>
      </c>
      <c r="D56" s="24">
        <f t="shared" ref="D56:E56" si="247">+C56</f>
        <v>0</v>
      </c>
      <c r="E56" s="24">
        <f t="shared" si="247"/>
        <v>0</v>
      </c>
      <c r="F56" s="24">
        <f t="shared" ref="F56" si="248">+E56</f>
        <v>0</v>
      </c>
      <c r="G56" s="24">
        <f t="shared" ref="G56" si="249">+F56</f>
        <v>0</v>
      </c>
      <c r="H56" s="24">
        <f t="shared" ref="H56" si="250">+G56</f>
        <v>0</v>
      </c>
      <c r="I56" s="24">
        <f t="shared" ref="I56" si="251">+H56</f>
        <v>0</v>
      </c>
      <c r="J56" s="24">
        <f t="shared" ref="J56" si="252">+I56</f>
        <v>0</v>
      </c>
      <c r="K56" s="24">
        <f t="shared" ref="K56" si="253">+J56</f>
        <v>0</v>
      </c>
      <c r="L56" s="24">
        <f t="shared" ref="L56" si="254">+K56</f>
        <v>0</v>
      </c>
      <c r="M56" s="24">
        <f t="shared" ref="M56" si="255">+L56</f>
        <v>0</v>
      </c>
      <c r="N56" s="24">
        <f t="shared" ref="N56" si="256">+M56</f>
        <v>0</v>
      </c>
      <c r="O56" s="24">
        <f t="shared" ref="O56" si="257">+N56</f>
        <v>0</v>
      </c>
      <c r="P56" s="24">
        <f t="shared" ref="P56" si="258">+O56</f>
        <v>0</v>
      </c>
      <c r="Q56" s="24">
        <f t="shared" ref="Q56" si="259">+P56</f>
        <v>0</v>
      </c>
      <c r="R56" s="24">
        <f t="shared" ref="R56" si="260">+Q56</f>
        <v>0</v>
      </c>
      <c r="S56" s="24">
        <f t="shared" ref="S56" si="261">+R56</f>
        <v>0</v>
      </c>
      <c r="T56" s="24">
        <f t="shared" ref="T56" si="262">+S56</f>
        <v>0</v>
      </c>
      <c r="U56" s="24">
        <f t="shared" ref="U56" si="263">+T56</f>
        <v>0</v>
      </c>
      <c r="V56" s="24">
        <f t="shared" ref="V56" si="264">+U56</f>
        <v>0</v>
      </c>
      <c r="W56" s="24">
        <f t="shared" ref="W56" si="265">+V56</f>
        <v>0</v>
      </c>
      <c r="X56" s="24">
        <f t="shared" ref="X56" si="266">+W56</f>
        <v>0</v>
      </c>
      <c r="Y56" s="24">
        <f t="shared" ref="Y56" si="267">+X56</f>
        <v>0</v>
      </c>
      <c r="Z56" s="24">
        <f t="shared" ref="Z56" si="268">+Y56</f>
        <v>0</v>
      </c>
      <c r="AA56" s="24">
        <f t="shared" ref="AA56" si="269">+Z56</f>
        <v>0</v>
      </c>
      <c r="AB56" s="24">
        <f t="shared" ref="AB56" si="270">+AA56</f>
        <v>0</v>
      </c>
      <c r="AC56" s="24">
        <f t="shared" ref="AC56" si="271">+AB56</f>
        <v>0</v>
      </c>
      <c r="AD56" s="24">
        <f t="shared" ref="AD56" si="272">+AC56</f>
        <v>0</v>
      </c>
      <c r="AE56" s="24">
        <f t="shared" ref="AE56" si="273">+AD56</f>
        <v>0</v>
      </c>
      <c r="AF56" s="24">
        <f t="shared" ref="AF56" si="274">+AE56</f>
        <v>0</v>
      </c>
      <c r="AG56" s="24">
        <f t="shared" ref="AG56" si="275">+AF56</f>
        <v>0</v>
      </c>
      <c r="AH56" s="24">
        <f t="shared" ref="AH56" si="276">+AG56</f>
        <v>0</v>
      </c>
      <c r="AI56" s="24">
        <f t="shared" ref="AI56" si="277">+AH56</f>
        <v>0</v>
      </c>
      <c r="AJ56" s="24">
        <f t="shared" ref="AJ56" si="278">+AI56</f>
        <v>0</v>
      </c>
      <c r="AK56" s="24">
        <f t="shared" ref="AK56" si="279">+AJ56</f>
        <v>0</v>
      </c>
      <c r="AL56" s="24">
        <f t="shared" ref="AL56" si="280">+AK56</f>
        <v>0</v>
      </c>
      <c r="AM56" s="24">
        <f t="shared" ref="AM56" si="281">+AL56</f>
        <v>0</v>
      </c>
    </row>
    <row r="57" spans="2:39" x14ac:dyDescent="0.25">
      <c r="B57" s="2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spans="2:39" x14ac:dyDescent="0.25">
      <c r="B58" s="17" t="s">
        <v>38</v>
      </c>
      <c r="C58" s="23">
        <f>+SUM(C59:C61)</f>
        <v>0</v>
      </c>
      <c r="D58" s="23">
        <f>+SUM(D59:D61)</f>
        <v>157.5</v>
      </c>
      <c r="E58" s="23">
        <f>+SUM(E59:E61)</f>
        <v>315</v>
      </c>
      <c r="F58" s="23">
        <f t="shared" ref="F58:Z58" si="282">+SUM(F59:F61)</f>
        <v>472.5</v>
      </c>
      <c r="G58" s="23">
        <f t="shared" si="282"/>
        <v>630</v>
      </c>
      <c r="H58" s="23">
        <f t="shared" si="282"/>
        <v>787.5</v>
      </c>
      <c r="I58" s="23">
        <f t="shared" si="282"/>
        <v>945</v>
      </c>
      <c r="J58" s="23">
        <f t="shared" si="282"/>
        <v>1102.5</v>
      </c>
      <c r="K58" s="23">
        <f t="shared" si="282"/>
        <v>1260</v>
      </c>
      <c r="L58" s="23">
        <f t="shared" si="282"/>
        <v>1417.5</v>
      </c>
      <c r="M58" s="23">
        <f t="shared" si="282"/>
        <v>1575</v>
      </c>
      <c r="N58" s="23">
        <f t="shared" si="282"/>
        <v>1732.5</v>
      </c>
      <c r="O58" s="23">
        <f t="shared" si="282"/>
        <v>1890</v>
      </c>
      <c r="P58" s="23">
        <f t="shared" si="282"/>
        <v>2049.0749999999998</v>
      </c>
      <c r="Q58" s="23">
        <f t="shared" si="282"/>
        <v>2208.1499999999996</v>
      </c>
      <c r="R58" s="23">
        <f t="shared" si="282"/>
        <v>2367.2249999999995</v>
      </c>
      <c r="S58" s="23">
        <f t="shared" si="282"/>
        <v>2526.2999999999993</v>
      </c>
      <c r="T58" s="23">
        <f t="shared" si="282"/>
        <v>2685.3749999999991</v>
      </c>
      <c r="U58" s="23">
        <f t="shared" si="282"/>
        <v>2844.4499999999989</v>
      </c>
      <c r="V58" s="23">
        <f t="shared" si="282"/>
        <v>3003.5249999999987</v>
      </c>
      <c r="W58" s="23">
        <f t="shared" si="282"/>
        <v>3162.5999999999985</v>
      </c>
      <c r="X58" s="23">
        <f t="shared" si="282"/>
        <v>3321.6749999999984</v>
      </c>
      <c r="Y58" s="23">
        <f t="shared" si="282"/>
        <v>3480.7499999999982</v>
      </c>
      <c r="Z58" s="23">
        <f t="shared" si="282"/>
        <v>3639.824999999998</v>
      </c>
      <c r="AA58" s="23">
        <f>+SUM(AA59:AA61)</f>
        <v>3798.8999999999978</v>
      </c>
      <c r="AB58" s="23">
        <f t="shared" ref="AB58" si="283">+SUM(AB59:AB61)</f>
        <v>3959.5657499999979</v>
      </c>
      <c r="AC58" s="23">
        <f t="shared" ref="AC58" si="284">+SUM(AC59:AC61)</f>
        <v>4120.2314999999981</v>
      </c>
      <c r="AD58" s="23">
        <f t="shared" ref="AD58" si="285">+SUM(AD59:AD61)</f>
        <v>4280.8972499999982</v>
      </c>
      <c r="AE58" s="23">
        <f t="shared" ref="AE58" si="286">+SUM(AE59:AE61)</f>
        <v>4441.5629999999983</v>
      </c>
      <c r="AF58" s="23">
        <f t="shared" ref="AF58" si="287">+SUM(AF59:AF61)</f>
        <v>4602.2287499999984</v>
      </c>
      <c r="AG58" s="23">
        <f t="shared" ref="AG58" si="288">+SUM(AG59:AG61)</f>
        <v>4762.8944999999985</v>
      </c>
      <c r="AH58" s="23">
        <f t="shared" ref="AH58" si="289">+SUM(AH59:AH61)</f>
        <v>4923.5602499999986</v>
      </c>
      <c r="AI58" s="23">
        <f t="shared" ref="AI58" si="290">+SUM(AI59:AI61)</f>
        <v>5084.2259999999987</v>
      </c>
      <c r="AJ58" s="23">
        <f>+SUM(AJ59:AJ61)</f>
        <v>5244.8917499999989</v>
      </c>
      <c r="AK58" s="23">
        <f t="shared" ref="AK58" si="291">+SUM(AK59:AK61)</f>
        <v>5405.557499999999</v>
      </c>
      <c r="AL58" s="23">
        <f t="shared" ref="AL58" si="292">+SUM(AL59:AL61)</f>
        <v>5566.2232499999991</v>
      </c>
      <c r="AM58" s="23">
        <f t="shared" ref="AM58" si="293">+SUM(AM59:AM61)</f>
        <v>5726.8889999999992</v>
      </c>
    </row>
    <row r="59" spans="2:39" x14ac:dyDescent="0.25">
      <c r="B59" s="20" t="s">
        <v>39</v>
      </c>
      <c r="C59" s="24">
        <v>0</v>
      </c>
      <c r="D59" s="24">
        <f>+C59+'Variazioni Patrimoniali'!C18</f>
        <v>0</v>
      </c>
      <c r="E59" s="24">
        <f>+D59+'Variazioni Patrimoniali'!D18</f>
        <v>0</v>
      </c>
      <c r="F59" s="24">
        <f>+E59+'Variazioni Patrimoniali'!E18</f>
        <v>0</v>
      </c>
      <c r="G59" s="24">
        <f>+F59+'Variazioni Patrimoniali'!F18</f>
        <v>0</v>
      </c>
      <c r="H59" s="24">
        <f>+G59+'Variazioni Patrimoniali'!G18</f>
        <v>0</v>
      </c>
      <c r="I59" s="24">
        <f>+H59+'Variazioni Patrimoniali'!H18</f>
        <v>0</v>
      </c>
      <c r="J59" s="24">
        <f>+I59+'Variazioni Patrimoniali'!I18</f>
        <v>0</v>
      </c>
      <c r="K59" s="24">
        <f>+J59+'Variazioni Patrimoniali'!J18</f>
        <v>0</v>
      </c>
      <c r="L59" s="24">
        <f>+K59+'Variazioni Patrimoniali'!K18</f>
        <v>0</v>
      </c>
      <c r="M59" s="24">
        <f>+L59+'Variazioni Patrimoniali'!L18</f>
        <v>0</v>
      </c>
      <c r="N59" s="24">
        <f>+M59+'Variazioni Patrimoniali'!M18</f>
        <v>0</v>
      </c>
      <c r="O59" s="24">
        <f>+N59+'Variazioni Patrimoniali'!N18</f>
        <v>0</v>
      </c>
      <c r="P59" s="24">
        <f>+O59+'Variazioni Patrimoniali'!O18</f>
        <v>0</v>
      </c>
      <c r="Q59" s="24">
        <f>+P59+'Variazioni Patrimoniali'!P18</f>
        <v>0</v>
      </c>
      <c r="R59" s="24">
        <f>+Q59+'Variazioni Patrimoniali'!Q18</f>
        <v>0</v>
      </c>
      <c r="S59" s="24">
        <f>+R59+'Variazioni Patrimoniali'!R18</f>
        <v>0</v>
      </c>
      <c r="T59" s="24">
        <f>+S59+'Variazioni Patrimoniali'!S18</f>
        <v>0</v>
      </c>
      <c r="U59" s="24">
        <f>+T59+'Variazioni Patrimoniali'!T18</f>
        <v>0</v>
      </c>
      <c r="V59" s="24">
        <f>+U59+'Variazioni Patrimoniali'!U18</f>
        <v>0</v>
      </c>
      <c r="W59" s="24">
        <f>+V59+'Variazioni Patrimoniali'!V18</f>
        <v>0</v>
      </c>
      <c r="X59" s="24">
        <f>+W59+'Variazioni Patrimoniali'!W18</f>
        <v>0</v>
      </c>
      <c r="Y59" s="24">
        <f>+X59+'Variazioni Patrimoniali'!X18</f>
        <v>0</v>
      </c>
      <c r="Z59" s="24">
        <f>+Y59+'Variazioni Patrimoniali'!Y18</f>
        <v>0</v>
      </c>
      <c r="AA59" s="24">
        <f>+Z59+'Variazioni Patrimoniali'!Z18</f>
        <v>0</v>
      </c>
      <c r="AB59" s="24">
        <f>+AA59+'Variazioni Patrimoniali'!AA18</f>
        <v>0</v>
      </c>
      <c r="AC59" s="24">
        <f>+AB59+'Variazioni Patrimoniali'!AB18</f>
        <v>0</v>
      </c>
      <c r="AD59" s="24">
        <f>+AC59+'Variazioni Patrimoniali'!AC18</f>
        <v>0</v>
      </c>
      <c r="AE59" s="24">
        <f>+AD59+'Variazioni Patrimoniali'!AD18</f>
        <v>0</v>
      </c>
      <c r="AF59" s="24">
        <f>+AE59+'Variazioni Patrimoniali'!AE18</f>
        <v>0</v>
      </c>
      <c r="AG59" s="24">
        <f>+AF59+'Variazioni Patrimoniali'!AF18</f>
        <v>0</v>
      </c>
      <c r="AH59" s="24">
        <f>+AG59+'Variazioni Patrimoniali'!AG18</f>
        <v>0</v>
      </c>
      <c r="AI59" s="24">
        <f>+AH59+'Variazioni Patrimoniali'!AH18</f>
        <v>0</v>
      </c>
      <c r="AJ59" s="24">
        <f>+AI59+'Variazioni Patrimoniali'!AI18</f>
        <v>0</v>
      </c>
      <c r="AK59" s="24">
        <f>+AJ59+'Variazioni Patrimoniali'!AJ18</f>
        <v>0</v>
      </c>
      <c r="AL59" s="24">
        <f>+AK59+'Variazioni Patrimoniali'!AK18</f>
        <v>0</v>
      </c>
      <c r="AM59" s="24">
        <f>+AL59+'Variazioni Patrimoniali'!AL18</f>
        <v>0</v>
      </c>
    </row>
    <row r="60" spans="2:39" x14ac:dyDescent="0.25">
      <c r="B60" s="20" t="s">
        <v>40</v>
      </c>
      <c r="C60" s="24">
        <v>0</v>
      </c>
      <c r="D60" s="24">
        <f>+C60+'Variazioni Patrimoniali'!C16</f>
        <v>157.5</v>
      </c>
      <c r="E60" s="24">
        <f>+D60+'Variazioni Patrimoniali'!D16</f>
        <v>315</v>
      </c>
      <c r="F60" s="24">
        <f>+E60+'Variazioni Patrimoniali'!E16</f>
        <v>472.5</v>
      </c>
      <c r="G60" s="24">
        <f>+F60+'Variazioni Patrimoniali'!F16</f>
        <v>630</v>
      </c>
      <c r="H60" s="24">
        <f>+G60+'Variazioni Patrimoniali'!G16</f>
        <v>787.5</v>
      </c>
      <c r="I60" s="24">
        <f>+H60+'Variazioni Patrimoniali'!H16</f>
        <v>945</v>
      </c>
      <c r="J60" s="24">
        <f>+I60+'Variazioni Patrimoniali'!I16</f>
        <v>1102.5</v>
      </c>
      <c r="K60" s="24">
        <f>+J60+'Variazioni Patrimoniali'!J16</f>
        <v>1260</v>
      </c>
      <c r="L60" s="24">
        <f>+K60+'Variazioni Patrimoniali'!K16</f>
        <v>1417.5</v>
      </c>
      <c r="M60" s="24">
        <f>+L60+'Variazioni Patrimoniali'!L16</f>
        <v>1575</v>
      </c>
      <c r="N60" s="24">
        <f>+M60+'Variazioni Patrimoniali'!M16</f>
        <v>1732.5</v>
      </c>
      <c r="O60" s="24">
        <f>+N60+'Variazioni Patrimoniali'!N16</f>
        <v>1890</v>
      </c>
      <c r="P60" s="24">
        <f>+O60+'Variazioni Patrimoniali'!O16</f>
        <v>2049.0749999999998</v>
      </c>
      <c r="Q60" s="24">
        <f>+P60+'Variazioni Patrimoniali'!P16</f>
        <v>2208.1499999999996</v>
      </c>
      <c r="R60" s="24">
        <f>+Q60+'Variazioni Patrimoniali'!Q16</f>
        <v>2367.2249999999995</v>
      </c>
      <c r="S60" s="24">
        <f>+R60+'Variazioni Patrimoniali'!R16</f>
        <v>2526.2999999999993</v>
      </c>
      <c r="T60" s="24">
        <f>+S60+'Variazioni Patrimoniali'!S16</f>
        <v>2685.3749999999991</v>
      </c>
      <c r="U60" s="24">
        <f>+T60+'Variazioni Patrimoniali'!T16</f>
        <v>2844.4499999999989</v>
      </c>
      <c r="V60" s="24">
        <f>+U60+'Variazioni Patrimoniali'!U16</f>
        <v>3003.5249999999987</v>
      </c>
      <c r="W60" s="24">
        <f>+V60+'Variazioni Patrimoniali'!V16</f>
        <v>3162.5999999999985</v>
      </c>
      <c r="X60" s="24">
        <f>+W60+'Variazioni Patrimoniali'!W16</f>
        <v>3321.6749999999984</v>
      </c>
      <c r="Y60" s="24">
        <f>+X60+'Variazioni Patrimoniali'!X16</f>
        <v>3480.7499999999982</v>
      </c>
      <c r="Z60" s="24">
        <f>+Y60+'Variazioni Patrimoniali'!Y16</f>
        <v>3639.824999999998</v>
      </c>
      <c r="AA60" s="24">
        <f>+Z60+'Variazioni Patrimoniali'!Z16</f>
        <v>3798.8999999999978</v>
      </c>
      <c r="AB60" s="24">
        <f>+AA60+'Variazioni Patrimoniali'!AA16</f>
        <v>3959.5657499999979</v>
      </c>
      <c r="AC60" s="24">
        <f>+AB60+'Variazioni Patrimoniali'!AB16</f>
        <v>4120.2314999999981</v>
      </c>
      <c r="AD60" s="24">
        <f>+AC60+'Variazioni Patrimoniali'!AC16</f>
        <v>4280.8972499999982</v>
      </c>
      <c r="AE60" s="24">
        <f>+AD60+'Variazioni Patrimoniali'!AD16</f>
        <v>4441.5629999999983</v>
      </c>
      <c r="AF60" s="24">
        <f>+AE60+'Variazioni Patrimoniali'!AE16</f>
        <v>4602.2287499999984</v>
      </c>
      <c r="AG60" s="24">
        <f>+AF60+'Variazioni Patrimoniali'!AF16</f>
        <v>4762.8944999999985</v>
      </c>
      <c r="AH60" s="24">
        <f>+AG60+'Variazioni Patrimoniali'!AG16</f>
        <v>4923.5602499999986</v>
      </c>
      <c r="AI60" s="24">
        <f>+AH60+'Variazioni Patrimoniali'!AH16</f>
        <v>5084.2259999999987</v>
      </c>
      <c r="AJ60" s="24">
        <f>+AI60+'Variazioni Patrimoniali'!AI16</f>
        <v>5244.8917499999989</v>
      </c>
      <c r="AK60" s="24">
        <f>+AJ60+'Variazioni Patrimoniali'!AJ16</f>
        <v>5405.557499999999</v>
      </c>
      <c r="AL60" s="24">
        <f>+AK60+'Variazioni Patrimoniali'!AK16</f>
        <v>5566.2232499999991</v>
      </c>
      <c r="AM60" s="24">
        <f>+AL60+'Variazioni Patrimoniali'!AL16</f>
        <v>5726.8889999999992</v>
      </c>
    </row>
    <row r="61" spans="2:39" x14ac:dyDescent="0.25">
      <c r="B61" s="20" t="s">
        <v>41</v>
      </c>
      <c r="C61" s="24">
        <v>0</v>
      </c>
      <c r="D61" s="24">
        <f>+C61</f>
        <v>0</v>
      </c>
      <c r="E61" s="24">
        <f>+D61</f>
        <v>0</v>
      </c>
      <c r="F61" s="24">
        <f t="shared" ref="F61:Z61" si="294">+E61</f>
        <v>0</v>
      </c>
      <c r="G61" s="24">
        <f t="shared" si="294"/>
        <v>0</v>
      </c>
      <c r="H61" s="24">
        <f t="shared" si="294"/>
        <v>0</v>
      </c>
      <c r="I61" s="24">
        <f t="shared" si="294"/>
        <v>0</v>
      </c>
      <c r="J61" s="24">
        <f t="shared" si="294"/>
        <v>0</v>
      </c>
      <c r="K61" s="24">
        <f t="shared" si="294"/>
        <v>0</v>
      </c>
      <c r="L61" s="24">
        <f t="shared" si="294"/>
        <v>0</v>
      </c>
      <c r="M61" s="24">
        <f t="shared" si="294"/>
        <v>0</v>
      </c>
      <c r="N61" s="24">
        <f t="shared" si="294"/>
        <v>0</v>
      </c>
      <c r="O61" s="24">
        <f t="shared" si="294"/>
        <v>0</v>
      </c>
      <c r="P61" s="24">
        <f t="shared" si="294"/>
        <v>0</v>
      </c>
      <c r="Q61" s="24">
        <f t="shared" si="294"/>
        <v>0</v>
      </c>
      <c r="R61" s="24">
        <f t="shared" si="294"/>
        <v>0</v>
      </c>
      <c r="S61" s="24">
        <f t="shared" si="294"/>
        <v>0</v>
      </c>
      <c r="T61" s="24">
        <f t="shared" si="294"/>
        <v>0</v>
      </c>
      <c r="U61" s="24">
        <f t="shared" si="294"/>
        <v>0</v>
      </c>
      <c r="V61" s="24">
        <f t="shared" si="294"/>
        <v>0</v>
      </c>
      <c r="W61" s="24">
        <f t="shared" si="294"/>
        <v>0</v>
      </c>
      <c r="X61" s="24">
        <f t="shared" si="294"/>
        <v>0</v>
      </c>
      <c r="Y61" s="24">
        <f t="shared" si="294"/>
        <v>0</v>
      </c>
      <c r="Z61" s="24">
        <f t="shared" si="294"/>
        <v>0</v>
      </c>
      <c r="AA61" s="24">
        <f>+Z61</f>
        <v>0</v>
      </c>
      <c r="AB61" s="24">
        <f t="shared" ref="AB61:AI61" si="295">+AA61</f>
        <v>0</v>
      </c>
      <c r="AC61" s="24">
        <f t="shared" si="295"/>
        <v>0</v>
      </c>
      <c r="AD61" s="24">
        <f t="shared" si="295"/>
        <v>0</v>
      </c>
      <c r="AE61" s="24">
        <f t="shared" si="295"/>
        <v>0</v>
      </c>
      <c r="AF61" s="24">
        <f t="shared" si="295"/>
        <v>0</v>
      </c>
      <c r="AG61" s="24">
        <f t="shared" si="295"/>
        <v>0</v>
      </c>
      <c r="AH61" s="24">
        <f t="shared" si="295"/>
        <v>0</v>
      </c>
      <c r="AI61" s="24">
        <f t="shared" si="295"/>
        <v>0</v>
      </c>
      <c r="AJ61" s="24">
        <f>+AI61</f>
        <v>0</v>
      </c>
      <c r="AK61" s="24">
        <f t="shared" ref="AK61:AM61" si="296">+AJ61</f>
        <v>0</v>
      </c>
      <c r="AL61" s="24">
        <f t="shared" si="296"/>
        <v>0</v>
      </c>
      <c r="AM61" s="24">
        <f t="shared" si="296"/>
        <v>0</v>
      </c>
    </row>
    <row r="62" spans="2:39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2:39" x14ac:dyDescent="0.25">
      <c r="B63" s="17" t="s">
        <v>42</v>
      </c>
      <c r="C63" s="23">
        <f>+C64+C65+C66+C70+C71</f>
        <v>0</v>
      </c>
      <c r="D63" s="23">
        <f>+D64+D65+D66+D70+D71</f>
        <v>461541.5</v>
      </c>
      <c r="E63" s="23">
        <f>+E64+E65+E66+E70+E71</f>
        <v>610683</v>
      </c>
      <c r="F63" s="23">
        <f t="shared" ref="F63:Z63" si="297">+F64+F65+F66+F70+F71</f>
        <v>759824.5</v>
      </c>
      <c r="G63" s="23">
        <f t="shared" si="297"/>
        <v>908966</v>
      </c>
      <c r="H63" s="23">
        <f t="shared" si="297"/>
        <v>1058107.5</v>
      </c>
      <c r="I63" s="23">
        <f t="shared" si="297"/>
        <v>1207249</v>
      </c>
      <c r="J63" s="23">
        <f t="shared" si="297"/>
        <v>1356390.5</v>
      </c>
      <c r="K63" s="23">
        <f t="shared" si="297"/>
        <v>1505532</v>
      </c>
      <c r="L63" s="23">
        <f t="shared" si="297"/>
        <v>1654673.5</v>
      </c>
      <c r="M63" s="23">
        <f t="shared" si="297"/>
        <v>1803815</v>
      </c>
      <c r="N63" s="23">
        <f t="shared" si="297"/>
        <v>1952956.5</v>
      </c>
      <c r="O63" s="23">
        <f t="shared" si="297"/>
        <v>2102098</v>
      </c>
      <c r="P63" s="23">
        <f t="shared" si="297"/>
        <v>2251210.415</v>
      </c>
      <c r="Q63" s="23">
        <f t="shared" si="297"/>
        <v>2400322.83</v>
      </c>
      <c r="R63" s="23">
        <f t="shared" si="297"/>
        <v>2549435.2450000001</v>
      </c>
      <c r="S63" s="23">
        <f t="shared" si="297"/>
        <v>2698547.66</v>
      </c>
      <c r="T63" s="23">
        <f t="shared" si="297"/>
        <v>2847660.0750000002</v>
      </c>
      <c r="U63" s="23">
        <f t="shared" si="297"/>
        <v>2996772.49</v>
      </c>
      <c r="V63" s="23">
        <f t="shared" si="297"/>
        <v>3145884.9050000003</v>
      </c>
      <c r="W63" s="23">
        <f t="shared" si="297"/>
        <v>3294997.3200000003</v>
      </c>
      <c r="X63" s="23">
        <f t="shared" si="297"/>
        <v>3444109.7350000003</v>
      </c>
      <c r="Y63" s="23">
        <f t="shared" si="297"/>
        <v>3593222.1500000004</v>
      </c>
      <c r="Z63" s="23">
        <f t="shared" si="297"/>
        <v>3742334.5650000004</v>
      </c>
      <c r="AA63" s="23">
        <f>+AA64+AA65+AA66+AA70+AA71</f>
        <v>3891446.9800000004</v>
      </c>
      <c r="AB63" s="23">
        <f t="shared" ref="AB63" si="298">+AB64+AB65+AB66+AB70+AB71</f>
        <v>4040530.0191500005</v>
      </c>
      <c r="AC63" s="23">
        <f t="shared" ref="AC63" si="299">+AC64+AC65+AC66+AC70+AC71</f>
        <v>4189613.0583000006</v>
      </c>
      <c r="AD63" s="23">
        <f t="shared" ref="AD63" si="300">+AD64+AD65+AD66+AD70+AD71</f>
        <v>4338696.0974500002</v>
      </c>
      <c r="AE63" s="23">
        <f t="shared" ref="AE63" si="301">+AE64+AE65+AE66+AE70+AE71</f>
        <v>4487779.1365999999</v>
      </c>
      <c r="AF63" s="23">
        <f t="shared" ref="AF63" si="302">+AF64+AF65+AF66+AF70+AF71</f>
        <v>4636862.1757499995</v>
      </c>
      <c r="AG63" s="23">
        <f t="shared" ref="AG63" si="303">+AG64+AG65+AG66+AG70+AG71</f>
        <v>4785945.2148999991</v>
      </c>
      <c r="AH63" s="23">
        <f t="shared" ref="AH63" si="304">+AH64+AH65+AH66+AH70+AH71</f>
        <v>4935028.2540499987</v>
      </c>
      <c r="AI63" s="23">
        <f t="shared" ref="AI63" si="305">+AI64+AI65+AI66+AI70+AI71</f>
        <v>5084111.2931999983</v>
      </c>
      <c r="AJ63" s="23">
        <f>+AJ64+AJ65+AJ66+AJ70+AJ71</f>
        <v>5233194.3323499979</v>
      </c>
      <c r="AK63" s="23">
        <f t="shared" ref="AK63" si="306">+AK64+AK65+AK66+AK70+AK71</f>
        <v>5382277.3714999976</v>
      </c>
      <c r="AL63" s="23">
        <f t="shared" ref="AL63" si="307">+AL64+AL65+AL66+AL70+AL71</f>
        <v>5531360.4106499972</v>
      </c>
      <c r="AM63" s="23">
        <f t="shared" ref="AM63" si="308">+AM64+AM65+AM66+AM70+AM71</f>
        <v>5680443.4497999968</v>
      </c>
    </row>
    <row r="64" spans="2:39" x14ac:dyDescent="0.25">
      <c r="B64" s="17" t="s">
        <v>43</v>
      </c>
      <c r="C64" s="23">
        <v>0</v>
      </c>
      <c r="D64" s="23">
        <f>+C64+'Variazioni Patrimoniali'!C20</f>
        <v>0</v>
      </c>
      <c r="E64" s="23">
        <f>+D64+'Variazioni Patrimoniali'!D20</f>
        <v>0</v>
      </c>
      <c r="F64" s="23">
        <f>+E64+'Variazioni Patrimoniali'!E20</f>
        <v>0</v>
      </c>
      <c r="G64" s="23">
        <f>+F64+'Variazioni Patrimoniali'!F20</f>
        <v>0</v>
      </c>
      <c r="H64" s="23">
        <f>+G64+'Variazioni Patrimoniali'!G20</f>
        <v>0</v>
      </c>
      <c r="I64" s="23">
        <f>+H64+'Variazioni Patrimoniali'!H20</f>
        <v>0</v>
      </c>
      <c r="J64" s="23">
        <f>+I64+'Variazioni Patrimoniali'!I20</f>
        <v>0</v>
      </c>
      <c r="K64" s="23">
        <f>+J64+'Variazioni Patrimoniali'!J20</f>
        <v>0</v>
      </c>
      <c r="L64" s="23">
        <f>+K64+'Variazioni Patrimoniali'!K20</f>
        <v>0</v>
      </c>
      <c r="M64" s="23">
        <f>+L64+'Variazioni Patrimoniali'!L20</f>
        <v>0</v>
      </c>
      <c r="N64" s="23">
        <f>+M64+'Variazioni Patrimoniali'!M20</f>
        <v>0</v>
      </c>
      <c r="O64" s="23">
        <f>+N64+'Variazioni Patrimoniali'!N20</f>
        <v>0</v>
      </c>
      <c r="P64" s="23">
        <f>+O64+'Variazioni Patrimoniali'!O20</f>
        <v>0</v>
      </c>
      <c r="Q64" s="23">
        <f>+P64+'Variazioni Patrimoniali'!P20</f>
        <v>0</v>
      </c>
      <c r="R64" s="23">
        <f>+Q64+'Variazioni Patrimoniali'!Q20</f>
        <v>0</v>
      </c>
      <c r="S64" s="23">
        <f>+R64+'Variazioni Patrimoniali'!R20</f>
        <v>0</v>
      </c>
      <c r="T64" s="23">
        <f>+S64+'Variazioni Patrimoniali'!S20</f>
        <v>0</v>
      </c>
      <c r="U64" s="23">
        <f>+T64+'Variazioni Patrimoniali'!T20</f>
        <v>0</v>
      </c>
      <c r="V64" s="23">
        <f>+U64+'Variazioni Patrimoniali'!U20</f>
        <v>0</v>
      </c>
      <c r="W64" s="23">
        <f>+V64+'Variazioni Patrimoniali'!V20</f>
        <v>0</v>
      </c>
      <c r="X64" s="23">
        <f>+W64+'Variazioni Patrimoniali'!W20</f>
        <v>0</v>
      </c>
      <c r="Y64" s="23">
        <f>+X64+'Variazioni Patrimoniali'!X20</f>
        <v>0</v>
      </c>
      <c r="Z64" s="23">
        <f>+Y64+'Variazioni Patrimoniali'!Y20</f>
        <v>0</v>
      </c>
      <c r="AA64" s="23">
        <f>+Z64+'Variazioni Patrimoniali'!Z20</f>
        <v>0</v>
      </c>
      <c r="AB64" s="23">
        <f>+AA64+'Variazioni Patrimoniali'!AA20</f>
        <v>0</v>
      </c>
      <c r="AC64" s="23">
        <f>+AB64+'Variazioni Patrimoniali'!AB20</f>
        <v>0</v>
      </c>
      <c r="AD64" s="23">
        <f>+AC64+'Variazioni Patrimoniali'!AC20</f>
        <v>0</v>
      </c>
      <c r="AE64" s="23">
        <f>+AD64+'Variazioni Patrimoniali'!AD20</f>
        <v>0</v>
      </c>
      <c r="AF64" s="23">
        <f>+AE64+'Variazioni Patrimoniali'!AE20</f>
        <v>0</v>
      </c>
      <c r="AG64" s="23">
        <f>+AF64+'Variazioni Patrimoniali'!AF20</f>
        <v>0</v>
      </c>
      <c r="AH64" s="23">
        <f>+AG64+'Variazioni Patrimoniali'!AG20</f>
        <v>0</v>
      </c>
      <c r="AI64" s="23">
        <f>+AH64+'Variazioni Patrimoniali'!AH20</f>
        <v>0</v>
      </c>
      <c r="AJ64" s="23">
        <f>+AI64+'Variazioni Patrimoniali'!AI20</f>
        <v>0</v>
      </c>
      <c r="AK64" s="23">
        <f>+AJ64+'Variazioni Patrimoniali'!AJ20</f>
        <v>0</v>
      </c>
      <c r="AL64" s="23">
        <f>+AK64+'Variazioni Patrimoniali'!AK20</f>
        <v>0</v>
      </c>
      <c r="AM64" s="23">
        <f>+AL64+'Variazioni Patrimoniali'!AL20</f>
        <v>0</v>
      </c>
    </row>
    <row r="65" spans="2:39" x14ac:dyDescent="0.25">
      <c r="B65" s="17" t="s">
        <v>44</v>
      </c>
      <c r="C65" s="23">
        <v>0</v>
      </c>
      <c r="D65" s="23">
        <f>+C65</f>
        <v>0</v>
      </c>
      <c r="E65" s="23">
        <f>+D65</f>
        <v>0</v>
      </c>
      <c r="F65" s="23">
        <f t="shared" ref="F65:Z65" si="309">+E65</f>
        <v>0</v>
      </c>
      <c r="G65" s="23">
        <f t="shared" si="309"/>
        <v>0</v>
      </c>
      <c r="H65" s="23">
        <f t="shared" si="309"/>
        <v>0</v>
      </c>
      <c r="I65" s="23">
        <f t="shared" si="309"/>
        <v>0</v>
      </c>
      <c r="J65" s="23">
        <f t="shared" si="309"/>
        <v>0</v>
      </c>
      <c r="K65" s="23">
        <f t="shared" si="309"/>
        <v>0</v>
      </c>
      <c r="L65" s="23">
        <f t="shared" si="309"/>
        <v>0</v>
      </c>
      <c r="M65" s="23">
        <f t="shared" si="309"/>
        <v>0</v>
      </c>
      <c r="N65" s="23">
        <f t="shared" si="309"/>
        <v>0</v>
      </c>
      <c r="O65" s="23">
        <f t="shared" si="309"/>
        <v>0</v>
      </c>
      <c r="P65" s="23">
        <f t="shared" si="309"/>
        <v>0</v>
      </c>
      <c r="Q65" s="23">
        <f t="shared" si="309"/>
        <v>0</v>
      </c>
      <c r="R65" s="23">
        <f t="shared" si="309"/>
        <v>0</v>
      </c>
      <c r="S65" s="23">
        <f t="shared" si="309"/>
        <v>0</v>
      </c>
      <c r="T65" s="23">
        <f t="shared" si="309"/>
        <v>0</v>
      </c>
      <c r="U65" s="23">
        <f t="shared" si="309"/>
        <v>0</v>
      </c>
      <c r="V65" s="23">
        <f t="shared" si="309"/>
        <v>0</v>
      </c>
      <c r="W65" s="23">
        <f t="shared" si="309"/>
        <v>0</v>
      </c>
      <c r="X65" s="23">
        <f t="shared" si="309"/>
        <v>0</v>
      </c>
      <c r="Y65" s="23">
        <f t="shared" si="309"/>
        <v>0</v>
      </c>
      <c r="Z65" s="23">
        <f t="shared" si="309"/>
        <v>0</v>
      </c>
      <c r="AA65" s="23">
        <f>+Z65</f>
        <v>0</v>
      </c>
      <c r="AB65" s="23">
        <f t="shared" ref="AB65:AI65" si="310">+AA65</f>
        <v>0</v>
      </c>
      <c r="AC65" s="23">
        <f t="shared" si="310"/>
        <v>0</v>
      </c>
      <c r="AD65" s="23">
        <f t="shared" si="310"/>
        <v>0</v>
      </c>
      <c r="AE65" s="23">
        <f t="shared" si="310"/>
        <v>0</v>
      </c>
      <c r="AF65" s="23">
        <f t="shared" si="310"/>
        <v>0</v>
      </c>
      <c r="AG65" s="23">
        <f t="shared" si="310"/>
        <v>0</v>
      </c>
      <c r="AH65" s="23">
        <f t="shared" si="310"/>
        <v>0</v>
      </c>
      <c r="AI65" s="23">
        <f t="shared" si="310"/>
        <v>0</v>
      </c>
      <c r="AJ65" s="23">
        <f>+AI65</f>
        <v>0</v>
      </c>
      <c r="AK65" s="23">
        <f t="shared" ref="AK65:AM65" si="311">+AJ65</f>
        <v>0</v>
      </c>
      <c r="AL65" s="23">
        <f t="shared" si="311"/>
        <v>0</v>
      </c>
      <c r="AM65" s="23">
        <f t="shared" si="311"/>
        <v>0</v>
      </c>
    </row>
    <row r="66" spans="2:39" x14ac:dyDescent="0.25">
      <c r="B66" s="17" t="s">
        <v>45</v>
      </c>
      <c r="C66" s="23">
        <f>+SUM(C67:C69)</f>
        <v>0</v>
      </c>
      <c r="D66" s="23">
        <f>+SUM(D67:D69)</f>
        <v>0</v>
      </c>
      <c r="E66" s="23">
        <f>+SUM(E67:E69)</f>
        <v>0</v>
      </c>
      <c r="F66" s="23">
        <f t="shared" ref="F66:Z66" si="312">+SUM(F67:F69)</f>
        <v>0</v>
      </c>
      <c r="G66" s="23">
        <f t="shared" si="312"/>
        <v>0</v>
      </c>
      <c r="H66" s="23">
        <f t="shared" si="312"/>
        <v>0</v>
      </c>
      <c r="I66" s="23">
        <f t="shared" si="312"/>
        <v>0</v>
      </c>
      <c r="J66" s="23">
        <f t="shared" si="312"/>
        <v>0</v>
      </c>
      <c r="K66" s="23">
        <f t="shared" si="312"/>
        <v>0</v>
      </c>
      <c r="L66" s="23">
        <f t="shared" si="312"/>
        <v>0</v>
      </c>
      <c r="M66" s="23">
        <f t="shared" si="312"/>
        <v>0</v>
      </c>
      <c r="N66" s="23">
        <f t="shared" si="312"/>
        <v>0</v>
      </c>
      <c r="O66" s="23">
        <f t="shared" si="312"/>
        <v>0</v>
      </c>
      <c r="P66" s="23">
        <f t="shared" si="312"/>
        <v>0</v>
      </c>
      <c r="Q66" s="23">
        <f t="shared" si="312"/>
        <v>0</v>
      </c>
      <c r="R66" s="23">
        <f t="shared" si="312"/>
        <v>0</v>
      </c>
      <c r="S66" s="23">
        <f t="shared" si="312"/>
        <v>0</v>
      </c>
      <c r="T66" s="23">
        <f t="shared" si="312"/>
        <v>0</v>
      </c>
      <c r="U66" s="23">
        <f t="shared" si="312"/>
        <v>0</v>
      </c>
      <c r="V66" s="23">
        <f t="shared" si="312"/>
        <v>0</v>
      </c>
      <c r="W66" s="23">
        <f t="shared" si="312"/>
        <v>0</v>
      </c>
      <c r="X66" s="23">
        <f t="shared" si="312"/>
        <v>0</v>
      </c>
      <c r="Y66" s="23">
        <f t="shared" si="312"/>
        <v>0</v>
      </c>
      <c r="Z66" s="23">
        <f t="shared" si="312"/>
        <v>0</v>
      </c>
      <c r="AA66" s="23">
        <f>+SUM(AA67:AA69)</f>
        <v>0</v>
      </c>
      <c r="AB66" s="23">
        <f t="shared" ref="AB66" si="313">+SUM(AB67:AB69)</f>
        <v>0</v>
      </c>
      <c r="AC66" s="23">
        <f t="shared" ref="AC66" si="314">+SUM(AC67:AC69)</f>
        <v>0</v>
      </c>
      <c r="AD66" s="23">
        <f t="shared" ref="AD66" si="315">+SUM(AD67:AD69)</f>
        <v>0</v>
      </c>
      <c r="AE66" s="23">
        <f t="shared" ref="AE66" si="316">+SUM(AE67:AE69)</f>
        <v>0</v>
      </c>
      <c r="AF66" s="23">
        <f t="shared" ref="AF66" si="317">+SUM(AF67:AF69)</f>
        <v>0</v>
      </c>
      <c r="AG66" s="23">
        <f t="shared" ref="AG66" si="318">+SUM(AG67:AG69)</f>
        <v>0</v>
      </c>
      <c r="AH66" s="23">
        <f t="shared" ref="AH66" si="319">+SUM(AH67:AH69)</f>
        <v>0</v>
      </c>
      <c r="AI66" s="23">
        <f t="shared" ref="AI66" si="320">+SUM(AI67:AI69)</f>
        <v>0</v>
      </c>
      <c r="AJ66" s="23">
        <f>+SUM(AJ67:AJ69)</f>
        <v>0</v>
      </c>
      <c r="AK66" s="23">
        <f t="shared" ref="AK66" si="321">+SUM(AK67:AK69)</f>
        <v>0</v>
      </c>
      <c r="AL66" s="23">
        <f t="shared" ref="AL66" si="322">+SUM(AL67:AL69)</f>
        <v>0</v>
      </c>
      <c r="AM66" s="23">
        <f t="shared" ref="AM66" si="323">+SUM(AM67:AM69)</f>
        <v>0</v>
      </c>
    </row>
    <row r="67" spans="2:39" x14ac:dyDescent="0.25">
      <c r="B67" s="20" t="s">
        <v>46</v>
      </c>
      <c r="C67" s="24">
        <v>0</v>
      </c>
      <c r="D67" s="24">
        <f t="shared" ref="D67:E69" si="324">+C67</f>
        <v>0</v>
      </c>
      <c r="E67" s="24">
        <f t="shared" si="324"/>
        <v>0</v>
      </c>
      <c r="F67" s="24">
        <f t="shared" ref="F67:Z67" si="325">+E67</f>
        <v>0</v>
      </c>
      <c r="G67" s="24">
        <f t="shared" si="325"/>
        <v>0</v>
      </c>
      <c r="H67" s="24">
        <f t="shared" si="325"/>
        <v>0</v>
      </c>
      <c r="I67" s="24">
        <f t="shared" si="325"/>
        <v>0</v>
      </c>
      <c r="J67" s="24">
        <f t="shared" si="325"/>
        <v>0</v>
      </c>
      <c r="K67" s="24">
        <f t="shared" si="325"/>
        <v>0</v>
      </c>
      <c r="L67" s="24">
        <f t="shared" si="325"/>
        <v>0</v>
      </c>
      <c r="M67" s="24">
        <f t="shared" si="325"/>
        <v>0</v>
      </c>
      <c r="N67" s="24">
        <f t="shared" si="325"/>
        <v>0</v>
      </c>
      <c r="O67" s="24">
        <f t="shared" si="325"/>
        <v>0</v>
      </c>
      <c r="P67" s="24">
        <f t="shared" si="325"/>
        <v>0</v>
      </c>
      <c r="Q67" s="24">
        <f t="shared" si="325"/>
        <v>0</v>
      </c>
      <c r="R67" s="24">
        <f t="shared" si="325"/>
        <v>0</v>
      </c>
      <c r="S67" s="24">
        <f t="shared" si="325"/>
        <v>0</v>
      </c>
      <c r="T67" s="24">
        <f t="shared" si="325"/>
        <v>0</v>
      </c>
      <c r="U67" s="24">
        <f t="shared" si="325"/>
        <v>0</v>
      </c>
      <c r="V67" s="24">
        <f t="shared" si="325"/>
        <v>0</v>
      </c>
      <c r="W67" s="24">
        <f t="shared" si="325"/>
        <v>0</v>
      </c>
      <c r="X67" s="24">
        <f t="shared" si="325"/>
        <v>0</v>
      </c>
      <c r="Y67" s="24">
        <f t="shared" si="325"/>
        <v>0</v>
      </c>
      <c r="Z67" s="24">
        <f t="shared" si="325"/>
        <v>0</v>
      </c>
      <c r="AA67" s="24">
        <f>+Z67</f>
        <v>0</v>
      </c>
      <c r="AB67" s="24">
        <f t="shared" ref="AB67:AI67" si="326">+AA67</f>
        <v>0</v>
      </c>
      <c r="AC67" s="24">
        <f t="shared" si="326"/>
        <v>0</v>
      </c>
      <c r="AD67" s="24">
        <f t="shared" si="326"/>
        <v>0</v>
      </c>
      <c r="AE67" s="24">
        <f t="shared" si="326"/>
        <v>0</v>
      </c>
      <c r="AF67" s="24">
        <f t="shared" si="326"/>
        <v>0</v>
      </c>
      <c r="AG67" s="24">
        <f t="shared" si="326"/>
        <v>0</v>
      </c>
      <c r="AH67" s="24">
        <f t="shared" si="326"/>
        <v>0</v>
      </c>
      <c r="AI67" s="24">
        <f t="shared" si="326"/>
        <v>0</v>
      </c>
      <c r="AJ67" s="24">
        <f>+AI67</f>
        <v>0</v>
      </c>
      <c r="AK67" s="24">
        <f t="shared" ref="AK67:AM67" si="327">+AJ67</f>
        <v>0</v>
      </c>
      <c r="AL67" s="24">
        <f t="shared" si="327"/>
        <v>0</v>
      </c>
      <c r="AM67" s="24">
        <f t="shared" si="327"/>
        <v>0</v>
      </c>
    </row>
    <row r="68" spans="2:39" x14ac:dyDescent="0.25">
      <c r="B68" s="20" t="s">
        <v>47</v>
      </c>
      <c r="C68" s="24">
        <v>0</v>
      </c>
      <c r="D68" s="24">
        <f t="shared" si="324"/>
        <v>0</v>
      </c>
      <c r="E68" s="24">
        <f t="shared" si="324"/>
        <v>0</v>
      </c>
      <c r="F68" s="24">
        <f t="shared" ref="F68:Z68" si="328">+E68</f>
        <v>0</v>
      </c>
      <c r="G68" s="24">
        <f t="shared" si="328"/>
        <v>0</v>
      </c>
      <c r="H68" s="24">
        <f t="shared" si="328"/>
        <v>0</v>
      </c>
      <c r="I68" s="24">
        <f t="shared" si="328"/>
        <v>0</v>
      </c>
      <c r="J68" s="24">
        <f t="shared" si="328"/>
        <v>0</v>
      </c>
      <c r="K68" s="24">
        <f t="shared" si="328"/>
        <v>0</v>
      </c>
      <c r="L68" s="24">
        <f t="shared" si="328"/>
        <v>0</v>
      </c>
      <c r="M68" s="24">
        <f t="shared" si="328"/>
        <v>0</v>
      </c>
      <c r="N68" s="24">
        <f t="shared" si="328"/>
        <v>0</v>
      </c>
      <c r="O68" s="24">
        <f t="shared" si="328"/>
        <v>0</v>
      </c>
      <c r="P68" s="24">
        <f t="shared" si="328"/>
        <v>0</v>
      </c>
      <c r="Q68" s="24">
        <f t="shared" si="328"/>
        <v>0</v>
      </c>
      <c r="R68" s="24">
        <f t="shared" si="328"/>
        <v>0</v>
      </c>
      <c r="S68" s="24">
        <f t="shared" si="328"/>
        <v>0</v>
      </c>
      <c r="T68" s="24">
        <f t="shared" si="328"/>
        <v>0</v>
      </c>
      <c r="U68" s="24">
        <f t="shared" si="328"/>
        <v>0</v>
      </c>
      <c r="V68" s="24">
        <f t="shared" si="328"/>
        <v>0</v>
      </c>
      <c r="W68" s="24">
        <f t="shared" si="328"/>
        <v>0</v>
      </c>
      <c r="X68" s="24">
        <f t="shared" si="328"/>
        <v>0</v>
      </c>
      <c r="Y68" s="24">
        <f t="shared" si="328"/>
        <v>0</v>
      </c>
      <c r="Z68" s="24">
        <f t="shared" si="328"/>
        <v>0</v>
      </c>
      <c r="AA68" s="24">
        <f>+Z68</f>
        <v>0</v>
      </c>
      <c r="AB68" s="24">
        <f t="shared" ref="AB68:AI68" si="329">+AA68</f>
        <v>0</v>
      </c>
      <c r="AC68" s="24">
        <f t="shared" si="329"/>
        <v>0</v>
      </c>
      <c r="AD68" s="24">
        <f t="shared" si="329"/>
        <v>0</v>
      </c>
      <c r="AE68" s="24">
        <f t="shared" si="329"/>
        <v>0</v>
      </c>
      <c r="AF68" s="24">
        <f t="shared" si="329"/>
        <v>0</v>
      </c>
      <c r="AG68" s="24">
        <f t="shared" si="329"/>
        <v>0</v>
      </c>
      <c r="AH68" s="24">
        <f t="shared" si="329"/>
        <v>0</v>
      </c>
      <c r="AI68" s="24">
        <f t="shared" si="329"/>
        <v>0</v>
      </c>
      <c r="AJ68" s="24">
        <f>+AI68</f>
        <v>0</v>
      </c>
      <c r="AK68" s="24">
        <f t="shared" ref="AK68:AM68" si="330">+AJ68</f>
        <v>0</v>
      </c>
      <c r="AL68" s="24">
        <f t="shared" si="330"/>
        <v>0</v>
      </c>
      <c r="AM68" s="24">
        <f t="shared" si="330"/>
        <v>0</v>
      </c>
    </row>
    <row r="69" spans="2:39" x14ac:dyDescent="0.25">
      <c r="B69" s="20" t="s">
        <v>48</v>
      </c>
      <c r="C69" s="24">
        <v>0</v>
      </c>
      <c r="D69" s="24">
        <f t="shared" si="324"/>
        <v>0</v>
      </c>
      <c r="E69" s="24">
        <f t="shared" si="324"/>
        <v>0</v>
      </c>
      <c r="F69" s="24">
        <f t="shared" ref="F69:Z69" si="331">+E69</f>
        <v>0</v>
      </c>
      <c r="G69" s="24">
        <f t="shared" si="331"/>
        <v>0</v>
      </c>
      <c r="H69" s="24">
        <f t="shared" si="331"/>
        <v>0</v>
      </c>
      <c r="I69" s="24">
        <f t="shared" si="331"/>
        <v>0</v>
      </c>
      <c r="J69" s="24">
        <f t="shared" si="331"/>
        <v>0</v>
      </c>
      <c r="K69" s="24">
        <f t="shared" si="331"/>
        <v>0</v>
      </c>
      <c r="L69" s="24">
        <f t="shared" si="331"/>
        <v>0</v>
      </c>
      <c r="M69" s="24">
        <f t="shared" si="331"/>
        <v>0</v>
      </c>
      <c r="N69" s="24">
        <f t="shared" si="331"/>
        <v>0</v>
      </c>
      <c r="O69" s="24">
        <f t="shared" si="331"/>
        <v>0</v>
      </c>
      <c r="P69" s="24">
        <f t="shared" si="331"/>
        <v>0</v>
      </c>
      <c r="Q69" s="24">
        <f t="shared" si="331"/>
        <v>0</v>
      </c>
      <c r="R69" s="24">
        <f t="shared" si="331"/>
        <v>0</v>
      </c>
      <c r="S69" s="24">
        <f t="shared" si="331"/>
        <v>0</v>
      </c>
      <c r="T69" s="24">
        <f t="shared" si="331"/>
        <v>0</v>
      </c>
      <c r="U69" s="24">
        <f t="shared" si="331"/>
        <v>0</v>
      </c>
      <c r="V69" s="24">
        <f t="shared" si="331"/>
        <v>0</v>
      </c>
      <c r="W69" s="24">
        <f t="shared" si="331"/>
        <v>0</v>
      </c>
      <c r="X69" s="24">
        <f t="shared" si="331"/>
        <v>0</v>
      </c>
      <c r="Y69" s="24">
        <f t="shared" si="331"/>
        <v>0</v>
      </c>
      <c r="Z69" s="24">
        <f t="shared" si="331"/>
        <v>0</v>
      </c>
      <c r="AA69" s="24">
        <f>+Z69</f>
        <v>0</v>
      </c>
      <c r="AB69" s="24">
        <f t="shared" ref="AB69:AI69" si="332">+AA69</f>
        <v>0</v>
      </c>
      <c r="AC69" s="24">
        <f t="shared" si="332"/>
        <v>0</v>
      </c>
      <c r="AD69" s="24">
        <f t="shared" si="332"/>
        <v>0</v>
      </c>
      <c r="AE69" s="24">
        <f t="shared" si="332"/>
        <v>0</v>
      </c>
      <c r="AF69" s="24">
        <f t="shared" si="332"/>
        <v>0</v>
      </c>
      <c r="AG69" s="24">
        <f t="shared" si="332"/>
        <v>0</v>
      </c>
      <c r="AH69" s="24">
        <f t="shared" si="332"/>
        <v>0</v>
      </c>
      <c r="AI69" s="24">
        <f t="shared" si="332"/>
        <v>0</v>
      </c>
      <c r="AJ69" s="24">
        <f>+AI69</f>
        <v>0</v>
      </c>
      <c r="AK69" s="24">
        <f t="shared" ref="AK69:AM69" si="333">+AJ69</f>
        <v>0</v>
      </c>
      <c r="AL69" s="24">
        <f t="shared" si="333"/>
        <v>0</v>
      </c>
      <c r="AM69" s="24">
        <f t="shared" si="333"/>
        <v>0</v>
      </c>
    </row>
    <row r="70" spans="2:39" x14ac:dyDescent="0.25">
      <c r="B70" s="17" t="s">
        <v>49</v>
      </c>
      <c r="C70" s="23">
        <v>0</v>
      </c>
      <c r="D70" s="23">
        <f>+C70+C71</f>
        <v>0</v>
      </c>
      <c r="E70" s="23">
        <f>+D70+D71</f>
        <v>461541.5</v>
      </c>
      <c r="F70" s="23">
        <f t="shared" ref="F70:Z70" si="334">+E70+E71</f>
        <v>610683</v>
      </c>
      <c r="G70" s="23">
        <f t="shared" si="334"/>
        <v>759824.5</v>
      </c>
      <c r="H70" s="23">
        <f t="shared" si="334"/>
        <v>908966</v>
      </c>
      <c r="I70" s="23">
        <f t="shared" si="334"/>
        <v>1058107.5</v>
      </c>
      <c r="J70" s="23">
        <f t="shared" si="334"/>
        <v>1207249</v>
      </c>
      <c r="K70" s="23">
        <f t="shared" si="334"/>
        <v>1356390.5</v>
      </c>
      <c r="L70" s="23">
        <f t="shared" si="334"/>
        <v>1505532</v>
      </c>
      <c r="M70" s="23">
        <f t="shared" si="334"/>
        <v>1654673.5</v>
      </c>
      <c r="N70" s="23">
        <f t="shared" si="334"/>
        <v>1803815</v>
      </c>
      <c r="O70" s="23">
        <f t="shared" si="334"/>
        <v>1952956.5</v>
      </c>
      <c r="P70" s="23">
        <f t="shared" si="334"/>
        <v>2102098</v>
      </c>
      <c r="Q70" s="23">
        <f t="shared" si="334"/>
        <v>2251210.415</v>
      </c>
      <c r="R70" s="23">
        <f t="shared" si="334"/>
        <v>2400322.83</v>
      </c>
      <c r="S70" s="23">
        <f t="shared" si="334"/>
        <v>2549435.2450000001</v>
      </c>
      <c r="T70" s="23">
        <f t="shared" si="334"/>
        <v>2698547.66</v>
      </c>
      <c r="U70" s="23">
        <f t="shared" si="334"/>
        <v>2847660.0750000002</v>
      </c>
      <c r="V70" s="23">
        <f t="shared" si="334"/>
        <v>2996772.49</v>
      </c>
      <c r="W70" s="23">
        <f t="shared" si="334"/>
        <v>3145884.9050000003</v>
      </c>
      <c r="X70" s="23">
        <f t="shared" si="334"/>
        <v>3294997.3200000003</v>
      </c>
      <c r="Y70" s="23">
        <f t="shared" si="334"/>
        <v>3444109.7350000003</v>
      </c>
      <c r="Z70" s="23">
        <f t="shared" si="334"/>
        <v>3593222.1500000004</v>
      </c>
      <c r="AA70" s="23">
        <f>+Z70+Z71</f>
        <v>3742334.5650000004</v>
      </c>
      <c r="AB70" s="23">
        <f t="shared" ref="AB70:AI70" si="335">+AA70+AA71</f>
        <v>3891446.9800000004</v>
      </c>
      <c r="AC70" s="23">
        <f t="shared" si="335"/>
        <v>4040530.0191500005</v>
      </c>
      <c r="AD70" s="23">
        <f t="shared" si="335"/>
        <v>4189613.0583000006</v>
      </c>
      <c r="AE70" s="23">
        <f t="shared" si="335"/>
        <v>4338696.0974500002</v>
      </c>
      <c r="AF70" s="23">
        <f t="shared" si="335"/>
        <v>4487779.1365999999</v>
      </c>
      <c r="AG70" s="23">
        <f t="shared" si="335"/>
        <v>4636862.1757499995</v>
      </c>
      <c r="AH70" s="23">
        <f t="shared" si="335"/>
        <v>4785945.2148999991</v>
      </c>
      <c r="AI70" s="23">
        <f t="shared" si="335"/>
        <v>4935028.2540499987</v>
      </c>
      <c r="AJ70" s="23">
        <f>+AI70+AI71</f>
        <v>5084111.2931999983</v>
      </c>
      <c r="AK70" s="23">
        <f t="shared" ref="AK70:AM70" si="336">+AJ70+AJ71</f>
        <v>5233194.3323499979</v>
      </c>
      <c r="AL70" s="23">
        <f t="shared" si="336"/>
        <v>5382277.3714999976</v>
      </c>
      <c r="AM70" s="23">
        <f t="shared" si="336"/>
        <v>5531360.4106499972</v>
      </c>
    </row>
    <row r="71" spans="2:39" x14ac:dyDescent="0.25">
      <c r="B71" s="17" t="s">
        <v>50</v>
      </c>
      <c r="C71" s="23">
        <v>0</v>
      </c>
      <c r="D71" s="23">
        <f>+CEm!C74</f>
        <v>461541.5</v>
      </c>
      <c r="E71" s="23">
        <f>+CEm!D74</f>
        <v>149141.5</v>
      </c>
      <c r="F71" s="23">
        <f>+CEm!E74</f>
        <v>149141.5</v>
      </c>
      <c r="G71" s="23">
        <f>+CEm!F74</f>
        <v>149141.5</v>
      </c>
      <c r="H71" s="23">
        <f>+CEm!G74</f>
        <v>149141.5</v>
      </c>
      <c r="I71" s="23">
        <f>+CEm!H74</f>
        <v>149141.5</v>
      </c>
      <c r="J71" s="23">
        <f>+CEm!I74</f>
        <v>149141.5</v>
      </c>
      <c r="K71" s="23">
        <f>+CEm!J74</f>
        <v>149141.5</v>
      </c>
      <c r="L71" s="23">
        <f>+CEm!K74</f>
        <v>149141.5</v>
      </c>
      <c r="M71" s="23">
        <f>+CEm!L74</f>
        <v>149141.5</v>
      </c>
      <c r="N71" s="23">
        <f>+CEm!M74</f>
        <v>149141.5</v>
      </c>
      <c r="O71" s="23">
        <f>+CEm!N74</f>
        <v>149141.5</v>
      </c>
      <c r="P71" s="23">
        <f>+CEm!O74</f>
        <v>149112.41500000001</v>
      </c>
      <c r="Q71" s="23">
        <f>+CEm!P74</f>
        <v>149112.41500000001</v>
      </c>
      <c r="R71" s="23">
        <f>+CEm!Q74</f>
        <v>149112.41500000001</v>
      </c>
      <c r="S71" s="23">
        <f>+CEm!R74</f>
        <v>149112.41500000001</v>
      </c>
      <c r="T71" s="23">
        <f>+CEm!S74</f>
        <v>149112.41500000001</v>
      </c>
      <c r="U71" s="23">
        <f>+CEm!T74</f>
        <v>149112.41500000001</v>
      </c>
      <c r="V71" s="23">
        <f>+CEm!U74</f>
        <v>149112.41500000001</v>
      </c>
      <c r="W71" s="23">
        <f>+CEm!V74</f>
        <v>149112.41500000001</v>
      </c>
      <c r="X71" s="23">
        <f>+CEm!W74</f>
        <v>149112.41500000001</v>
      </c>
      <c r="Y71" s="23">
        <f>+CEm!X74</f>
        <v>149112.41500000001</v>
      </c>
      <c r="Z71" s="23">
        <f>+CEm!Y74</f>
        <v>149112.41500000001</v>
      </c>
      <c r="AA71" s="23">
        <f>+CEm!Z74</f>
        <v>149112.41500000001</v>
      </c>
      <c r="AB71" s="23">
        <f>+CEm!AA74</f>
        <v>149083.03915</v>
      </c>
      <c r="AC71" s="23">
        <f>+CEm!AB74</f>
        <v>149083.03915</v>
      </c>
      <c r="AD71" s="23">
        <f>+CEm!AC74</f>
        <v>149083.03915</v>
      </c>
      <c r="AE71" s="23">
        <f>+CEm!AD74</f>
        <v>149083.03915</v>
      </c>
      <c r="AF71" s="23">
        <f>+CEm!AE74</f>
        <v>149083.03915</v>
      </c>
      <c r="AG71" s="23">
        <f>+CEm!AF74</f>
        <v>149083.03915</v>
      </c>
      <c r="AH71" s="23">
        <f>+CEm!AG74</f>
        <v>149083.03915</v>
      </c>
      <c r="AI71" s="23">
        <f>+CEm!AH74</f>
        <v>149083.03915</v>
      </c>
      <c r="AJ71" s="23">
        <f>+CEm!AI74</f>
        <v>149083.03915</v>
      </c>
      <c r="AK71" s="23">
        <f>+CEm!AJ74</f>
        <v>149083.03915</v>
      </c>
      <c r="AL71" s="23">
        <f>+CEm!AK74</f>
        <v>149083.03915</v>
      </c>
      <c r="AM71" s="23">
        <f>+CEm!AL74</f>
        <v>149083.03915</v>
      </c>
    </row>
    <row r="73" spans="2:39" x14ac:dyDescent="0.25">
      <c r="B73" s="17" t="s">
        <v>51</v>
      </c>
      <c r="C73" s="23">
        <f>+C63+C58+C48+C45+C43</f>
        <v>0</v>
      </c>
      <c r="D73" s="23">
        <f>+D63+D58+D48+D45+D43</f>
        <v>698080</v>
      </c>
      <c r="E73" s="23">
        <f>+E63+E58+E48+E45+E43</f>
        <v>941550</v>
      </c>
      <c r="F73" s="23">
        <f t="shared" ref="F73:Z73" si="337">+F63+F58+F48+F45+F43</f>
        <v>991798.3</v>
      </c>
      <c r="G73" s="23">
        <f t="shared" si="337"/>
        <v>1090669.7</v>
      </c>
      <c r="H73" s="23">
        <f t="shared" si="337"/>
        <v>1240268.7</v>
      </c>
      <c r="I73" s="23">
        <f t="shared" si="337"/>
        <v>1389867.7</v>
      </c>
      <c r="J73" s="23">
        <f t="shared" si="337"/>
        <v>1539466.7</v>
      </c>
      <c r="K73" s="23">
        <f t="shared" si="337"/>
        <v>1688015.7</v>
      </c>
      <c r="L73" s="23">
        <f t="shared" si="337"/>
        <v>1837614.7</v>
      </c>
      <c r="M73" s="23">
        <f t="shared" si="337"/>
        <v>1987213.7</v>
      </c>
      <c r="N73" s="23">
        <f t="shared" si="337"/>
        <v>2136812.7000000002</v>
      </c>
      <c r="O73" s="23">
        <f t="shared" si="337"/>
        <v>2285286.7000000002</v>
      </c>
      <c r="P73" s="23">
        <f t="shared" si="337"/>
        <v>2434867.7000000002</v>
      </c>
      <c r="Q73" s="23">
        <f t="shared" si="337"/>
        <v>2584442.19</v>
      </c>
      <c r="R73" s="23">
        <f t="shared" si="337"/>
        <v>2734016.68</v>
      </c>
      <c r="S73" s="23">
        <f t="shared" si="337"/>
        <v>2883591.17</v>
      </c>
      <c r="T73" s="23">
        <f t="shared" si="337"/>
        <v>3033165.66</v>
      </c>
      <c r="U73" s="23">
        <f t="shared" si="337"/>
        <v>3182740.1500000004</v>
      </c>
      <c r="V73" s="23">
        <f t="shared" si="337"/>
        <v>3332314.64</v>
      </c>
      <c r="W73" s="23">
        <f t="shared" si="337"/>
        <v>3480098.4000000004</v>
      </c>
      <c r="X73" s="23">
        <f t="shared" si="337"/>
        <v>3629672.89</v>
      </c>
      <c r="Y73" s="23">
        <f t="shared" si="337"/>
        <v>3779247.3800000004</v>
      </c>
      <c r="Z73" s="23">
        <f t="shared" si="337"/>
        <v>3928821.8700000006</v>
      </c>
      <c r="AA73" s="23">
        <f>+AA63+AA58+AA48+AA45+AA43</f>
        <v>4076897.8886500001</v>
      </c>
      <c r="AB73" s="23">
        <f t="shared" ref="AB73:AI73" si="338">+AB63+AB58+AB48+AB45+AB43</f>
        <v>4226454.1986500006</v>
      </c>
      <c r="AC73" s="23">
        <f t="shared" si="338"/>
        <v>4376003.9335500011</v>
      </c>
      <c r="AD73" s="23">
        <f t="shared" si="338"/>
        <v>4525553.6684500007</v>
      </c>
      <c r="AE73" s="23">
        <f t="shared" si="338"/>
        <v>4675103.4033500003</v>
      </c>
      <c r="AF73" s="23">
        <f t="shared" si="338"/>
        <v>4824653.1382499989</v>
      </c>
      <c r="AG73" s="23">
        <f t="shared" si="338"/>
        <v>4974202.8731499994</v>
      </c>
      <c r="AH73" s="23">
        <f t="shared" si="338"/>
        <v>5123752.608049999</v>
      </c>
      <c r="AI73" s="23">
        <f t="shared" si="338"/>
        <v>5271306.0028380658</v>
      </c>
      <c r="AJ73" s="23">
        <f>+AJ63+AJ58+AJ48+AJ45+AJ43</f>
        <v>5420855.7377380654</v>
      </c>
      <c r="AK73" s="23">
        <f t="shared" ref="AK73:AM73" si="339">+AK63+AK58+AK48+AK45+AK43</f>
        <v>5570405.472638065</v>
      </c>
      <c r="AL73" s="23">
        <f t="shared" si="339"/>
        <v>5719955.2075380646</v>
      </c>
      <c r="AM73" s="23">
        <f t="shared" si="339"/>
        <v>5867902.4731942238</v>
      </c>
    </row>
    <row r="77" spans="2:39" x14ac:dyDescent="0.25">
      <c r="B77" s="17" t="s">
        <v>52</v>
      </c>
      <c r="C77" s="2"/>
      <c r="D77" s="23">
        <f>+D41-D73</f>
        <v>0</v>
      </c>
      <c r="E77" s="23">
        <f>+E41-E73</f>
        <v>0</v>
      </c>
      <c r="F77" s="23">
        <f t="shared" ref="F77:Z77" si="340">+F41-F73</f>
        <v>0</v>
      </c>
      <c r="G77" s="23">
        <f t="shared" si="340"/>
        <v>0</v>
      </c>
      <c r="H77" s="23">
        <f t="shared" si="340"/>
        <v>0</v>
      </c>
      <c r="I77" s="23">
        <f t="shared" si="340"/>
        <v>0</v>
      </c>
      <c r="J77" s="23">
        <f t="shared" si="340"/>
        <v>0</v>
      </c>
      <c r="K77" s="23">
        <f t="shared" si="340"/>
        <v>0</v>
      </c>
      <c r="L77" s="23">
        <f t="shared" si="340"/>
        <v>0</v>
      </c>
      <c r="M77" s="23">
        <f t="shared" si="340"/>
        <v>0</v>
      </c>
      <c r="N77" s="23">
        <f t="shared" si="340"/>
        <v>0</v>
      </c>
      <c r="O77" s="23">
        <f t="shared" si="340"/>
        <v>0</v>
      </c>
      <c r="P77" s="23">
        <f t="shared" si="340"/>
        <v>0</v>
      </c>
      <c r="Q77" s="23">
        <f t="shared" si="340"/>
        <v>0</v>
      </c>
      <c r="R77" s="23">
        <f t="shared" si="340"/>
        <v>0</v>
      </c>
      <c r="S77" s="23">
        <f t="shared" si="340"/>
        <v>0</v>
      </c>
      <c r="T77" s="23">
        <f t="shared" si="340"/>
        <v>0</v>
      </c>
      <c r="U77" s="23">
        <f t="shared" si="340"/>
        <v>0</v>
      </c>
      <c r="V77" s="23">
        <f t="shared" si="340"/>
        <v>0</v>
      </c>
      <c r="W77" s="23">
        <f t="shared" si="340"/>
        <v>0</v>
      </c>
      <c r="X77" s="23">
        <f t="shared" si="340"/>
        <v>0</v>
      </c>
      <c r="Y77" s="23">
        <f t="shared" si="340"/>
        <v>0</v>
      </c>
      <c r="Z77" s="23">
        <f t="shared" si="340"/>
        <v>0</v>
      </c>
      <c r="AA77" s="23">
        <f>+AA41-AA73</f>
        <v>0</v>
      </c>
      <c r="AB77" s="23">
        <f t="shared" ref="AB77:AI77" si="341">+AB41-AB73</f>
        <v>0</v>
      </c>
      <c r="AC77" s="23">
        <f t="shared" si="341"/>
        <v>0</v>
      </c>
      <c r="AD77" s="23">
        <f t="shared" si="341"/>
        <v>0</v>
      </c>
      <c r="AE77" s="23">
        <f t="shared" si="341"/>
        <v>0</v>
      </c>
      <c r="AF77" s="23">
        <f t="shared" si="341"/>
        <v>0</v>
      </c>
      <c r="AG77" s="23">
        <f t="shared" si="341"/>
        <v>0</v>
      </c>
      <c r="AH77" s="23">
        <f t="shared" si="341"/>
        <v>0</v>
      </c>
      <c r="AI77" s="23">
        <f t="shared" si="341"/>
        <v>0</v>
      </c>
      <c r="AJ77" s="23">
        <f>+AJ41-AJ73</f>
        <v>0</v>
      </c>
      <c r="AK77" s="23">
        <f t="shared" ref="AK77:AM77" si="342">+AK41-AK73</f>
        <v>0</v>
      </c>
      <c r="AL77" s="23">
        <f t="shared" si="342"/>
        <v>0</v>
      </c>
      <c r="AM77" s="23">
        <f t="shared" si="342"/>
        <v>0</v>
      </c>
    </row>
    <row r="80" spans="2:39" x14ac:dyDescent="0.25">
      <c r="B80" s="4"/>
      <c r="C80" s="4"/>
      <c r="D80" s="4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2"/>
  <sheetViews>
    <sheetView showGridLines="0" topLeftCell="A34" workbookViewId="0">
      <selection activeCell="C46" sqref="C46:AL47"/>
    </sheetView>
  </sheetViews>
  <sheetFormatPr defaultRowHeight="14.4" x14ac:dyDescent="0.3"/>
  <cols>
    <col min="1" max="1" width="10.6640625" style="16" customWidth="1"/>
    <col min="2" max="2" width="62.33203125" bestFit="1" customWidth="1"/>
    <col min="3" max="3" width="10" bestFit="1" customWidth="1"/>
    <col min="4" max="4" width="11.109375" bestFit="1" customWidth="1"/>
  </cols>
  <sheetData>
    <row r="1" spans="2:38" s="16" customFormat="1" ht="11.7" customHeight="1" x14ac:dyDescent="0.25"/>
    <row r="2" spans="2:38" s="16" customFormat="1" ht="11.7" customHeight="1" x14ac:dyDescent="0.25"/>
    <row r="3" spans="2:38" s="16" customFormat="1" ht="11.7" customHeight="1" x14ac:dyDescent="0.25"/>
    <row r="4" spans="2:38" s="16" customFormat="1" ht="12" x14ac:dyDescent="0.25"/>
    <row r="5" spans="2:38" s="16" customFormat="1" ht="12" x14ac:dyDescent="0.25"/>
    <row r="6" spans="2:38" x14ac:dyDescent="0.3">
      <c r="B6" s="17" t="s">
        <v>108</v>
      </c>
      <c r="C6" s="19" t="s">
        <v>107</v>
      </c>
      <c r="D6" s="19">
        <f>EOMONTH(C6,1)</f>
        <v>42794</v>
      </c>
      <c r="E6" s="19">
        <f t="shared" ref="E6:AE6" si="0">EOMONTH(D6,1)</f>
        <v>42825</v>
      </c>
      <c r="F6" s="19">
        <f t="shared" si="0"/>
        <v>42855</v>
      </c>
      <c r="G6" s="19">
        <f t="shared" si="0"/>
        <v>42886</v>
      </c>
      <c r="H6" s="19">
        <f t="shared" si="0"/>
        <v>42916</v>
      </c>
      <c r="I6" s="19">
        <f t="shared" si="0"/>
        <v>42947</v>
      </c>
      <c r="J6" s="19">
        <f t="shared" si="0"/>
        <v>42978</v>
      </c>
      <c r="K6" s="19">
        <f t="shared" si="0"/>
        <v>43008</v>
      </c>
      <c r="L6" s="19">
        <f t="shared" si="0"/>
        <v>43039</v>
      </c>
      <c r="M6" s="19">
        <f t="shared" si="0"/>
        <v>43069</v>
      </c>
      <c r="N6" s="19">
        <f t="shared" si="0"/>
        <v>43100</v>
      </c>
      <c r="O6" s="19">
        <f t="shared" si="0"/>
        <v>43131</v>
      </c>
      <c r="P6" s="19">
        <f t="shared" si="0"/>
        <v>43159</v>
      </c>
      <c r="Q6" s="19">
        <f t="shared" si="0"/>
        <v>43190</v>
      </c>
      <c r="R6" s="19">
        <f t="shared" si="0"/>
        <v>43220</v>
      </c>
      <c r="S6" s="19">
        <f t="shared" si="0"/>
        <v>43251</v>
      </c>
      <c r="T6" s="19">
        <f t="shared" si="0"/>
        <v>43281</v>
      </c>
      <c r="U6" s="19">
        <f t="shared" si="0"/>
        <v>43312</v>
      </c>
      <c r="V6" s="19">
        <f t="shared" si="0"/>
        <v>43343</v>
      </c>
      <c r="W6" s="19">
        <f t="shared" si="0"/>
        <v>43373</v>
      </c>
      <c r="X6" s="19">
        <f t="shared" si="0"/>
        <v>43404</v>
      </c>
      <c r="Y6" s="19">
        <f t="shared" si="0"/>
        <v>43434</v>
      </c>
      <c r="Z6" s="19">
        <f t="shared" si="0"/>
        <v>43465</v>
      </c>
      <c r="AA6" s="19">
        <f t="shared" si="0"/>
        <v>43496</v>
      </c>
      <c r="AB6" s="19">
        <f t="shared" si="0"/>
        <v>43524</v>
      </c>
      <c r="AC6" s="19">
        <f t="shared" si="0"/>
        <v>43555</v>
      </c>
      <c r="AD6" s="19">
        <f t="shared" si="0"/>
        <v>43585</v>
      </c>
      <c r="AE6" s="19">
        <f t="shared" si="0"/>
        <v>43616</v>
      </c>
      <c r="AF6" s="19">
        <f>EOMONTH(AE6,1)</f>
        <v>43646</v>
      </c>
      <c r="AG6" s="19">
        <f t="shared" ref="AG6:AJ6" si="1">EOMONTH(AF6,1)</f>
        <v>43677</v>
      </c>
      <c r="AH6" s="19">
        <f t="shared" si="1"/>
        <v>43708</v>
      </c>
      <c r="AI6" s="19">
        <f t="shared" si="1"/>
        <v>43738</v>
      </c>
      <c r="AJ6" s="19">
        <f t="shared" si="1"/>
        <v>43769</v>
      </c>
      <c r="AK6" s="19">
        <f>EOMONTH(AJ6,1)</f>
        <v>43799</v>
      </c>
      <c r="AL6" s="19">
        <f t="shared" ref="AL6" si="2">EOMONTH(AK6,1)</f>
        <v>43830</v>
      </c>
    </row>
    <row r="7" spans="2:38" x14ac:dyDescent="0.3">
      <c r="B7" s="20" t="s">
        <v>54</v>
      </c>
      <c r="C7" s="7"/>
      <c r="D7" s="24">
        <f>+C9</f>
        <v>451000</v>
      </c>
      <c r="E7" s="24">
        <f t="shared" ref="E7:AL7" si="3">+D9</f>
        <v>451000</v>
      </c>
      <c r="F7" s="24">
        <f t="shared" si="3"/>
        <v>451000</v>
      </c>
      <c r="G7" s="24">
        <f t="shared" si="3"/>
        <v>451000</v>
      </c>
      <c r="H7" s="24">
        <f t="shared" si="3"/>
        <v>451000</v>
      </c>
      <c r="I7" s="24">
        <f t="shared" si="3"/>
        <v>451000</v>
      </c>
      <c r="J7" s="24">
        <f t="shared" si="3"/>
        <v>451000</v>
      </c>
      <c r="K7" s="24">
        <f t="shared" si="3"/>
        <v>451000</v>
      </c>
      <c r="L7" s="24">
        <f t="shared" si="3"/>
        <v>451000</v>
      </c>
      <c r="M7" s="24">
        <f t="shared" si="3"/>
        <v>451000</v>
      </c>
      <c r="N7" s="24">
        <f t="shared" si="3"/>
        <v>451000</v>
      </c>
      <c r="O7" s="24">
        <f t="shared" si="3"/>
        <v>451000</v>
      </c>
      <c r="P7" s="24">
        <f t="shared" si="3"/>
        <v>451000</v>
      </c>
      <c r="Q7" s="24">
        <f t="shared" si="3"/>
        <v>451000</v>
      </c>
      <c r="R7" s="24">
        <f t="shared" si="3"/>
        <v>451000</v>
      </c>
      <c r="S7" s="24">
        <f t="shared" si="3"/>
        <v>451000</v>
      </c>
      <c r="T7" s="24">
        <f t="shared" si="3"/>
        <v>451000</v>
      </c>
      <c r="U7" s="24">
        <f t="shared" si="3"/>
        <v>451000</v>
      </c>
      <c r="V7" s="24">
        <f t="shared" si="3"/>
        <v>451000</v>
      </c>
      <c r="W7" s="24">
        <f t="shared" si="3"/>
        <v>451000</v>
      </c>
      <c r="X7" s="24">
        <f t="shared" si="3"/>
        <v>451000</v>
      </c>
      <c r="Y7" s="24">
        <f t="shared" si="3"/>
        <v>451000</v>
      </c>
      <c r="Z7" s="24">
        <f t="shared" si="3"/>
        <v>451000</v>
      </c>
      <c r="AA7" s="24">
        <f t="shared" si="3"/>
        <v>451000</v>
      </c>
      <c r="AB7" s="24">
        <f t="shared" si="3"/>
        <v>451000</v>
      </c>
      <c r="AC7" s="24">
        <f t="shared" si="3"/>
        <v>451000</v>
      </c>
      <c r="AD7" s="24">
        <f t="shared" si="3"/>
        <v>451000</v>
      </c>
      <c r="AE7" s="24">
        <f t="shared" si="3"/>
        <v>451000</v>
      </c>
      <c r="AF7" s="24">
        <f t="shared" si="3"/>
        <v>451000</v>
      </c>
      <c r="AG7" s="24">
        <f t="shared" si="3"/>
        <v>451000</v>
      </c>
      <c r="AH7" s="24">
        <f t="shared" si="3"/>
        <v>451000</v>
      </c>
      <c r="AI7" s="24">
        <f t="shared" si="3"/>
        <v>451000</v>
      </c>
      <c r="AJ7" s="24">
        <f t="shared" si="3"/>
        <v>451000</v>
      </c>
      <c r="AK7" s="24">
        <f t="shared" si="3"/>
        <v>451000</v>
      </c>
      <c r="AL7" s="24">
        <f t="shared" si="3"/>
        <v>451000</v>
      </c>
    </row>
    <row r="8" spans="2:38" x14ac:dyDescent="0.3">
      <c r="B8" s="20" t="s">
        <v>55</v>
      </c>
      <c r="C8" s="29">
        <f>+M_Vendite!D29</f>
        <v>204000</v>
      </c>
      <c r="D8" s="29">
        <f>+M_Vendite!E29</f>
        <v>204000</v>
      </c>
      <c r="E8" s="29">
        <f>+M_Vendite!F29</f>
        <v>204000</v>
      </c>
      <c r="F8" s="29">
        <f>+M_Vendite!G29</f>
        <v>204000</v>
      </c>
      <c r="G8" s="29">
        <f>+M_Vendite!H29</f>
        <v>204000</v>
      </c>
      <c r="H8" s="29">
        <f>+M_Vendite!I29</f>
        <v>204000</v>
      </c>
      <c r="I8" s="29">
        <f>+M_Vendite!J29</f>
        <v>204000</v>
      </c>
      <c r="J8" s="29">
        <f>+M_Vendite!K29</f>
        <v>204000</v>
      </c>
      <c r="K8" s="29">
        <f>+M_Vendite!L29</f>
        <v>204000</v>
      </c>
      <c r="L8" s="29">
        <f>+M_Vendite!M29</f>
        <v>204000</v>
      </c>
      <c r="M8" s="29">
        <f>+M_Vendite!N29</f>
        <v>204000</v>
      </c>
      <c r="N8" s="29">
        <f>+M_Vendite!O29</f>
        <v>204000</v>
      </c>
      <c r="O8" s="29">
        <f>+M_Vendite!P29</f>
        <v>204000</v>
      </c>
      <c r="P8" s="29">
        <f>+M_Vendite!Q29</f>
        <v>204000</v>
      </c>
      <c r="Q8" s="29">
        <f>+M_Vendite!R29</f>
        <v>204000</v>
      </c>
      <c r="R8" s="29">
        <f>+M_Vendite!S29</f>
        <v>204000</v>
      </c>
      <c r="S8" s="29">
        <f>+M_Vendite!T29</f>
        <v>204000</v>
      </c>
      <c r="T8" s="29">
        <f>+M_Vendite!U29</f>
        <v>204000</v>
      </c>
      <c r="U8" s="29">
        <f>+M_Vendite!V29</f>
        <v>204000</v>
      </c>
      <c r="V8" s="29">
        <f>+M_Vendite!W29</f>
        <v>204000</v>
      </c>
      <c r="W8" s="29">
        <f>+M_Vendite!X29</f>
        <v>204000</v>
      </c>
      <c r="X8" s="29">
        <f>+M_Vendite!Y29</f>
        <v>204000</v>
      </c>
      <c r="Y8" s="29">
        <f>+M_Vendite!Z29</f>
        <v>204000</v>
      </c>
      <c r="Z8" s="29">
        <f>+M_Vendite!AA29</f>
        <v>204000</v>
      </c>
      <c r="AA8" s="29">
        <f>+M_Vendite!AB29</f>
        <v>204000</v>
      </c>
      <c r="AB8" s="29">
        <f>+M_Vendite!AC29</f>
        <v>204000</v>
      </c>
      <c r="AC8" s="29">
        <f>+M_Vendite!AD29</f>
        <v>204000</v>
      </c>
      <c r="AD8" s="29">
        <f>+M_Vendite!AE29</f>
        <v>204000</v>
      </c>
      <c r="AE8" s="29">
        <f>+M_Vendite!AF29</f>
        <v>204000</v>
      </c>
      <c r="AF8" s="29">
        <f>+M_Vendite!AG29</f>
        <v>204000</v>
      </c>
      <c r="AG8" s="29">
        <f>+M_Vendite!AH29</f>
        <v>204000</v>
      </c>
      <c r="AH8" s="29">
        <f>+M_Vendite!AI29</f>
        <v>204000</v>
      </c>
      <c r="AI8" s="29">
        <f>+M_Vendite!AJ29</f>
        <v>204000</v>
      </c>
      <c r="AJ8" s="29">
        <f>+M_Vendite!AK29</f>
        <v>204000</v>
      </c>
      <c r="AK8" s="29">
        <f>+M_Vendite!AL29</f>
        <v>204000</v>
      </c>
      <c r="AL8" s="29">
        <f>+M_Vendite!AM29</f>
        <v>204000</v>
      </c>
    </row>
    <row r="9" spans="2:38" x14ac:dyDescent="0.3">
      <c r="B9" s="20" t="s">
        <v>56</v>
      </c>
      <c r="C9" s="24">
        <f>+C7+'Variazioni Patrimoniali'!C22</f>
        <v>451000</v>
      </c>
      <c r="D9" s="24">
        <f>+D7+'Variazioni Patrimoniali'!D22</f>
        <v>451000</v>
      </c>
      <c r="E9" s="24">
        <f>+E7+'Variazioni Patrimoniali'!E22</f>
        <v>451000</v>
      </c>
      <c r="F9" s="24">
        <f>+F7+'Variazioni Patrimoniali'!F22</f>
        <v>451000</v>
      </c>
      <c r="G9" s="24">
        <f>+G7+'Variazioni Patrimoniali'!G22</f>
        <v>451000</v>
      </c>
      <c r="H9" s="24">
        <f>+H7+'Variazioni Patrimoniali'!H22</f>
        <v>451000</v>
      </c>
      <c r="I9" s="24">
        <f>+I7+'Variazioni Patrimoniali'!I22</f>
        <v>451000</v>
      </c>
      <c r="J9" s="24">
        <f>+J7+'Variazioni Patrimoniali'!J22</f>
        <v>451000</v>
      </c>
      <c r="K9" s="24">
        <f>+K7+'Variazioni Patrimoniali'!K22</f>
        <v>451000</v>
      </c>
      <c r="L9" s="24">
        <f>+L7+'Variazioni Patrimoniali'!L22</f>
        <v>451000</v>
      </c>
      <c r="M9" s="24">
        <f>+M7+'Variazioni Patrimoniali'!M22</f>
        <v>451000</v>
      </c>
      <c r="N9" s="24">
        <f>+N7+'Variazioni Patrimoniali'!N22</f>
        <v>451000</v>
      </c>
      <c r="O9" s="24">
        <f>+O7+'Variazioni Patrimoniali'!O22</f>
        <v>451000</v>
      </c>
      <c r="P9" s="24">
        <f>+P7+'Variazioni Patrimoniali'!P22</f>
        <v>451000</v>
      </c>
      <c r="Q9" s="24">
        <f>+Q7+'Variazioni Patrimoniali'!Q22</f>
        <v>451000</v>
      </c>
      <c r="R9" s="24">
        <f>+R7+'Variazioni Patrimoniali'!R22</f>
        <v>451000</v>
      </c>
      <c r="S9" s="24">
        <f>+S7+'Variazioni Patrimoniali'!S22</f>
        <v>451000</v>
      </c>
      <c r="T9" s="24">
        <f>+T7+'Variazioni Patrimoniali'!T22</f>
        <v>451000</v>
      </c>
      <c r="U9" s="24">
        <f>+U7+'Variazioni Patrimoniali'!U22</f>
        <v>451000</v>
      </c>
      <c r="V9" s="24">
        <f>+V7+'Variazioni Patrimoniali'!V22</f>
        <v>451000</v>
      </c>
      <c r="W9" s="24">
        <f>+W7+'Variazioni Patrimoniali'!W22</f>
        <v>451000</v>
      </c>
      <c r="X9" s="24">
        <f>+X7+'Variazioni Patrimoniali'!X22</f>
        <v>451000</v>
      </c>
      <c r="Y9" s="24">
        <f>+Y7+'Variazioni Patrimoniali'!Y22</f>
        <v>451000</v>
      </c>
      <c r="Z9" s="24">
        <f>+Z7+'Variazioni Patrimoniali'!Z22</f>
        <v>451000</v>
      </c>
      <c r="AA9" s="24">
        <f>+AA7+'Variazioni Patrimoniali'!AA22</f>
        <v>451000</v>
      </c>
      <c r="AB9" s="24">
        <f>+AB7+'Variazioni Patrimoniali'!AB22</f>
        <v>451000</v>
      </c>
      <c r="AC9" s="24">
        <f>+AC7+'Variazioni Patrimoniali'!AC22</f>
        <v>451000</v>
      </c>
      <c r="AD9" s="24">
        <f>+AD7+'Variazioni Patrimoniali'!AD22</f>
        <v>451000</v>
      </c>
      <c r="AE9" s="24">
        <f>+AE7+'Variazioni Patrimoniali'!AE22</f>
        <v>451000</v>
      </c>
      <c r="AF9" s="24">
        <f>+AF7+'Variazioni Patrimoniali'!AF22</f>
        <v>451000</v>
      </c>
      <c r="AG9" s="24">
        <f>+AG7+'Variazioni Patrimoniali'!AG22</f>
        <v>451000</v>
      </c>
      <c r="AH9" s="24">
        <f>+AH7+'Variazioni Patrimoniali'!AH22</f>
        <v>451000</v>
      </c>
      <c r="AI9" s="24">
        <f>+AI7+'Variazioni Patrimoniali'!AI22</f>
        <v>451000</v>
      </c>
      <c r="AJ9" s="24">
        <f>+AJ7+'Variazioni Patrimoniali'!AJ22</f>
        <v>451000</v>
      </c>
      <c r="AK9" s="24">
        <f>+AK7+'Variazioni Patrimoniali'!AK22</f>
        <v>451000</v>
      </c>
      <c r="AL9" s="24">
        <f>+AL7+'Variazioni Patrimoniali'!AL22</f>
        <v>451000</v>
      </c>
    </row>
    <row r="10" spans="2:38" x14ac:dyDescent="0.3">
      <c r="B10" s="17" t="s">
        <v>57</v>
      </c>
      <c r="C10" s="23">
        <f>+C8+C9-C7</f>
        <v>655000</v>
      </c>
      <c r="D10" s="23">
        <f>+D8+D9-D7</f>
        <v>204000</v>
      </c>
      <c r="E10" s="23">
        <f t="shared" ref="E10:AE10" si="4">+E8+E9-E7</f>
        <v>204000</v>
      </c>
      <c r="F10" s="23">
        <f t="shared" si="4"/>
        <v>204000</v>
      </c>
      <c r="G10" s="23">
        <f t="shared" si="4"/>
        <v>204000</v>
      </c>
      <c r="H10" s="23">
        <f t="shared" si="4"/>
        <v>204000</v>
      </c>
      <c r="I10" s="23">
        <f t="shared" si="4"/>
        <v>204000</v>
      </c>
      <c r="J10" s="23">
        <f t="shared" si="4"/>
        <v>204000</v>
      </c>
      <c r="K10" s="23">
        <f t="shared" si="4"/>
        <v>204000</v>
      </c>
      <c r="L10" s="23">
        <f t="shared" si="4"/>
        <v>204000</v>
      </c>
      <c r="M10" s="23">
        <f t="shared" si="4"/>
        <v>204000</v>
      </c>
      <c r="N10" s="23">
        <f t="shared" si="4"/>
        <v>204000</v>
      </c>
      <c r="O10" s="23">
        <f t="shared" si="4"/>
        <v>204000</v>
      </c>
      <c r="P10" s="23">
        <f t="shared" si="4"/>
        <v>204000</v>
      </c>
      <c r="Q10" s="23">
        <f t="shared" si="4"/>
        <v>204000</v>
      </c>
      <c r="R10" s="23">
        <f t="shared" si="4"/>
        <v>204000</v>
      </c>
      <c r="S10" s="23">
        <f t="shared" si="4"/>
        <v>204000</v>
      </c>
      <c r="T10" s="23">
        <f t="shared" si="4"/>
        <v>204000</v>
      </c>
      <c r="U10" s="23">
        <f t="shared" si="4"/>
        <v>204000</v>
      </c>
      <c r="V10" s="23">
        <f t="shared" si="4"/>
        <v>204000</v>
      </c>
      <c r="W10" s="23">
        <f t="shared" si="4"/>
        <v>204000</v>
      </c>
      <c r="X10" s="23">
        <f t="shared" si="4"/>
        <v>204000</v>
      </c>
      <c r="Y10" s="23">
        <f t="shared" si="4"/>
        <v>204000</v>
      </c>
      <c r="Z10" s="23">
        <f t="shared" si="4"/>
        <v>204000</v>
      </c>
      <c r="AA10" s="23">
        <f t="shared" si="4"/>
        <v>204000</v>
      </c>
      <c r="AB10" s="23">
        <f t="shared" si="4"/>
        <v>204000</v>
      </c>
      <c r="AC10" s="23">
        <f t="shared" si="4"/>
        <v>204000</v>
      </c>
      <c r="AD10" s="23">
        <f t="shared" si="4"/>
        <v>204000</v>
      </c>
      <c r="AE10" s="23">
        <f t="shared" si="4"/>
        <v>204000</v>
      </c>
      <c r="AF10" s="23">
        <f>+AF8+AF9-AF7</f>
        <v>204000</v>
      </c>
      <c r="AG10" s="23">
        <f t="shared" ref="AG10" si="5">+AG8+AG9-AG7</f>
        <v>204000</v>
      </c>
      <c r="AH10" s="23">
        <f t="shared" ref="AH10" si="6">+AH8+AH9-AH7</f>
        <v>204000</v>
      </c>
      <c r="AI10" s="23">
        <f t="shared" ref="AI10" si="7">+AI8+AI9-AI7</f>
        <v>204000</v>
      </c>
      <c r="AJ10" s="23">
        <f t="shared" ref="AJ10" si="8">+AJ8+AJ9-AJ7</f>
        <v>204000</v>
      </c>
      <c r="AK10" s="23">
        <f>+AK8+AK9-AK7</f>
        <v>204000</v>
      </c>
      <c r="AL10" s="23">
        <f t="shared" ref="AL10" si="9">+AL8+AL9-AL7</f>
        <v>204000</v>
      </c>
    </row>
    <row r="11" spans="2:38" x14ac:dyDescent="0.3">
      <c r="B11" s="9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</row>
    <row r="12" spans="2:38" x14ac:dyDescent="0.3">
      <c r="B12" s="20" t="s">
        <v>58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</row>
    <row r="13" spans="2:38" x14ac:dyDescent="0.3">
      <c r="B13" s="20" t="s">
        <v>59</v>
      </c>
      <c r="C13" s="24">
        <f>+M_Acquisti!D34</f>
        <v>190550</v>
      </c>
      <c r="D13" s="24">
        <f>+M_Acquisti!E34</f>
        <v>51950</v>
      </c>
      <c r="E13" s="24">
        <f>+M_Acquisti!F34</f>
        <v>51950</v>
      </c>
      <c r="F13" s="24">
        <f>+M_Acquisti!G34</f>
        <v>51950</v>
      </c>
      <c r="G13" s="24">
        <f>+M_Acquisti!H34</f>
        <v>51950</v>
      </c>
      <c r="H13" s="24">
        <f>+M_Acquisti!I34</f>
        <v>51950</v>
      </c>
      <c r="I13" s="24">
        <f>+M_Acquisti!J34</f>
        <v>51950</v>
      </c>
      <c r="J13" s="24">
        <f>+M_Acquisti!K34</f>
        <v>51950</v>
      </c>
      <c r="K13" s="24">
        <f>+M_Acquisti!L34</f>
        <v>51950</v>
      </c>
      <c r="L13" s="24">
        <f>+M_Acquisti!M34</f>
        <v>51950</v>
      </c>
      <c r="M13" s="24">
        <f>+M_Acquisti!N34</f>
        <v>51950</v>
      </c>
      <c r="N13" s="24">
        <f>+M_Acquisti!O34</f>
        <v>51950</v>
      </c>
      <c r="O13" s="24">
        <f>+M_Acquisti!P34</f>
        <v>51950</v>
      </c>
      <c r="P13" s="24">
        <f>+M_Acquisti!Q34</f>
        <v>51950</v>
      </c>
      <c r="Q13" s="24">
        <f>+M_Acquisti!R34</f>
        <v>51950</v>
      </c>
      <c r="R13" s="24">
        <f>+M_Acquisti!S34</f>
        <v>51950</v>
      </c>
      <c r="S13" s="24">
        <f>+M_Acquisti!T34</f>
        <v>51950</v>
      </c>
      <c r="T13" s="24">
        <f>+M_Acquisti!U34</f>
        <v>51950</v>
      </c>
      <c r="U13" s="24">
        <f>+M_Acquisti!V34</f>
        <v>51950</v>
      </c>
      <c r="V13" s="24">
        <f>+M_Acquisti!W34</f>
        <v>51950</v>
      </c>
      <c r="W13" s="24">
        <f>+M_Acquisti!X34</f>
        <v>51950</v>
      </c>
      <c r="X13" s="24">
        <f>+M_Acquisti!Y34</f>
        <v>51950</v>
      </c>
      <c r="Y13" s="24">
        <f>+M_Acquisti!Z34</f>
        <v>51950</v>
      </c>
      <c r="Z13" s="24">
        <f>+M_Acquisti!AA34</f>
        <v>51950</v>
      </c>
      <c r="AA13" s="24">
        <f>+M_Acquisti!AB34</f>
        <v>51950</v>
      </c>
      <c r="AB13" s="24">
        <f>+M_Acquisti!AC34</f>
        <v>51950</v>
      </c>
      <c r="AC13" s="24">
        <f>+M_Acquisti!AD34</f>
        <v>51950</v>
      </c>
      <c r="AD13" s="24">
        <f>+M_Acquisti!AE34</f>
        <v>51950</v>
      </c>
      <c r="AE13" s="24">
        <f>+M_Acquisti!AF34</f>
        <v>51950</v>
      </c>
      <c r="AF13" s="24">
        <f>+M_Acquisti!AG34</f>
        <v>51950</v>
      </c>
      <c r="AG13" s="24">
        <f>+M_Acquisti!AH34</f>
        <v>51950</v>
      </c>
      <c r="AH13" s="24">
        <f>+M_Acquisti!AI34</f>
        <v>51950</v>
      </c>
      <c r="AI13" s="24">
        <f>+M_Acquisti!AJ34</f>
        <v>51950</v>
      </c>
      <c r="AJ13" s="24">
        <f>+M_Acquisti!AK34</f>
        <v>51950</v>
      </c>
      <c r="AK13" s="24">
        <f>+M_Acquisti!AL34</f>
        <v>51950</v>
      </c>
      <c r="AL13" s="24">
        <f>+M_Acquisti!AM34</f>
        <v>51950</v>
      </c>
    </row>
    <row r="14" spans="2:38" x14ac:dyDescent="0.3">
      <c r="B14" s="20" t="s">
        <v>60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</row>
    <row r="15" spans="2:38" x14ac:dyDescent="0.3">
      <c r="B15" s="17" t="s">
        <v>61</v>
      </c>
      <c r="C15" s="23">
        <f>+C13+C12-C14</f>
        <v>190550</v>
      </c>
      <c r="D15" s="23">
        <f>+D13+D12-D14</f>
        <v>51950</v>
      </c>
      <c r="E15" s="23">
        <f t="shared" ref="E15:AE15" si="10">+E13+E12-E14</f>
        <v>51950</v>
      </c>
      <c r="F15" s="23">
        <f t="shared" si="10"/>
        <v>51950</v>
      </c>
      <c r="G15" s="23">
        <f t="shared" si="10"/>
        <v>51950</v>
      </c>
      <c r="H15" s="23">
        <f t="shared" si="10"/>
        <v>51950</v>
      </c>
      <c r="I15" s="23">
        <f t="shared" si="10"/>
        <v>51950</v>
      </c>
      <c r="J15" s="23">
        <f t="shared" si="10"/>
        <v>51950</v>
      </c>
      <c r="K15" s="23">
        <f t="shared" si="10"/>
        <v>51950</v>
      </c>
      <c r="L15" s="23">
        <f t="shared" si="10"/>
        <v>51950</v>
      </c>
      <c r="M15" s="23">
        <f t="shared" si="10"/>
        <v>51950</v>
      </c>
      <c r="N15" s="23">
        <f t="shared" si="10"/>
        <v>51950</v>
      </c>
      <c r="O15" s="23">
        <f t="shared" si="10"/>
        <v>51950</v>
      </c>
      <c r="P15" s="23">
        <f t="shared" si="10"/>
        <v>51950</v>
      </c>
      <c r="Q15" s="23">
        <f t="shared" si="10"/>
        <v>51950</v>
      </c>
      <c r="R15" s="23">
        <f t="shared" si="10"/>
        <v>51950</v>
      </c>
      <c r="S15" s="23">
        <f t="shared" si="10"/>
        <v>51950</v>
      </c>
      <c r="T15" s="23">
        <f t="shared" si="10"/>
        <v>51950</v>
      </c>
      <c r="U15" s="23">
        <f t="shared" si="10"/>
        <v>51950</v>
      </c>
      <c r="V15" s="23">
        <f t="shared" si="10"/>
        <v>51950</v>
      </c>
      <c r="W15" s="23">
        <f t="shared" si="10"/>
        <v>51950</v>
      </c>
      <c r="X15" s="23">
        <f t="shared" si="10"/>
        <v>51950</v>
      </c>
      <c r="Y15" s="23">
        <f t="shared" si="10"/>
        <v>51950</v>
      </c>
      <c r="Z15" s="23">
        <f t="shared" si="10"/>
        <v>51950</v>
      </c>
      <c r="AA15" s="23">
        <f t="shared" si="10"/>
        <v>51950</v>
      </c>
      <c r="AB15" s="23">
        <f t="shared" si="10"/>
        <v>51950</v>
      </c>
      <c r="AC15" s="23">
        <f t="shared" si="10"/>
        <v>51950</v>
      </c>
      <c r="AD15" s="23">
        <f t="shared" si="10"/>
        <v>51950</v>
      </c>
      <c r="AE15" s="23">
        <f t="shared" si="10"/>
        <v>51950</v>
      </c>
      <c r="AF15" s="23">
        <f>+AF13+AF12-AF14</f>
        <v>51950</v>
      </c>
      <c r="AG15" s="23">
        <f t="shared" ref="AG15" si="11">+AG13+AG12-AG14</f>
        <v>51950</v>
      </c>
      <c r="AH15" s="23">
        <f t="shared" ref="AH15" si="12">+AH13+AH12-AH14</f>
        <v>51950</v>
      </c>
      <c r="AI15" s="23">
        <f t="shared" ref="AI15" si="13">+AI13+AI12-AI14</f>
        <v>51950</v>
      </c>
      <c r="AJ15" s="23">
        <f t="shared" ref="AJ15" si="14">+AJ13+AJ12-AJ14</f>
        <v>51950</v>
      </c>
      <c r="AK15" s="23">
        <f>+AK13+AK12-AK14</f>
        <v>51950</v>
      </c>
      <c r="AL15" s="23">
        <f t="shared" ref="AL15" si="15">+AL13+AL12-AL14</f>
        <v>51950</v>
      </c>
    </row>
    <row r="16" spans="2:38" x14ac:dyDescent="0.3">
      <c r="B16" s="9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</row>
    <row r="17" spans="2:38" x14ac:dyDescent="0.3">
      <c r="B17" s="17" t="s">
        <v>62</v>
      </c>
      <c r="C17" s="23">
        <f>+C10-C15</f>
        <v>464450</v>
      </c>
      <c r="D17" s="23">
        <f>+D10-D15</f>
        <v>152050</v>
      </c>
      <c r="E17" s="23">
        <f t="shared" ref="E17:AE17" si="16">+E10-E15</f>
        <v>152050</v>
      </c>
      <c r="F17" s="23">
        <f t="shared" si="16"/>
        <v>152050</v>
      </c>
      <c r="G17" s="23">
        <f t="shared" si="16"/>
        <v>152050</v>
      </c>
      <c r="H17" s="23">
        <f t="shared" si="16"/>
        <v>152050</v>
      </c>
      <c r="I17" s="23">
        <f t="shared" si="16"/>
        <v>152050</v>
      </c>
      <c r="J17" s="23">
        <f t="shared" si="16"/>
        <v>152050</v>
      </c>
      <c r="K17" s="23">
        <f t="shared" si="16"/>
        <v>152050</v>
      </c>
      <c r="L17" s="23">
        <f t="shared" si="16"/>
        <v>152050</v>
      </c>
      <c r="M17" s="23">
        <f t="shared" si="16"/>
        <v>152050</v>
      </c>
      <c r="N17" s="23">
        <f t="shared" si="16"/>
        <v>152050</v>
      </c>
      <c r="O17" s="23">
        <f t="shared" si="16"/>
        <v>152050</v>
      </c>
      <c r="P17" s="23">
        <f t="shared" si="16"/>
        <v>152050</v>
      </c>
      <c r="Q17" s="23">
        <f t="shared" si="16"/>
        <v>152050</v>
      </c>
      <c r="R17" s="23">
        <f t="shared" si="16"/>
        <v>152050</v>
      </c>
      <c r="S17" s="23">
        <f t="shared" si="16"/>
        <v>152050</v>
      </c>
      <c r="T17" s="23">
        <f t="shared" si="16"/>
        <v>152050</v>
      </c>
      <c r="U17" s="23">
        <f t="shared" si="16"/>
        <v>152050</v>
      </c>
      <c r="V17" s="23">
        <f t="shared" si="16"/>
        <v>152050</v>
      </c>
      <c r="W17" s="23">
        <f t="shared" si="16"/>
        <v>152050</v>
      </c>
      <c r="X17" s="23">
        <f t="shared" si="16"/>
        <v>152050</v>
      </c>
      <c r="Y17" s="23">
        <f t="shared" si="16"/>
        <v>152050</v>
      </c>
      <c r="Z17" s="23">
        <f t="shared" si="16"/>
        <v>152050</v>
      </c>
      <c r="AA17" s="23">
        <f t="shared" si="16"/>
        <v>152050</v>
      </c>
      <c r="AB17" s="23">
        <f t="shared" si="16"/>
        <v>152050</v>
      </c>
      <c r="AC17" s="23">
        <f t="shared" si="16"/>
        <v>152050</v>
      </c>
      <c r="AD17" s="23">
        <f t="shared" si="16"/>
        <v>152050</v>
      </c>
      <c r="AE17" s="23">
        <f t="shared" si="16"/>
        <v>152050</v>
      </c>
      <c r="AF17" s="23">
        <f>+AF10-AF15</f>
        <v>152050</v>
      </c>
      <c r="AG17" s="23">
        <f t="shared" ref="AG17:AJ17" si="17">+AG10-AG15</f>
        <v>152050</v>
      </c>
      <c r="AH17" s="23">
        <f t="shared" si="17"/>
        <v>152050</v>
      </c>
      <c r="AI17" s="23">
        <f t="shared" si="17"/>
        <v>152050</v>
      </c>
      <c r="AJ17" s="23">
        <f t="shared" si="17"/>
        <v>152050</v>
      </c>
      <c r="AK17" s="23">
        <f>+AK10-AK15</f>
        <v>152050</v>
      </c>
      <c r="AL17" s="23">
        <f t="shared" ref="AL17" si="18">+AL10-AL15</f>
        <v>152050</v>
      </c>
    </row>
    <row r="18" spans="2:38" x14ac:dyDescent="0.3">
      <c r="B18" s="9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</row>
    <row r="19" spans="2:38" x14ac:dyDescent="0.3">
      <c r="B19" s="20" t="str">
        <f>+'M_Costo Gestione'!C8</f>
        <v xml:space="preserve">    - Costi variabili di produzione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</row>
    <row r="20" spans="2:38" x14ac:dyDescent="0.3">
      <c r="B20" s="20" t="str">
        <f>+'M_Costo Gestione'!C9</f>
        <v xml:space="preserve">    - Costi variabili commerciali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</row>
    <row r="21" spans="2:38" x14ac:dyDescent="0.3">
      <c r="B21" s="20" t="str">
        <f>+'M_Costo Gestione'!C10</f>
        <v xml:space="preserve">    - Altri costi variabili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</row>
    <row r="22" spans="2:38" x14ac:dyDescent="0.3">
      <c r="B22" s="17" t="s">
        <v>66</v>
      </c>
      <c r="C22" s="23">
        <f>SUM(C19:C21)</f>
        <v>0</v>
      </c>
      <c r="D22" s="23">
        <f>SUM(D19:D21)</f>
        <v>0</v>
      </c>
      <c r="E22" s="23">
        <f t="shared" ref="E22:AE22" si="19">SUM(E19:E21)</f>
        <v>0</v>
      </c>
      <c r="F22" s="23">
        <f t="shared" si="19"/>
        <v>0</v>
      </c>
      <c r="G22" s="23">
        <f t="shared" si="19"/>
        <v>0</v>
      </c>
      <c r="H22" s="23">
        <f t="shared" si="19"/>
        <v>0</v>
      </c>
      <c r="I22" s="23">
        <f t="shared" si="19"/>
        <v>0</v>
      </c>
      <c r="J22" s="23">
        <f t="shared" si="19"/>
        <v>0</v>
      </c>
      <c r="K22" s="23">
        <f t="shared" si="19"/>
        <v>0</v>
      </c>
      <c r="L22" s="23">
        <f t="shared" si="19"/>
        <v>0</v>
      </c>
      <c r="M22" s="23">
        <f t="shared" si="19"/>
        <v>0</v>
      </c>
      <c r="N22" s="23">
        <f t="shared" si="19"/>
        <v>0</v>
      </c>
      <c r="O22" s="23">
        <f t="shared" si="19"/>
        <v>0</v>
      </c>
      <c r="P22" s="23">
        <f t="shared" si="19"/>
        <v>0</v>
      </c>
      <c r="Q22" s="23">
        <f t="shared" si="19"/>
        <v>0</v>
      </c>
      <c r="R22" s="23">
        <f t="shared" si="19"/>
        <v>0</v>
      </c>
      <c r="S22" s="23">
        <f t="shared" si="19"/>
        <v>0</v>
      </c>
      <c r="T22" s="23">
        <f t="shared" si="19"/>
        <v>0</v>
      </c>
      <c r="U22" s="23">
        <f t="shared" si="19"/>
        <v>0</v>
      </c>
      <c r="V22" s="23">
        <f t="shared" si="19"/>
        <v>0</v>
      </c>
      <c r="W22" s="23">
        <f t="shared" si="19"/>
        <v>0</v>
      </c>
      <c r="X22" s="23">
        <f t="shared" si="19"/>
        <v>0</v>
      </c>
      <c r="Y22" s="23">
        <f t="shared" si="19"/>
        <v>0</v>
      </c>
      <c r="Z22" s="23">
        <f t="shared" si="19"/>
        <v>0</v>
      </c>
      <c r="AA22" s="23">
        <f t="shared" si="19"/>
        <v>0</v>
      </c>
      <c r="AB22" s="23">
        <f t="shared" si="19"/>
        <v>0</v>
      </c>
      <c r="AC22" s="23">
        <f t="shared" si="19"/>
        <v>0</v>
      </c>
      <c r="AD22" s="23">
        <f t="shared" si="19"/>
        <v>0</v>
      </c>
      <c r="AE22" s="23">
        <f t="shared" si="19"/>
        <v>0</v>
      </c>
      <c r="AF22" s="23">
        <f>SUM(AF19:AF21)</f>
        <v>0</v>
      </c>
      <c r="AG22" s="23">
        <f t="shared" ref="AG22" si="20">SUM(AG19:AG21)</f>
        <v>0</v>
      </c>
      <c r="AH22" s="23">
        <f t="shared" ref="AH22" si="21">SUM(AH19:AH21)</f>
        <v>0</v>
      </c>
      <c r="AI22" s="23">
        <f t="shared" ref="AI22" si="22">SUM(AI19:AI21)</f>
        <v>0</v>
      </c>
      <c r="AJ22" s="23">
        <f t="shared" ref="AJ22" si="23">SUM(AJ19:AJ21)</f>
        <v>0</v>
      </c>
      <c r="AK22" s="23">
        <f>SUM(AK19:AK21)</f>
        <v>0</v>
      </c>
      <c r="AL22" s="23">
        <f t="shared" ref="AL22" si="24">SUM(AL19:AL21)</f>
        <v>0</v>
      </c>
    </row>
    <row r="23" spans="2:38" x14ac:dyDescent="0.3">
      <c r="B23" s="9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</row>
    <row r="24" spans="2:38" x14ac:dyDescent="0.3">
      <c r="B24" s="20" t="str">
        <f>+'M_Costo Gestione'!C11</f>
        <v xml:space="preserve">    - Costi fissi di produzione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</row>
    <row r="25" spans="2:38" x14ac:dyDescent="0.3">
      <c r="B25" s="20" t="str">
        <f>+'M_Costo Gestione'!C12</f>
        <v xml:space="preserve">    - spese di trasporto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</row>
    <row r="26" spans="2:38" x14ac:dyDescent="0.3">
      <c r="B26" s="20" t="str">
        <f>+'M_Costo Gestione'!C13</f>
        <v xml:space="preserve">    - lavorazioni presso terzi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</row>
    <row r="27" spans="2:38" x14ac:dyDescent="0.3">
      <c r="B27" s="20" t="str">
        <f>+'M_Costo Gestione'!C14</f>
        <v xml:space="preserve">    - consulenze tecnico-produttive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</row>
    <row r="28" spans="2:38" x14ac:dyDescent="0.3">
      <c r="B28" s="20" t="str">
        <f>+'M_Costo Gestione'!C15</f>
        <v xml:space="preserve">    - manutenzioni industriali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</row>
    <row r="29" spans="2:38" x14ac:dyDescent="0.3">
      <c r="B29" s="20" t="str">
        <f>+'M_Costo Gestione'!C16</f>
        <v xml:space="preserve">    - servizi vari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</row>
    <row r="30" spans="2:38" x14ac:dyDescent="0.3">
      <c r="B30" s="20" t="str">
        <f>+'M_Costo Gestione'!C17</f>
        <v xml:space="preserve">    - canoni 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</row>
    <row r="31" spans="2:38" x14ac:dyDescent="0.3">
      <c r="B31" s="20" t="str">
        <f>+'M_Costo Gestione'!C18</f>
        <v xml:space="preserve">    - cancelleria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</row>
    <row r="32" spans="2:38" x14ac:dyDescent="0.3">
      <c r="B32" s="20" t="str">
        <f>+'M_Costo Gestione'!C19</f>
        <v xml:space="preserve">    - spese di trasporto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</row>
    <row r="33" spans="2:38" x14ac:dyDescent="0.3">
      <c r="B33" s="20" t="str">
        <f>+'M_Costo Gestione'!C20</f>
        <v xml:space="preserve">    - spese varie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</row>
    <row r="34" spans="2:38" x14ac:dyDescent="0.3">
      <c r="B34" s="20" t="str">
        <f>+'M_Costo Gestione'!C21</f>
        <v xml:space="preserve">    - royalties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</row>
    <row r="35" spans="2:38" x14ac:dyDescent="0.3">
      <c r="B35" s="20" t="str">
        <f>+'M_Costo Gestione'!C22</f>
        <v xml:space="preserve">    - consulenze legali, fiscali, notarili, ecc…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</row>
    <row r="36" spans="2:38" x14ac:dyDescent="0.3">
      <c r="B36" s="20" t="str">
        <f>+'M_Costo Gestione'!C23</f>
        <v xml:space="preserve">    - compensi amministratori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</row>
    <row r="37" spans="2:38" x14ac:dyDescent="0.3">
      <c r="B37" s="20" t="str">
        <f>+'M_Costo Gestione'!C24</f>
        <v xml:space="preserve">    - spese postali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</row>
    <row r="38" spans="2:38" x14ac:dyDescent="0.3">
      <c r="B38" s="20" t="str">
        <f>+'M_Costo Gestione'!C25</f>
        <v xml:space="preserve">    - oneri bancari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</row>
    <row r="39" spans="2:38" x14ac:dyDescent="0.3">
      <c r="B39" s="20" t="str">
        <f>+'M_Costo Gestione'!C26</f>
        <v xml:space="preserve">    - utenze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</row>
    <row r="40" spans="2:38" x14ac:dyDescent="0.3">
      <c r="B40" s="20" t="str">
        <f>+'M_Costo Gestione'!C27</f>
        <v xml:space="preserve">    - affitti e locazioni passive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</row>
    <row r="41" spans="2:38" x14ac:dyDescent="0.3">
      <c r="B41" s="20" t="str">
        <f>+'M_Costo Gestione'!C28</f>
        <v xml:space="preserve">    - altri costi amministrativi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</row>
    <row r="42" spans="2:38" x14ac:dyDescent="0.3">
      <c r="B42" s="20" t="str">
        <f>+'M_Costo Gestione'!C29</f>
        <v xml:space="preserve">    - costi diversi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</row>
    <row r="43" spans="2:38" x14ac:dyDescent="0.3">
      <c r="B43" s="20" t="str">
        <f>+'M_Costo Gestione'!C30</f>
        <v xml:space="preserve">    - premi assicurativi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</row>
    <row r="44" spans="2:38" x14ac:dyDescent="0.3">
      <c r="B44" s="17" t="s">
        <v>85</v>
      </c>
      <c r="C44" s="23">
        <f>SUM(C24:C43)</f>
        <v>0</v>
      </c>
      <c r="D44" s="23">
        <f>SUM(D24:D43)</f>
        <v>0</v>
      </c>
      <c r="E44" s="23">
        <f t="shared" ref="E44:AE44" si="25">SUM(E24:E43)</f>
        <v>0</v>
      </c>
      <c r="F44" s="23">
        <f t="shared" si="25"/>
        <v>0</v>
      </c>
      <c r="G44" s="23">
        <f t="shared" si="25"/>
        <v>0</v>
      </c>
      <c r="H44" s="23">
        <f t="shared" si="25"/>
        <v>0</v>
      </c>
      <c r="I44" s="23">
        <f t="shared" si="25"/>
        <v>0</v>
      </c>
      <c r="J44" s="23">
        <f t="shared" si="25"/>
        <v>0</v>
      </c>
      <c r="K44" s="23">
        <f t="shared" si="25"/>
        <v>0</v>
      </c>
      <c r="L44" s="23">
        <f t="shared" si="25"/>
        <v>0</v>
      </c>
      <c r="M44" s="23">
        <f t="shared" si="25"/>
        <v>0</v>
      </c>
      <c r="N44" s="23">
        <f t="shared" si="25"/>
        <v>0</v>
      </c>
      <c r="O44" s="23">
        <f t="shared" si="25"/>
        <v>0</v>
      </c>
      <c r="P44" s="23">
        <f t="shared" si="25"/>
        <v>0</v>
      </c>
      <c r="Q44" s="23">
        <f t="shared" si="25"/>
        <v>0</v>
      </c>
      <c r="R44" s="23">
        <f t="shared" si="25"/>
        <v>0</v>
      </c>
      <c r="S44" s="23">
        <f t="shared" si="25"/>
        <v>0</v>
      </c>
      <c r="T44" s="23">
        <f t="shared" si="25"/>
        <v>0</v>
      </c>
      <c r="U44" s="23">
        <f t="shared" si="25"/>
        <v>0</v>
      </c>
      <c r="V44" s="23">
        <f t="shared" si="25"/>
        <v>0</v>
      </c>
      <c r="W44" s="23">
        <f t="shared" si="25"/>
        <v>0</v>
      </c>
      <c r="X44" s="23">
        <f t="shared" si="25"/>
        <v>0</v>
      </c>
      <c r="Y44" s="23">
        <f t="shared" si="25"/>
        <v>0</v>
      </c>
      <c r="Z44" s="23">
        <f t="shared" si="25"/>
        <v>0</v>
      </c>
      <c r="AA44" s="23">
        <f t="shared" si="25"/>
        <v>0</v>
      </c>
      <c r="AB44" s="23">
        <f t="shared" si="25"/>
        <v>0</v>
      </c>
      <c r="AC44" s="23">
        <f t="shared" si="25"/>
        <v>0</v>
      </c>
      <c r="AD44" s="23">
        <f t="shared" si="25"/>
        <v>0</v>
      </c>
      <c r="AE44" s="23">
        <f t="shared" si="25"/>
        <v>0</v>
      </c>
      <c r="AF44" s="23">
        <f>SUM(AF24:AF43)</f>
        <v>0</v>
      </c>
      <c r="AG44" s="23">
        <f t="shared" ref="AG44" si="26">SUM(AG24:AG43)</f>
        <v>0</v>
      </c>
      <c r="AH44" s="23">
        <f t="shared" ref="AH44" si="27">SUM(AH24:AH43)</f>
        <v>0</v>
      </c>
      <c r="AI44" s="23">
        <f t="shared" ref="AI44" si="28">SUM(AI24:AI43)</f>
        <v>0</v>
      </c>
      <c r="AJ44" s="23">
        <f t="shared" ref="AJ44" si="29">SUM(AJ24:AJ43)</f>
        <v>0</v>
      </c>
      <c r="AK44" s="23">
        <f>SUM(AK24:AK43)</f>
        <v>0</v>
      </c>
      <c r="AL44" s="23">
        <f t="shared" ref="AL44" si="30">SUM(AL24:AL43)</f>
        <v>0</v>
      </c>
    </row>
    <row r="45" spans="2:38" x14ac:dyDescent="0.3">
      <c r="B45" s="9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38" x14ac:dyDescent="0.3">
      <c r="B46" s="20" t="s">
        <v>86</v>
      </c>
      <c r="C46" s="7">
        <f>+'M_ Personale'!D25+'M_ Personale'!D26+'M_ Personale'!D27</f>
        <v>2751</v>
      </c>
      <c r="D46" s="7">
        <f>+'M_ Personale'!E25+'M_ Personale'!E26+'M_ Personale'!E27</f>
        <v>2751</v>
      </c>
      <c r="E46" s="7">
        <f>+'M_ Personale'!F25+'M_ Personale'!F26+'M_ Personale'!F27</f>
        <v>2751</v>
      </c>
      <c r="F46" s="7">
        <f>+'M_ Personale'!G25+'M_ Personale'!G26+'M_ Personale'!G27</f>
        <v>2751</v>
      </c>
      <c r="G46" s="7">
        <f>+'M_ Personale'!H25+'M_ Personale'!H26+'M_ Personale'!H27</f>
        <v>2751</v>
      </c>
      <c r="H46" s="7">
        <f>+'M_ Personale'!I25+'M_ Personale'!I26+'M_ Personale'!I27</f>
        <v>2751</v>
      </c>
      <c r="I46" s="7">
        <f>+'M_ Personale'!J25+'M_ Personale'!J26+'M_ Personale'!J27</f>
        <v>2751</v>
      </c>
      <c r="J46" s="7">
        <f>+'M_ Personale'!K25+'M_ Personale'!K26+'M_ Personale'!K27</f>
        <v>2751</v>
      </c>
      <c r="K46" s="7">
        <f>+'M_ Personale'!L25+'M_ Personale'!L26+'M_ Personale'!L27</f>
        <v>2751</v>
      </c>
      <c r="L46" s="7">
        <f>+'M_ Personale'!M25+'M_ Personale'!M26+'M_ Personale'!M27</f>
        <v>2751</v>
      </c>
      <c r="M46" s="7">
        <f>+'M_ Personale'!N25+'M_ Personale'!N26+'M_ Personale'!N27</f>
        <v>2751</v>
      </c>
      <c r="N46" s="7">
        <f>+'M_ Personale'!O25+'M_ Personale'!O26+'M_ Personale'!O27</f>
        <v>2751</v>
      </c>
      <c r="O46" s="7">
        <f>+'M_ Personale'!P25+'M_ Personale'!P26+'M_ Personale'!P27</f>
        <v>2778.51</v>
      </c>
      <c r="P46" s="7">
        <f>+'M_ Personale'!Q25+'M_ Personale'!Q26+'M_ Personale'!Q27</f>
        <v>2778.51</v>
      </c>
      <c r="Q46" s="7">
        <f>+'M_ Personale'!R25+'M_ Personale'!R26+'M_ Personale'!R27</f>
        <v>2778.51</v>
      </c>
      <c r="R46" s="7">
        <f>+'M_ Personale'!S25+'M_ Personale'!S26+'M_ Personale'!S27</f>
        <v>2778.51</v>
      </c>
      <c r="S46" s="7">
        <f>+'M_ Personale'!T25+'M_ Personale'!T26+'M_ Personale'!T27</f>
        <v>2778.51</v>
      </c>
      <c r="T46" s="7">
        <f>+'M_ Personale'!U25+'M_ Personale'!U26+'M_ Personale'!U27</f>
        <v>2778.51</v>
      </c>
      <c r="U46" s="7">
        <f>+'M_ Personale'!V25+'M_ Personale'!V26+'M_ Personale'!V27</f>
        <v>2778.51</v>
      </c>
      <c r="V46" s="7">
        <f>+'M_ Personale'!W25+'M_ Personale'!W26+'M_ Personale'!W27</f>
        <v>2778.51</v>
      </c>
      <c r="W46" s="7">
        <f>+'M_ Personale'!X25+'M_ Personale'!X26+'M_ Personale'!X27</f>
        <v>2778.51</v>
      </c>
      <c r="X46" s="7">
        <f>+'M_ Personale'!Y25+'M_ Personale'!Y26+'M_ Personale'!Y27</f>
        <v>2778.51</v>
      </c>
      <c r="Y46" s="7">
        <f>+'M_ Personale'!Z25+'M_ Personale'!Z26+'M_ Personale'!Z27</f>
        <v>2778.51</v>
      </c>
      <c r="Z46" s="7">
        <f>+'M_ Personale'!AA25+'M_ Personale'!AA26+'M_ Personale'!AA27</f>
        <v>2778.51</v>
      </c>
      <c r="AA46" s="7">
        <f>+'M_ Personale'!AB25+'M_ Personale'!AB26+'M_ Personale'!AB27</f>
        <v>2806.2951000000003</v>
      </c>
      <c r="AB46" s="7">
        <f>+'M_ Personale'!AC25+'M_ Personale'!AC26+'M_ Personale'!AC27</f>
        <v>2806.2951000000003</v>
      </c>
      <c r="AC46" s="7">
        <f>+'M_ Personale'!AD25+'M_ Personale'!AD26+'M_ Personale'!AD27</f>
        <v>2806.2951000000003</v>
      </c>
      <c r="AD46" s="7">
        <f>+'M_ Personale'!AE25+'M_ Personale'!AE26+'M_ Personale'!AE27</f>
        <v>2806.2951000000003</v>
      </c>
      <c r="AE46" s="7">
        <f>+'M_ Personale'!AF25+'M_ Personale'!AF26+'M_ Personale'!AF27</f>
        <v>2806.2951000000003</v>
      </c>
      <c r="AF46" s="7">
        <f>+'M_ Personale'!AG25+'M_ Personale'!AG26+'M_ Personale'!AG27</f>
        <v>2806.2951000000003</v>
      </c>
      <c r="AG46" s="7">
        <f>+'M_ Personale'!AH25+'M_ Personale'!AH26+'M_ Personale'!AH27</f>
        <v>2806.2951000000003</v>
      </c>
      <c r="AH46" s="7">
        <f>+'M_ Personale'!AI25+'M_ Personale'!AI26+'M_ Personale'!AI27</f>
        <v>2806.2951000000003</v>
      </c>
      <c r="AI46" s="7">
        <f>+'M_ Personale'!AJ25+'M_ Personale'!AJ26+'M_ Personale'!AJ27</f>
        <v>2806.2951000000003</v>
      </c>
      <c r="AJ46" s="7">
        <f>+'M_ Personale'!AK25+'M_ Personale'!AK26+'M_ Personale'!AK27</f>
        <v>2806.2951000000003</v>
      </c>
      <c r="AK46" s="7">
        <f>+'M_ Personale'!AL25+'M_ Personale'!AL26+'M_ Personale'!AL27</f>
        <v>2806.2951000000003</v>
      </c>
      <c r="AL46" s="7">
        <f>+'M_ Personale'!AM25+'M_ Personale'!AM26+'M_ Personale'!AM27</f>
        <v>2806.2951000000003</v>
      </c>
    </row>
    <row r="47" spans="2:38" x14ac:dyDescent="0.3">
      <c r="B47" s="20" t="s">
        <v>87</v>
      </c>
      <c r="C47" s="7">
        <f>+'M_ Personale'!D28</f>
        <v>157.5</v>
      </c>
      <c r="D47" s="7">
        <f>+'M_ Personale'!E28</f>
        <v>157.5</v>
      </c>
      <c r="E47" s="7">
        <f>+'M_ Personale'!F28</f>
        <v>157.5</v>
      </c>
      <c r="F47" s="7">
        <f>+'M_ Personale'!G28</f>
        <v>157.5</v>
      </c>
      <c r="G47" s="7">
        <f>+'M_ Personale'!H28</f>
        <v>157.5</v>
      </c>
      <c r="H47" s="7">
        <f>+'M_ Personale'!I28</f>
        <v>157.5</v>
      </c>
      <c r="I47" s="7">
        <f>+'M_ Personale'!J28</f>
        <v>157.5</v>
      </c>
      <c r="J47" s="7">
        <f>+'M_ Personale'!K28</f>
        <v>157.5</v>
      </c>
      <c r="K47" s="7">
        <f>+'M_ Personale'!L28</f>
        <v>157.5</v>
      </c>
      <c r="L47" s="7">
        <f>+'M_ Personale'!M28</f>
        <v>157.5</v>
      </c>
      <c r="M47" s="7">
        <f>+'M_ Personale'!N28</f>
        <v>157.5</v>
      </c>
      <c r="N47" s="7">
        <f>+'M_ Personale'!O28</f>
        <v>157.5</v>
      </c>
      <c r="O47" s="7">
        <f>+'M_ Personale'!P28</f>
        <v>159.07499999999999</v>
      </c>
      <c r="P47" s="7">
        <f>+'M_ Personale'!Q28</f>
        <v>159.07499999999999</v>
      </c>
      <c r="Q47" s="7">
        <f>+'M_ Personale'!R28</f>
        <v>159.07499999999999</v>
      </c>
      <c r="R47" s="7">
        <f>+'M_ Personale'!S28</f>
        <v>159.07499999999999</v>
      </c>
      <c r="S47" s="7">
        <f>+'M_ Personale'!T28</f>
        <v>159.07499999999999</v>
      </c>
      <c r="T47" s="7">
        <f>+'M_ Personale'!U28</f>
        <v>159.07499999999999</v>
      </c>
      <c r="U47" s="7">
        <f>+'M_ Personale'!V28</f>
        <v>159.07499999999999</v>
      </c>
      <c r="V47" s="7">
        <f>+'M_ Personale'!W28</f>
        <v>159.07499999999999</v>
      </c>
      <c r="W47" s="7">
        <f>+'M_ Personale'!X28</f>
        <v>159.07499999999999</v>
      </c>
      <c r="X47" s="7">
        <f>+'M_ Personale'!Y28</f>
        <v>159.07499999999999</v>
      </c>
      <c r="Y47" s="7">
        <f>+'M_ Personale'!Z28</f>
        <v>159.07499999999999</v>
      </c>
      <c r="Z47" s="7">
        <f>+'M_ Personale'!AA28</f>
        <v>159.07499999999999</v>
      </c>
      <c r="AA47" s="7">
        <f>+'M_ Personale'!AB28</f>
        <v>160.66575</v>
      </c>
      <c r="AB47" s="7">
        <f>+'M_ Personale'!AC28</f>
        <v>160.66575</v>
      </c>
      <c r="AC47" s="7">
        <f>+'M_ Personale'!AD28</f>
        <v>160.66575</v>
      </c>
      <c r="AD47" s="7">
        <f>+'M_ Personale'!AE28</f>
        <v>160.66575</v>
      </c>
      <c r="AE47" s="7">
        <f>+'M_ Personale'!AF28</f>
        <v>160.66575</v>
      </c>
      <c r="AF47" s="7">
        <f>+'M_ Personale'!AG28</f>
        <v>160.66575</v>
      </c>
      <c r="AG47" s="7">
        <f>+'M_ Personale'!AH28</f>
        <v>160.66575</v>
      </c>
      <c r="AH47" s="7">
        <f>+'M_ Personale'!AI28</f>
        <v>160.66575</v>
      </c>
      <c r="AI47" s="7">
        <f>+'M_ Personale'!AJ28</f>
        <v>160.66575</v>
      </c>
      <c r="AJ47" s="7">
        <f>+'M_ Personale'!AK28</f>
        <v>160.66575</v>
      </c>
      <c r="AK47" s="7">
        <f>+'M_ Personale'!AL28</f>
        <v>160.66575</v>
      </c>
      <c r="AL47" s="7">
        <f>+'M_ Personale'!AM28</f>
        <v>160.66575</v>
      </c>
    </row>
    <row r="48" spans="2:38" x14ac:dyDescent="0.3">
      <c r="B48" s="17" t="s">
        <v>88</v>
      </c>
      <c r="C48" s="23">
        <f>+C46+C47</f>
        <v>2908.5</v>
      </c>
      <c r="D48" s="23">
        <f>+D46+D47</f>
        <v>2908.5</v>
      </c>
      <c r="E48" s="23">
        <f t="shared" ref="E48:AE48" si="31">+E46+E47</f>
        <v>2908.5</v>
      </c>
      <c r="F48" s="23">
        <f t="shared" si="31"/>
        <v>2908.5</v>
      </c>
      <c r="G48" s="23">
        <f t="shared" si="31"/>
        <v>2908.5</v>
      </c>
      <c r="H48" s="23">
        <f t="shared" si="31"/>
        <v>2908.5</v>
      </c>
      <c r="I48" s="23">
        <f t="shared" si="31"/>
        <v>2908.5</v>
      </c>
      <c r="J48" s="23">
        <f t="shared" si="31"/>
        <v>2908.5</v>
      </c>
      <c r="K48" s="23">
        <f t="shared" si="31"/>
        <v>2908.5</v>
      </c>
      <c r="L48" s="23">
        <f t="shared" si="31"/>
        <v>2908.5</v>
      </c>
      <c r="M48" s="23">
        <f t="shared" si="31"/>
        <v>2908.5</v>
      </c>
      <c r="N48" s="23">
        <f t="shared" si="31"/>
        <v>2908.5</v>
      </c>
      <c r="O48" s="23">
        <f t="shared" si="31"/>
        <v>2937.585</v>
      </c>
      <c r="P48" s="23">
        <f t="shared" si="31"/>
        <v>2937.585</v>
      </c>
      <c r="Q48" s="23">
        <f t="shared" si="31"/>
        <v>2937.585</v>
      </c>
      <c r="R48" s="23">
        <f t="shared" si="31"/>
        <v>2937.585</v>
      </c>
      <c r="S48" s="23">
        <f t="shared" si="31"/>
        <v>2937.585</v>
      </c>
      <c r="T48" s="23">
        <f t="shared" si="31"/>
        <v>2937.585</v>
      </c>
      <c r="U48" s="23">
        <f t="shared" si="31"/>
        <v>2937.585</v>
      </c>
      <c r="V48" s="23">
        <f t="shared" si="31"/>
        <v>2937.585</v>
      </c>
      <c r="W48" s="23">
        <f t="shared" si="31"/>
        <v>2937.585</v>
      </c>
      <c r="X48" s="23">
        <f t="shared" si="31"/>
        <v>2937.585</v>
      </c>
      <c r="Y48" s="23">
        <f t="shared" si="31"/>
        <v>2937.585</v>
      </c>
      <c r="Z48" s="23">
        <f t="shared" si="31"/>
        <v>2937.585</v>
      </c>
      <c r="AA48" s="23">
        <f t="shared" si="31"/>
        <v>2966.9608500000004</v>
      </c>
      <c r="AB48" s="23">
        <f t="shared" si="31"/>
        <v>2966.9608500000004</v>
      </c>
      <c r="AC48" s="23">
        <f t="shared" si="31"/>
        <v>2966.9608500000004</v>
      </c>
      <c r="AD48" s="23">
        <f t="shared" si="31"/>
        <v>2966.9608500000004</v>
      </c>
      <c r="AE48" s="23">
        <f t="shared" si="31"/>
        <v>2966.9608500000004</v>
      </c>
      <c r="AF48" s="23">
        <f>+AF46+AF47</f>
        <v>2966.9608500000004</v>
      </c>
      <c r="AG48" s="23">
        <f t="shared" ref="AG48" si="32">+AG46+AG47</f>
        <v>2966.9608500000004</v>
      </c>
      <c r="AH48" s="23">
        <f t="shared" ref="AH48" si="33">+AH46+AH47</f>
        <v>2966.9608500000004</v>
      </c>
      <c r="AI48" s="23">
        <f t="shared" ref="AI48" si="34">+AI46+AI47</f>
        <v>2966.9608500000004</v>
      </c>
      <c r="AJ48" s="23">
        <f t="shared" ref="AJ48" si="35">+AJ46+AJ47</f>
        <v>2966.9608500000004</v>
      </c>
      <c r="AK48" s="23">
        <f>+AK46+AK47</f>
        <v>2966.9608500000004</v>
      </c>
      <c r="AL48" s="23">
        <f t="shared" ref="AL48" si="36">+AL46+AL47</f>
        <v>2966.9608500000004</v>
      </c>
    </row>
    <row r="49" spans="2:38" x14ac:dyDescent="0.3">
      <c r="B49" s="6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</row>
    <row r="50" spans="2:38" x14ac:dyDescent="0.3">
      <c r="B50" s="17" t="s">
        <v>89</v>
      </c>
      <c r="C50" s="23">
        <f>+C17-C22-C44-C48</f>
        <v>461541.5</v>
      </c>
      <c r="D50" s="23">
        <f>+D17-D22-D44-D48</f>
        <v>149141.5</v>
      </c>
      <c r="E50" s="23">
        <f t="shared" ref="E50:AE50" si="37">+E17-E22-E44-E48</f>
        <v>149141.5</v>
      </c>
      <c r="F50" s="23">
        <f t="shared" si="37"/>
        <v>149141.5</v>
      </c>
      <c r="G50" s="23">
        <f t="shared" si="37"/>
        <v>149141.5</v>
      </c>
      <c r="H50" s="23">
        <f t="shared" si="37"/>
        <v>149141.5</v>
      </c>
      <c r="I50" s="23">
        <f t="shared" si="37"/>
        <v>149141.5</v>
      </c>
      <c r="J50" s="23">
        <f t="shared" si="37"/>
        <v>149141.5</v>
      </c>
      <c r="K50" s="23">
        <f t="shared" si="37"/>
        <v>149141.5</v>
      </c>
      <c r="L50" s="23">
        <f t="shared" si="37"/>
        <v>149141.5</v>
      </c>
      <c r="M50" s="23">
        <f t="shared" si="37"/>
        <v>149141.5</v>
      </c>
      <c r="N50" s="23">
        <f t="shared" si="37"/>
        <v>149141.5</v>
      </c>
      <c r="O50" s="23">
        <f t="shared" si="37"/>
        <v>149112.41500000001</v>
      </c>
      <c r="P50" s="23">
        <f t="shared" si="37"/>
        <v>149112.41500000001</v>
      </c>
      <c r="Q50" s="23">
        <f t="shared" si="37"/>
        <v>149112.41500000001</v>
      </c>
      <c r="R50" s="23">
        <f t="shared" si="37"/>
        <v>149112.41500000001</v>
      </c>
      <c r="S50" s="23">
        <f t="shared" si="37"/>
        <v>149112.41500000001</v>
      </c>
      <c r="T50" s="23">
        <f t="shared" si="37"/>
        <v>149112.41500000001</v>
      </c>
      <c r="U50" s="23">
        <f t="shared" si="37"/>
        <v>149112.41500000001</v>
      </c>
      <c r="V50" s="23">
        <f t="shared" si="37"/>
        <v>149112.41500000001</v>
      </c>
      <c r="W50" s="23">
        <f t="shared" si="37"/>
        <v>149112.41500000001</v>
      </c>
      <c r="X50" s="23">
        <f t="shared" si="37"/>
        <v>149112.41500000001</v>
      </c>
      <c r="Y50" s="23">
        <f t="shared" si="37"/>
        <v>149112.41500000001</v>
      </c>
      <c r="Z50" s="23">
        <f t="shared" si="37"/>
        <v>149112.41500000001</v>
      </c>
      <c r="AA50" s="23">
        <f t="shared" si="37"/>
        <v>149083.03915</v>
      </c>
      <c r="AB50" s="23">
        <f t="shared" si="37"/>
        <v>149083.03915</v>
      </c>
      <c r="AC50" s="23">
        <f t="shared" si="37"/>
        <v>149083.03915</v>
      </c>
      <c r="AD50" s="23">
        <f t="shared" si="37"/>
        <v>149083.03915</v>
      </c>
      <c r="AE50" s="23">
        <f t="shared" si="37"/>
        <v>149083.03915</v>
      </c>
      <c r="AF50" s="23">
        <f>+AF17-AF22-AF44-AF48</f>
        <v>149083.03915</v>
      </c>
      <c r="AG50" s="23">
        <f t="shared" ref="AG50:AJ50" si="38">+AG17-AG22-AG44-AG48</f>
        <v>149083.03915</v>
      </c>
      <c r="AH50" s="23">
        <f t="shared" si="38"/>
        <v>149083.03915</v>
      </c>
      <c r="AI50" s="23">
        <f t="shared" si="38"/>
        <v>149083.03915</v>
      </c>
      <c r="AJ50" s="23">
        <f t="shared" si="38"/>
        <v>149083.03915</v>
      </c>
      <c r="AK50" s="23">
        <f>+AK17-AK22-AK44-AK48</f>
        <v>149083.03915</v>
      </c>
      <c r="AL50" s="23">
        <f t="shared" ref="AL50" si="39">+AL17-AL22-AL44-AL48</f>
        <v>149083.03915</v>
      </c>
    </row>
    <row r="51" spans="2:38" x14ac:dyDescent="0.3">
      <c r="B51" s="6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</row>
    <row r="52" spans="2:38" x14ac:dyDescent="0.3">
      <c r="B52" s="20" t="s">
        <v>90</v>
      </c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2:38" x14ac:dyDescent="0.3">
      <c r="B53" s="20" t="s">
        <v>91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2:38" x14ac:dyDescent="0.3">
      <c r="B54" s="20" t="s">
        <v>92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</row>
    <row r="55" spans="2:38" x14ac:dyDescent="0.3">
      <c r="B55" s="20" t="s">
        <v>93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</row>
    <row r="56" spans="2:38" x14ac:dyDescent="0.3">
      <c r="B56" s="17" t="s">
        <v>94</v>
      </c>
      <c r="C56" s="23">
        <f>SUM(C52:C55)</f>
        <v>0</v>
      </c>
      <c r="D56" s="23">
        <f>SUM(D52:D55)</f>
        <v>0</v>
      </c>
      <c r="E56" s="23">
        <f t="shared" ref="E56:AE56" si="40">SUM(E52:E55)</f>
        <v>0</v>
      </c>
      <c r="F56" s="23">
        <f t="shared" si="40"/>
        <v>0</v>
      </c>
      <c r="G56" s="23">
        <f t="shared" si="40"/>
        <v>0</v>
      </c>
      <c r="H56" s="23">
        <f t="shared" si="40"/>
        <v>0</v>
      </c>
      <c r="I56" s="23">
        <f t="shared" si="40"/>
        <v>0</v>
      </c>
      <c r="J56" s="23">
        <f t="shared" si="40"/>
        <v>0</v>
      </c>
      <c r="K56" s="23">
        <f t="shared" si="40"/>
        <v>0</v>
      </c>
      <c r="L56" s="23">
        <f t="shared" si="40"/>
        <v>0</v>
      </c>
      <c r="M56" s="23">
        <f t="shared" si="40"/>
        <v>0</v>
      </c>
      <c r="N56" s="23">
        <f t="shared" si="40"/>
        <v>0</v>
      </c>
      <c r="O56" s="23">
        <f t="shared" si="40"/>
        <v>0</v>
      </c>
      <c r="P56" s="23">
        <f t="shared" si="40"/>
        <v>0</v>
      </c>
      <c r="Q56" s="23">
        <f t="shared" si="40"/>
        <v>0</v>
      </c>
      <c r="R56" s="23">
        <f t="shared" si="40"/>
        <v>0</v>
      </c>
      <c r="S56" s="23">
        <f t="shared" si="40"/>
        <v>0</v>
      </c>
      <c r="T56" s="23">
        <f t="shared" si="40"/>
        <v>0</v>
      </c>
      <c r="U56" s="23">
        <f t="shared" si="40"/>
        <v>0</v>
      </c>
      <c r="V56" s="23">
        <f t="shared" si="40"/>
        <v>0</v>
      </c>
      <c r="W56" s="23">
        <f t="shared" si="40"/>
        <v>0</v>
      </c>
      <c r="X56" s="23">
        <f t="shared" si="40"/>
        <v>0</v>
      </c>
      <c r="Y56" s="23">
        <f t="shared" si="40"/>
        <v>0</v>
      </c>
      <c r="Z56" s="23">
        <f t="shared" si="40"/>
        <v>0</v>
      </c>
      <c r="AA56" s="23">
        <f t="shared" si="40"/>
        <v>0</v>
      </c>
      <c r="AB56" s="23">
        <f t="shared" si="40"/>
        <v>0</v>
      </c>
      <c r="AC56" s="23">
        <f t="shared" si="40"/>
        <v>0</v>
      </c>
      <c r="AD56" s="23">
        <f t="shared" si="40"/>
        <v>0</v>
      </c>
      <c r="AE56" s="23">
        <f t="shared" si="40"/>
        <v>0</v>
      </c>
      <c r="AF56" s="23">
        <f>SUM(AF52:AF55)</f>
        <v>0</v>
      </c>
      <c r="AG56" s="23">
        <f t="shared" ref="AG56" si="41">SUM(AG52:AG55)</f>
        <v>0</v>
      </c>
      <c r="AH56" s="23">
        <f t="shared" ref="AH56" si="42">SUM(AH52:AH55)</f>
        <v>0</v>
      </c>
      <c r="AI56" s="23">
        <f t="shared" ref="AI56" si="43">SUM(AI52:AI55)</f>
        <v>0</v>
      </c>
      <c r="AJ56" s="23">
        <f t="shared" ref="AJ56" si="44">SUM(AJ52:AJ55)</f>
        <v>0</v>
      </c>
      <c r="AK56" s="23">
        <f>SUM(AK52:AK55)</f>
        <v>0</v>
      </c>
      <c r="AL56" s="23">
        <f t="shared" ref="AL56" si="45">SUM(AL52:AL55)</f>
        <v>0</v>
      </c>
    </row>
    <row r="57" spans="2:38" x14ac:dyDescent="0.3">
      <c r="B57" s="10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</row>
    <row r="58" spans="2:38" x14ac:dyDescent="0.3">
      <c r="B58" s="17" t="s">
        <v>95</v>
      </c>
      <c r="C58" s="23">
        <f>+C50-C56</f>
        <v>461541.5</v>
      </c>
      <c r="D58" s="23">
        <f>+D50-D56</f>
        <v>149141.5</v>
      </c>
      <c r="E58" s="23">
        <f t="shared" ref="E58:AE58" si="46">+E50-E56</f>
        <v>149141.5</v>
      </c>
      <c r="F58" s="23">
        <f t="shared" si="46"/>
        <v>149141.5</v>
      </c>
      <c r="G58" s="23">
        <f t="shared" si="46"/>
        <v>149141.5</v>
      </c>
      <c r="H58" s="23">
        <f t="shared" si="46"/>
        <v>149141.5</v>
      </c>
      <c r="I58" s="23">
        <f t="shared" si="46"/>
        <v>149141.5</v>
      </c>
      <c r="J58" s="23">
        <f t="shared" si="46"/>
        <v>149141.5</v>
      </c>
      <c r="K58" s="23">
        <f t="shared" si="46"/>
        <v>149141.5</v>
      </c>
      <c r="L58" s="23">
        <f t="shared" si="46"/>
        <v>149141.5</v>
      </c>
      <c r="M58" s="23">
        <f t="shared" si="46"/>
        <v>149141.5</v>
      </c>
      <c r="N58" s="23">
        <f t="shared" si="46"/>
        <v>149141.5</v>
      </c>
      <c r="O58" s="23">
        <f t="shared" si="46"/>
        <v>149112.41500000001</v>
      </c>
      <c r="P58" s="23">
        <f t="shared" si="46"/>
        <v>149112.41500000001</v>
      </c>
      <c r="Q58" s="23">
        <f t="shared" si="46"/>
        <v>149112.41500000001</v>
      </c>
      <c r="R58" s="23">
        <f t="shared" si="46"/>
        <v>149112.41500000001</v>
      </c>
      <c r="S58" s="23">
        <f t="shared" si="46"/>
        <v>149112.41500000001</v>
      </c>
      <c r="T58" s="23">
        <f t="shared" si="46"/>
        <v>149112.41500000001</v>
      </c>
      <c r="U58" s="23">
        <f t="shared" si="46"/>
        <v>149112.41500000001</v>
      </c>
      <c r="V58" s="23">
        <f t="shared" si="46"/>
        <v>149112.41500000001</v>
      </c>
      <c r="W58" s="23">
        <f t="shared" si="46"/>
        <v>149112.41500000001</v>
      </c>
      <c r="X58" s="23">
        <f t="shared" si="46"/>
        <v>149112.41500000001</v>
      </c>
      <c r="Y58" s="23">
        <f t="shared" si="46"/>
        <v>149112.41500000001</v>
      </c>
      <c r="Z58" s="23">
        <f t="shared" si="46"/>
        <v>149112.41500000001</v>
      </c>
      <c r="AA58" s="23">
        <f t="shared" si="46"/>
        <v>149083.03915</v>
      </c>
      <c r="AB58" s="23">
        <f t="shared" si="46"/>
        <v>149083.03915</v>
      </c>
      <c r="AC58" s="23">
        <f t="shared" si="46"/>
        <v>149083.03915</v>
      </c>
      <c r="AD58" s="23">
        <f t="shared" si="46"/>
        <v>149083.03915</v>
      </c>
      <c r="AE58" s="23">
        <f t="shared" si="46"/>
        <v>149083.03915</v>
      </c>
      <c r="AF58" s="23">
        <f>+AF50-AF56</f>
        <v>149083.03915</v>
      </c>
      <c r="AG58" s="23">
        <f t="shared" ref="AG58:AJ58" si="47">+AG50-AG56</f>
        <v>149083.03915</v>
      </c>
      <c r="AH58" s="23">
        <f t="shared" si="47"/>
        <v>149083.03915</v>
      </c>
      <c r="AI58" s="23">
        <f t="shared" si="47"/>
        <v>149083.03915</v>
      </c>
      <c r="AJ58" s="23">
        <f t="shared" si="47"/>
        <v>149083.03915</v>
      </c>
      <c r="AK58" s="23">
        <f>+AK50-AK56</f>
        <v>149083.03915</v>
      </c>
      <c r="AL58" s="23">
        <f t="shared" ref="AL58" si="48">+AL50-AL56</f>
        <v>149083.03915</v>
      </c>
    </row>
    <row r="59" spans="2:38" x14ac:dyDescent="0.3">
      <c r="B59" s="10"/>
      <c r="C59" s="7"/>
    </row>
    <row r="60" spans="2:38" x14ac:dyDescent="0.3">
      <c r="B60" s="6"/>
      <c r="C60" s="8"/>
    </row>
    <row r="61" spans="2:38" x14ac:dyDescent="0.3">
      <c r="B61" s="20" t="s">
        <v>96</v>
      </c>
      <c r="C61" s="14"/>
    </row>
    <row r="62" spans="2:38" x14ac:dyDescent="0.3">
      <c r="B62" s="20" t="s">
        <v>97</v>
      </c>
      <c r="C62" s="8"/>
    </row>
    <row r="63" spans="2:38" x14ac:dyDescent="0.3">
      <c r="B63" s="17" t="s">
        <v>98</v>
      </c>
      <c r="C63" s="23">
        <f>+C61+C62</f>
        <v>0</v>
      </c>
      <c r="D63" s="23">
        <f>+D61+D62</f>
        <v>0</v>
      </c>
      <c r="E63" s="23">
        <f t="shared" ref="E63:AE63" si="49">+E61+E62</f>
        <v>0</v>
      </c>
      <c r="F63" s="23">
        <f t="shared" si="49"/>
        <v>0</v>
      </c>
      <c r="G63" s="23">
        <f t="shared" si="49"/>
        <v>0</v>
      </c>
      <c r="H63" s="23">
        <f t="shared" si="49"/>
        <v>0</v>
      </c>
      <c r="I63" s="23">
        <f t="shared" si="49"/>
        <v>0</v>
      </c>
      <c r="J63" s="23">
        <f t="shared" si="49"/>
        <v>0</v>
      </c>
      <c r="K63" s="23">
        <f t="shared" si="49"/>
        <v>0</v>
      </c>
      <c r="L63" s="23">
        <f t="shared" si="49"/>
        <v>0</v>
      </c>
      <c r="M63" s="23">
        <f t="shared" si="49"/>
        <v>0</v>
      </c>
      <c r="N63" s="23">
        <f t="shared" si="49"/>
        <v>0</v>
      </c>
      <c r="O63" s="23">
        <f t="shared" si="49"/>
        <v>0</v>
      </c>
      <c r="P63" s="23">
        <f t="shared" si="49"/>
        <v>0</v>
      </c>
      <c r="Q63" s="23">
        <f t="shared" si="49"/>
        <v>0</v>
      </c>
      <c r="R63" s="23">
        <f t="shared" si="49"/>
        <v>0</v>
      </c>
      <c r="S63" s="23">
        <f t="shared" si="49"/>
        <v>0</v>
      </c>
      <c r="T63" s="23">
        <f t="shared" si="49"/>
        <v>0</v>
      </c>
      <c r="U63" s="23">
        <f t="shared" si="49"/>
        <v>0</v>
      </c>
      <c r="V63" s="23">
        <f t="shared" si="49"/>
        <v>0</v>
      </c>
      <c r="W63" s="23">
        <f t="shared" si="49"/>
        <v>0</v>
      </c>
      <c r="X63" s="23">
        <f t="shared" si="49"/>
        <v>0</v>
      </c>
      <c r="Y63" s="23">
        <f t="shared" si="49"/>
        <v>0</v>
      </c>
      <c r="Z63" s="23">
        <f t="shared" si="49"/>
        <v>0</v>
      </c>
      <c r="AA63" s="23">
        <f t="shared" si="49"/>
        <v>0</v>
      </c>
      <c r="AB63" s="23">
        <f t="shared" si="49"/>
        <v>0</v>
      </c>
      <c r="AC63" s="23">
        <f t="shared" si="49"/>
        <v>0</v>
      </c>
      <c r="AD63" s="23">
        <f t="shared" si="49"/>
        <v>0</v>
      </c>
      <c r="AE63" s="23">
        <f t="shared" si="49"/>
        <v>0</v>
      </c>
      <c r="AF63" s="23">
        <f>+AF61+AF62</f>
        <v>0</v>
      </c>
      <c r="AG63" s="23">
        <f t="shared" ref="AG63" si="50">+AG61+AG62</f>
        <v>0</v>
      </c>
      <c r="AH63" s="23">
        <f t="shared" ref="AH63" si="51">+AH61+AH62</f>
        <v>0</v>
      </c>
      <c r="AI63" s="23">
        <f t="shared" ref="AI63" si="52">+AI61+AI62</f>
        <v>0</v>
      </c>
      <c r="AJ63" s="23">
        <f t="shared" ref="AJ63" si="53">+AJ61+AJ62</f>
        <v>0</v>
      </c>
      <c r="AK63" s="23">
        <f>+AK61+AK62</f>
        <v>0</v>
      </c>
      <c r="AL63" s="23">
        <f t="shared" ref="AL63" si="54">+AL61+AL62</f>
        <v>0</v>
      </c>
    </row>
    <row r="64" spans="2:38" x14ac:dyDescent="0.3"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</row>
    <row r="65" spans="2:38" x14ac:dyDescent="0.3">
      <c r="B65" s="20" t="s">
        <v>99</v>
      </c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</row>
    <row r="66" spans="2:38" x14ac:dyDescent="0.3">
      <c r="B66" s="20" t="s">
        <v>100</v>
      </c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</row>
    <row r="67" spans="2:38" x14ac:dyDescent="0.3">
      <c r="B67" s="20" t="s">
        <v>101</v>
      </c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2:38" x14ac:dyDescent="0.3">
      <c r="B68" s="17" t="s">
        <v>102</v>
      </c>
      <c r="C68" s="23">
        <f>+C67-C66-C65</f>
        <v>0</v>
      </c>
      <c r="D68" s="23">
        <f>+D67-D66-D65</f>
        <v>0</v>
      </c>
      <c r="E68" s="23">
        <f t="shared" ref="E68:AE68" si="55">+E67-E66-E65</f>
        <v>0</v>
      </c>
      <c r="F68" s="23">
        <f t="shared" si="55"/>
        <v>0</v>
      </c>
      <c r="G68" s="23">
        <f t="shared" si="55"/>
        <v>0</v>
      </c>
      <c r="H68" s="23">
        <f t="shared" si="55"/>
        <v>0</v>
      </c>
      <c r="I68" s="23">
        <f t="shared" si="55"/>
        <v>0</v>
      </c>
      <c r="J68" s="23">
        <f t="shared" si="55"/>
        <v>0</v>
      </c>
      <c r="K68" s="23">
        <f t="shared" si="55"/>
        <v>0</v>
      </c>
      <c r="L68" s="23">
        <f t="shared" si="55"/>
        <v>0</v>
      </c>
      <c r="M68" s="23">
        <f t="shared" si="55"/>
        <v>0</v>
      </c>
      <c r="N68" s="23">
        <f t="shared" si="55"/>
        <v>0</v>
      </c>
      <c r="O68" s="23">
        <f t="shared" si="55"/>
        <v>0</v>
      </c>
      <c r="P68" s="23">
        <f t="shared" si="55"/>
        <v>0</v>
      </c>
      <c r="Q68" s="23">
        <f t="shared" si="55"/>
        <v>0</v>
      </c>
      <c r="R68" s="23">
        <f t="shared" si="55"/>
        <v>0</v>
      </c>
      <c r="S68" s="23">
        <f t="shared" si="55"/>
        <v>0</v>
      </c>
      <c r="T68" s="23">
        <f t="shared" si="55"/>
        <v>0</v>
      </c>
      <c r="U68" s="23">
        <f t="shared" si="55"/>
        <v>0</v>
      </c>
      <c r="V68" s="23">
        <f t="shared" si="55"/>
        <v>0</v>
      </c>
      <c r="W68" s="23">
        <f t="shared" si="55"/>
        <v>0</v>
      </c>
      <c r="X68" s="23">
        <f t="shared" si="55"/>
        <v>0</v>
      </c>
      <c r="Y68" s="23">
        <f t="shared" si="55"/>
        <v>0</v>
      </c>
      <c r="Z68" s="23">
        <f t="shared" si="55"/>
        <v>0</v>
      </c>
      <c r="AA68" s="23">
        <f t="shared" si="55"/>
        <v>0</v>
      </c>
      <c r="AB68" s="23">
        <f t="shared" si="55"/>
        <v>0</v>
      </c>
      <c r="AC68" s="23">
        <f t="shared" si="55"/>
        <v>0</v>
      </c>
      <c r="AD68" s="23">
        <f t="shared" si="55"/>
        <v>0</v>
      </c>
      <c r="AE68" s="23">
        <f t="shared" si="55"/>
        <v>0</v>
      </c>
      <c r="AF68" s="23">
        <f>+AF67-AF66-AF65</f>
        <v>0</v>
      </c>
      <c r="AG68" s="23">
        <f t="shared" ref="AG68" si="56">+AG67-AG66-AG65</f>
        <v>0</v>
      </c>
      <c r="AH68" s="23">
        <f t="shared" ref="AH68" si="57">+AH67-AH66-AH65</f>
        <v>0</v>
      </c>
      <c r="AI68" s="23">
        <f t="shared" ref="AI68" si="58">+AI67-AI66-AI65</f>
        <v>0</v>
      </c>
      <c r="AJ68" s="23">
        <f t="shared" ref="AJ68" si="59">+AJ67-AJ66-AJ65</f>
        <v>0</v>
      </c>
      <c r="AK68" s="23">
        <f>+AK67-AK66-AK65</f>
        <v>0</v>
      </c>
      <c r="AL68" s="23">
        <f t="shared" ref="AL68" si="60">+AL67-AL66-AL65</f>
        <v>0</v>
      </c>
    </row>
    <row r="69" spans="2:38" x14ac:dyDescent="0.3">
      <c r="B69" s="10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2:38" x14ac:dyDescent="0.3">
      <c r="B70" s="17" t="s">
        <v>103</v>
      </c>
      <c r="C70" s="23">
        <f>+C58+C63+C68</f>
        <v>461541.5</v>
      </c>
      <c r="D70" s="23">
        <f>+D58+D63+D68</f>
        <v>149141.5</v>
      </c>
      <c r="E70" s="23">
        <f t="shared" ref="E70:AE70" si="61">+E58+E63+E68</f>
        <v>149141.5</v>
      </c>
      <c r="F70" s="23">
        <f t="shared" si="61"/>
        <v>149141.5</v>
      </c>
      <c r="G70" s="23">
        <f t="shared" si="61"/>
        <v>149141.5</v>
      </c>
      <c r="H70" s="23">
        <f t="shared" si="61"/>
        <v>149141.5</v>
      </c>
      <c r="I70" s="23">
        <f t="shared" si="61"/>
        <v>149141.5</v>
      </c>
      <c r="J70" s="23">
        <f t="shared" si="61"/>
        <v>149141.5</v>
      </c>
      <c r="K70" s="23">
        <f t="shared" si="61"/>
        <v>149141.5</v>
      </c>
      <c r="L70" s="23">
        <f t="shared" si="61"/>
        <v>149141.5</v>
      </c>
      <c r="M70" s="23">
        <f t="shared" si="61"/>
        <v>149141.5</v>
      </c>
      <c r="N70" s="23">
        <f t="shared" si="61"/>
        <v>149141.5</v>
      </c>
      <c r="O70" s="23">
        <f t="shared" si="61"/>
        <v>149112.41500000001</v>
      </c>
      <c r="P70" s="23">
        <f t="shared" si="61"/>
        <v>149112.41500000001</v>
      </c>
      <c r="Q70" s="23">
        <f t="shared" si="61"/>
        <v>149112.41500000001</v>
      </c>
      <c r="R70" s="23">
        <f t="shared" si="61"/>
        <v>149112.41500000001</v>
      </c>
      <c r="S70" s="23">
        <f t="shared" si="61"/>
        <v>149112.41500000001</v>
      </c>
      <c r="T70" s="23">
        <f t="shared" si="61"/>
        <v>149112.41500000001</v>
      </c>
      <c r="U70" s="23">
        <f t="shared" si="61"/>
        <v>149112.41500000001</v>
      </c>
      <c r="V70" s="23">
        <f t="shared" si="61"/>
        <v>149112.41500000001</v>
      </c>
      <c r="W70" s="23">
        <f t="shared" si="61"/>
        <v>149112.41500000001</v>
      </c>
      <c r="X70" s="23">
        <f t="shared" si="61"/>
        <v>149112.41500000001</v>
      </c>
      <c r="Y70" s="23">
        <f t="shared" si="61"/>
        <v>149112.41500000001</v>
      </c>
      <c r="Z70" s="23">
        <f t="shared" si="61"/>
        <v>149112.41500000001</v>
      </c>
      <c r="AA70" s="23">
        <f t="shared" si="61"/>
        <v>149083.03915</v>
      </c>
      <c r="AB70" s="23">
        <f t="shared" si="61"/>
        <v>149083.03915</v>
      </c>
      <c r="AC70" s="23">
        <f t="shared" si="61"/>
        <v>149083.03915</v>
      </c>
      <c r="AD70" s="23">
        <f t="shared" si="61"/>
        <v>149083.03915</v>
      </c>
      <c r="AE70" s="23">
        <f t="shared" si="61"/>
        <v>149083.03915</v>
      </c>
      <c r="AF70" s="23">
        <f>+AF58+AF63+AF68</f>
        <v>149083.03915</v>
      </c>
      <c r="AG70" s="23">
        <f t="shared" ref="AG70:AJ70" si="62">+AG58+AG63+AG68</f>
        <v>149083.03915</v>
      </c>
      <c r="AH70" s="23">
        <f t="shared" si="62"/>
        <v>149083.03915</v>
      </c>
      <c r="AI70" s="23">
        <f t="shared" si="62"/>
        <v>149083.03915</v>
      </c>
      <c r="AJ70" s="23">
        <f t="shared" si="62"/>
        <v>149083.03915</v>
      </c>
      <c r="AK70" s="23">
        <f>+AK58+AK63+AK68</f>
        <v>149083.03915</v>
      </c>
      <c r="AL70" s="23">
        <f t="shared" ref="AL70" si="63">+AL58+AL63+AL68</f>
        <v>149083.03915</v>
      </c>
    </row>
    <row r="71" spans="2:38" x14ac:dyDescent="0.3">
      <c r="B71" s="6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</row>
    <row r="72" spans="2:38" x14ac:dyDescent="0.3">
      <c r="B72" s="20" t="s">
        <v>104</v>
      </c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</row>
    <row r="73" spans="2:38" x14ac:dyDescent="0.3">
      <c r="B73" s="20" t="s">
        <v>105</v>
      </c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</row>
    <row r="74" spans="2:38" x14ac:dyDescent="0.3">
      <c r="B74" s="21" t="s">
        <v>106</v>
      </c>
      <c r="C74" s="22">
        <f>+C70-C72-C73</f>
        <v>461541.5</v>
      </c>
      <c r="D74" s="22">
        <f>+D70-D72-D73</f>
        <v>149141.5</v>
      </c>
      <c r="E74" s="22">
        <f t="shared" ref="E74:AE74" si="64">+E70-E72-E73</f>
        <v>149141.5</v>
      </c>
      <c r="F74" s="22">
        <f t="shared" si="64"/>
        <v>149141.5</v>
      </c>
      <c r="G74" s="22">
        <f t="shared" si="64"/>
        <v>149141.5</v>
      </c>
      <c r="H74" s="22">
        <f t="shared" si="64"/>
        <v>149141.5</v>
      </c>
      <c r="I74" s="22">
        <f t="shared" si="64"/>
        <v>149141.5</v>
      </c>
      <c r="J74" s="22">
        <f t="shared" si="64"/>
        <v>149141.5</v>
      </c>
      <c r="K74" s="22">
        <f t="shared" si="64"/>
        <v>149141.5</v>
      </c>
      <c r="L74" s="22">
        <f t="shared" si="64"/>
        <v>149141.5</v>
      </c>
      <c r="M74" s="22">
        <f t="shared" si="64"/>
        <v>149141.5</v>
      </c>
      <c r="N74" s="22">
        <f t="shared" si="64"/>
        <v>149141.5</v>
      </c>
      <c r="O74" s="22">
        <f t="shared" si="64"/>
        <v>149112.41500000001</v>
      </c>
      <c r="P74" s="22">
        <f t="shared" si="64"/>
        <v>149112.41500000001</v>
      </c>
      <c r="Q74" s="22">
        <f t="shared" si="64"/>
        <v>149112.41500000001</v>
      </c>
      <c r="R74" s="22">
        <f t="shared" si="64"/>
        <v>149112.41500000001</v>
      </c>
      <c r="S74" s="22">
        <f t="shared" si="64"/>
        <v>149112.41500000001</v>
      </c>
      <c r="T74" s="22">
        <f t="shared" si="64"/>
        <v>149112.41500000001</v>
      </c>
      <c r="U74" s="22">
        <f t="shared" si="64"/>
        <v>149112.41500000001</v>
      </c>
      <c r="V74" s="22">
        <f t="shared" si="64"/>
        <v>149112.41500000001</v>
      </c>
      <c r="W74" s="22">
        <f t="shared" si="64"/>
        <v>149112.41500000001</v>
      </c>
      <c r="X74" s="22">
        <f t="shared" si="64"/>
        <v>149112.41500000001</v>
      </c>
      <c r="Y74" s="22">
        <f t="shared" si="64"/>
        <v>149112.41500000001</v>
      </c>
      <c r="Z74" s="22">
        <f t="shared" si="64"/>
        <v>149112.41500000001</v>
      </c>
      <c r="AA74" s="22">
        <f t="shared" si="64"/>
        <v>149083.03915</v>
      </c>
      <c r="AB74" s="22">
        <f t="shared" si="64"/>
        <v>149083.03915</v>
      </c>
      <c r="AC74" s="22">
        <f t="shared" si="64"/>
        <v>149083.03915</v>
      </c>
      <c r="AD74" s="22">
        <f t="shared" si="64"/>
        <v>149083.03915</v>
      </c>
      <c r="AE74" s="22">
        <f t="shared" si="64"/>
        <v>149083.03915</v>
      </c>
      <c r="AF74" s="22">
        <f>+AF70-AF72-AF73</f>
        <v>149083.03915</v>
      </c>
      <c r="AG74" s="22">
        <f t="shared" ref="AG74" si="65">+AG70-AG72-AG73</f>
        <v>149083.03915</v>
      </c>
      <c r="AH74" s="22">
        <f t="shared" ref="AH74" si="66">+AH70-AH72-AH73</f>
        <v>149083.03915</v>
      </c>
      <c r="AI74" s="22">
        <f t="shared" ref="AI74" si="67">+AI70-AI72-AI73</f>
        <v>149083.03915</v>
      </c>
      <c r="AJ74" s="22">
        <f t="shared" ref="AJ74" si="68">+AJ70-AJ72-AJ73</f>
        <v>149083.03915</v>
      </c>
      <c r="AK74" s="22">
        <f>+AK70-AK72-AK73</f>
        <v>149083.03915</v>
      </c>
      <c r="AL74" s="22">
        <f t="shared" ref="AL74" si="69">+AL70-AL72-AL73</f>
        <v>149083.03915</v>
      </c>
    </row>
    <row r="75" spans="2:38" x14ac:dyDescent="0.3">
      <c r="B75" s="10"/>
      <c r="C75" s="8"/>
    </row>
    <row r="76" spans="2:38" x14ac:dyDescent="0.3">
      <c r="B76" s="10"/>
      <c r="C76" s="7"/>
    </row>
    <row r="77" spans="2:38" x14ac:dyDescent="0.3">
      <c r="B77" s="10"/>
      <c r="C77" s="7"/>
    </row>
    <row r="78" spans="2:38" x14ac:dyDescent="0.3">
      <c r="B78" s="10"/>
      <c r="C78" s="7"/>
    </row>
    <row r="79" spans="2:38" x14ac:dyDescent="0.3">
      <c r="B79" s="10"/>
      <c r="C79" s="7"/>
    </row>
    <row r="80" spans="2:38" x14ac:dyDescent="0.3">
      <c r="B80" s="10"/>
      <c r="C80" s="7"/>
    </row>
    <row r="81" spans="2:3" x14ac:dyDescent="0.3">
      <c r="B81" s="10"/>
      <c r="C81" s="8"/>
    </row>
    <row r="82" spans="2:3" x14ac:dyDescent="0.3">
      <c r="B82" s="10"/>
      <c r="C82" s="7"/>
    </row>
    <row r="83" spans="2:3" x14ac:dyDescent="0.3">
      <c r="B83" s="10"/>
      <c r="C83" s="7"/>
    </row>
    <row r="84" spans="2:3" x14ac:dyDescent="0.3">
      <c r="B84" s="10"/>
      <c r="C84" s="7"/>
    </row>
    <row r="85" spans="2:3" x14ac:dyDescent="0.3">
      <c r="B85" s="10"/>
      <c r="C85" s="7"/>
    </row>
    <row r="86" spans="2:3" x14ac:dyDescent="0.3">
      <c r="B86" s="10"/>
      <c r="C86" s="7"/>
    </row>
    <row r="87" spans="2:3" x14ac:dyDescent="0.3">
      <c r="B87" s="10"/>
      <c r="C87" s="7"/>
    </row>
    <row r="88" spans="2:3" x14ac:dyDescent="0.3">
      <c r="B88" s="10"/>
      <c r="C88" s="7"/>
    </row>
    <row r="89" spans="2:3" x14ac:dyDescent="0.3">
      <c r="B89" s="10"/>
      <c r="C89" s="8"/>
    </row>
    <row r="90" spans="2:3" x14ac:dyDescent="0.3">
      <c r="B90" s="10"/>
      <c r="C90" s="7"/>
    </row>
    <row r="91" spans="2:3" x14ac:dyDescent="0.3">
      <c r="B91" s="10"/>
      <c r="C91" s="7"/>
    </row>
    <row r="92" spans="2:3" x14ac:dyDescent="0.3">
      <c r="B92" s="10"/>
      <c r="C92" s="7"/>
    </row>
    <row r="93" spans="2:3" x14ac:dyDescent="0.3">
      <c r="B93" s="10"/>
      <c r="C93" s="7"/>
    </row>
    <row r="94" spans="2:3" x14ac:dyDescent="0.3">
      <c r="B94" s="10"/>
      <c r="C94" s="7"/>
    </row>
    <row r="95" spans="2:3" x14ac:dyDescent="0.3">
      <c r="B95" s="10"/>
      <c r="C95" s="7"/>
    </row>
    <row r="96" spans="2:3" x14ac:dyDescent="0.3">
      <c r="B96" s="10"/>
      <c r="C96" s="7"/>
    </row>
    <row r="97" spans="2:3" x14ac:dyDescent="0.3">
      <c r="B97" s="6"/>
      <c r="C97" s="8"/>
    </row>
    <row r="98" spans="2:3" x14ac:dyDescent="0.3">
      <c r="B98" s="10"/>
      <c r="C98" s="14"/>
    </row>
    <row r="99" spans="2:3" x14ac:dyDescent="0.3">
      <c r="B99" s="6"/>
      <c r="C99" s="8"/>
    </row>
    <row r="100" spans="2:3" x14ac:dyDescent="0.3">
      <c r="B100" s="10"/>
      <c r="C100" s="7"/>
    </row>
    <row r="101" spans="2:3" x14ac:dyDescent="0.3">
      <c r="B101" s="15"/>
      <c r="C101" s="7"/>
    </row>
    <row r="102" spans="2:3" x14ac:dyDescent="0.3">
      <c r="B102" s="10"/>
      <c r="C102" s="14"/>
    </row>
    <row r="103" spans="2:3" x14ac:dyDescent="0.3">
      <c r="B103" s="6"/>
      <c r="C103" s="8"/>
    </row>
    <row r="104" spans="2:3" x14ac:dyDescent="0.3">
      <c r="B104" s="10"/>
      <c r="C104" s="7"/>
    </row>
    <row r="105" spans="2:3" x14ac:dyDescent="0.3">
      <c r="B105" s="10"/>
      <c r="C105" s="7"/>
    </row>
    <row r="106" spans="2:3" x14ac:dyDescent="0.3">
      <c r="B106" s="10"/>
      <c r="C106" s="7"/>
    </row>
    <row r="107" spans="2:3" x14ac:dyDescent="0.3">
      <c r="B107" s="10"/>
      <c r="C107" s="14"/>
    </row>
    <row r="108" spans="2:3" x14ac:dyDescent="0.3">
      <c r="B108" s="6"/>
      <c r="C108" s="8"/>
    </row>
    <row r="109" spans="2:3" x14ac:dyDescent="0.3">
      <c r="B109" s="6"/>
      <c r="C109" s="13"/>
    </row>
    <row r="110" spans="2:3" x14ac:dyDescent="0.3">
      <c r="B110" s="10"/>
      <c r="C110" s="7"/>
    </row>
    <row r="111" spans="2:3" x14ac:dyDescent="0.3">
      <c r="B111" s="10"/>
      <c r="C111" s="7"/>
    </row>
    <row r="112" spans="2:3" x14ac:dyDescent="0.3">
      <c r="B112" s="6"/>
      <c r="C112" s="8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2"/>
  <sheetViews>
    <sheetView showGridLines="0" workbookViewId="0">
      <selection activeCell="D19" sqref="D19:AM21"/>
    </sheetView>
  </sheetViews>
  <sheetFormatPr defaultRowHeight="14.4" x14ac:dyDescent="0.3"/>
  <cols>
    <col min="1" max="1" width="10.6640625" style="16" customWidth="1"/>
    <col min="2" max="2" width="21.5546875" bestFit="1" customWidth="1"/>
    <col min="3" max="3" width="21.5546875" customWidth="1"/>
    <col min="4" max="39" width="10.5546875" bestFit="1" customWidth="1"/>
  </cols>
  <sheetData>
    <row r="1" spans="2:39" s="16" customFormat="1" ht="11.7" customHeight="1" x14ac:dyDescent="0.25"/>
    <row r="2" spans="2:39" s="16" customFormat="1" ht="11.7" customHeight="1" x14ac:dyDescent="0.25"/>
    <row r="3" spans="2:39" s="16" customFormat="1" ht="11.7" customHeight="1" x14ac:dyDescent="0.25"/>
    <row r="4" spans="2:39" s="16" customFormat="1" ht="12" x14ac:dyDescent="0.25"/>
    <row r="5" spans="2:39" s="16" customFormat="1" ht="12" x14ac:dyDescent="0.25"/>
    <row r="6" spans="2:39" x14ac:dyDescent="0.3">
      <c r="B6" s="17" t="s">
        <v>109</v>
      </c>
      <c r="C6" s="19">
        <f>+D6-1</f>
        <v>42735</v>
      </c>
      <c r="D6" s="19" t="str">
        <f>+CEm!C6</f>
        <v>gen 2017</v>
      </c>
      <c r="E6" s="19">
        <f>EOMONTH(D6,1)</f>
        <v>42794</v>
      </c>
      <c r="F6" s="19">
        <f t="shared" ref="F6:AA6" si="0">EOMONTH(E6,1)</f>
        <v>42825</v>
      </c>
      <c r="G6" s="19">
        <f t="shared" si="0"/>
        <v>42855</v>
      </c>
      <c r="H6" s="19">
        <f t="shared" si="0"/>
        <v>42886</v>
      </c>
      <c r="I6" s="19">
        <f t="shared" si="0"/>
        <v>42916</v>
      </c>
      <c r="J6" s="19">
        <f t="shared" si="0"/>
        <v>42947</v>
      </c>
      <c r="K6" s="19">
        <f t="shared" si="0"/>
        <v>42978</v>
      </c>
      <c r="L6" s="19">
        <f t="shared" si="0"/>
        <v>43008</v>
      </c>
      <c r="M6" s="19">
        <f t="shared" si="0"/>
        <v>43039</v>
      </c>
      <c r="N6" s="19">
        <f t="shared" si="0"/>
        <v>43069</v>
      </c>
      <c r="O6" s="19">
        <f t="shared" si="0"/>
        <v>43100</v>
      </c>
      <c r="P6" s="19">
        <f t="shared" si="0"/>
        <v>43131</v>
      </c>
      <c r="Q6" s="19">
        <f t="shared" si="0"/>
        <v>43159</v>
      </c>
      <c r="R6" s="19">
        <f t="shared" si="0"/>
        <v>43190</v>
      </c>
      <c r="S6" s="19">
        <f t="shared" si="0"/>
        <v>43220</v>
      </c>
      <c r="T6" s="19">
        <f t="shared" si="0"/>
        <v>43251</v>
      </c>
      <c r="U6" s="19">
        <f t="shared" si="0"/>
        <v>43281</v>
      </c>
      <c r="V6" s="19">
        <f t="shared" si="0"/>
        <v>43312</v>
      </c>
      <c r="W6" s="19">
        <f t="shared" si="0"/>
        <v>43343</v>
      </c>
      <c r="X6" s="19">
        <f t="shared" si="0"/>
        <v>43373</v>
      </c>
      <c r="Y6" s="19">
        <f t="shared" si="0"/>
        <v>43404</v>
      </c>
      <c r="Z6" s="19">
        <f t="shared" si="0"/>
        <v>43434</v>
      </c>
      <c r="AA6" s="19">
        <f t="shared" si="0"/>
        <v>43465</v>
      </c>
      <c r="AB6" s="19">
        <f>EOMONTH(AA6,1)</f>
        <v>43496</v>
      </c>
      <c r="AC6" s="19">
        <f t="shared" ref="AC6:AM6" si="1">EOMONTH(AB6,1)</f>
        <v>43524</v>
      </c>
      <c r="AD6" s="19">
        <f t="shared" si="1"/>
        <v>43555</v>
      </c>
      <c r="AE6" s="19">
        <f t="shared" si="1"/>
        <v>43585</v>
      </c>
      <c r="AF6" s="19">
        <f t="shared" si="1"/>
        <v>43616</v>
      </c>
      <c r="AG6" s="19">
        <f t="shared" si="1"/>
        <v>43646</v>
      </c>
      <c r="AH6" s="19">
        <f t="shared" si="1"/>
        <v>43677</v>
      </c>
      <c r="AI6" s="19">
        <f t="shared" si="1"/>
        <v>43708</v>
      </c>
      <c r="AJ6" s="19">
        <f t="shared" si="1"/>
        <v>43738</v>
      </c>
      <c r="AK6" s="19">
        <f t="shared" si="1"/>
        <v>43769</v>
      </c>
      <c r="AL6" s="19">
        <f t="shared" si="1"/>
        <v>43799</v>
      </c>
      <c r="AM6" s="19">
        <f t="shared" si="1"/>
        <v>43830</v>
      </c>
    </row>
    <row r="7" spans="2:39" x14ac:dyDescent="0.3">
      <c r="B7" t="s">
        <v>116</v>
      </c>
      <c r="D7" s="31">
        <f>+M_Vendite!D44</f>
        <v>248880</v>
      </c>
      <c r="E7" s="31">
        <f>+M_Vendite!E44</f>
        <v>248880</v>
      </c>
      <c r="F7" s="31">
        <f>+M_Vendite!F44</f>
        <v>248880</v>
      </c>
      <c r="G7" s="31">
        <f>+M_Vendite!G44</f>
        <v>248880</v>
      </c>
      <c r="H7" s="31">
        <f>+M_Vendite!H44</f>
        <v>248880</v>
      </c>
      <c r="I7" s="31">
        <f>+M_Vendite!I44</f>
        <v>248880</v>
      </c>
      <c r="J7" s="31">
        <f>+M_Vendite!J44</f>
        <v>248880</v>
      </c>
      <c r="K7" s="31">
        <f>+M_Vendite!K44</f>
        <v>248880</v>
      </c>
      <c r="L7" s="31">
        <f>+M_Vendite!L44</f>
        <v>248880</v>
      </c>
      <c r="M7" s="31">
        <f>+M_Vendite!M44</f>
        <v>248880</v>
      </c>
      <c r="N7" s="31">
        <f>+M_Vendite!N44</f>
        <v>248880</v>
      </c>
      <c r="O7" s="31">
        <f>+M_Vendite!O44</f>
        <v>248880</v>
      </c>
      <c r="P7" s="31">
        <f>+M_Vendite!P44</f>
        <v>248880</v>
      </c>
      <c r="Q7" s="31">
        <f>+M_Vendite!Q44</f>
        <v>248880</v>
      </c>
      <c r="R7" s="31">
        <f>+M_Vendite!R44</f>
        <v>248880</v>
      </c>
      <c r="S7" s="31">
        <f>+M_Vendite!S44</f>
        <v>248880</v>
      </c>
      <c r="T7" s="31">
        <f>+M_Vendite!T44</f>
        <v>248880</v>
      </c>
      <c r="U7" s="31">
        <f>+M_Vendite!U44</f>
        <v>248880</v>
      </c>
      <c r="V7" s="31">
        <f>+M_Vendite!V44</f>
        <v>248880</v>
      </c>
      <c r="W7" s="31">
        <f>+M_Vendite!W44</f>
        <v>248880</v>
      </c>
      <c r="X7" s="31">
        <f>+M_Vendite!X44</f>
        <v>248880</v>
      </c>
      <c r="Y7" s="31">
        <f>+M_Vendite!Y44</f>
        <v>248880</v>
      </c>
      <c r="Z7" s="31">
        <f>+M_Vendite!Z44</f>
        <v>248880</v>
      </c>
      <c r="AA7" s="31">
        <f>+M_Vendite!AA44</f>
        <v>248880</v>
      </c>
      <c r="AB7" s="31">
        <f>+M_Vendite!AB44</f>
        <v>248880</v>
      </c>
      <c r="AC7" s="31">
        <f>+M_Vendite!AC44</f>
        <v>248880</v>
      </c>
      <c r="AD7" s="31">
        <f>+M_Vendite!AD44</f>
        <v>248880</v>
      </c>
      <c r="AE7" s="31">
        <f>+M_Vendite!AE44</f>
        <v>248880</v>
      </c>
      <c r="AF7" s="31">
        <f>+M_Vendite!AF44</f>
        <v>248880</v>
      </c>
      <c r="AG7" s="31">
        <f>+M_Vendite!AG44</f>
        <v>248880</v>
      </c>
      <c r="AH7" s="31">
        <f>+M_Vendite!AH44</f>
        <v>248880</v>
      </c>
      <c r="AI7" s="31">
        <f>+M_Vendite!AI44</f>
        <v>248880</v>
      </c>
      <c r="AJ7" s="31">
        <f>+M_Vendite!AJ44</f>
        <v>248880</v>
      </c>
      <c r="AK7" s="31">
        <f>+M_Vendite!AK44</f>
        <v>248880</v>
      </c>
      <c r="AL7" s="31">
        <f>+M_Vendite!AL44</f>
        <v>248880</v>
      </c>
      <c r="AM7" s="31">
        <f>+M_Vendite!AM44</f>
        <v>248880</v>
      </c>
    </row>
    <row r="8" spans="2:39" x14ac:dyDescent="0.3">
      <c r="B8" t="s">
        <v>124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</row>
    <row r="9" spans="2:39" x14ac:dyDescent="0.3">
      <c r="B9" t="s">
        <v>138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</row>
    <row r="10" spans="2:39" x14ac:dyDescent="0.3"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</row>
    <row r="11" spans="2:39" x14ac:dyDescent="0.3"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</row>
    <row r="12" spans="2:39" x14ac:dyDescent="0.3"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</row>
    <row r="13" spans="2:39" x14ac:dyDescent="0.3"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</row>
    <row r="14" spans="2:39" x14ac:dyDescent="0.3"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</row>
    <row r="15" spans="2:39" x14ac:dyDescent="0.3">
      <c r="B15" s="17" t="s">
        <v>110</v>
      </c>
      <c r="C15" s="17"/>
      <c r="D15" s="28">
        <f>SUM(D7:D14)</f>
        <v>248880</v>
      </c>
      <c r="E15" s="28">
        <f>SUM(E7:E14)</f>
        <v>248880</v>
      </c>
      <c r="F15" s="28">
        <f t="shared" ref="F15:AA15" si="2">SUM(F7:F14)</f>
        <v>248880</v>
      </c>
      <c r="G15" s="28">
        <f t="shared" si="2"/>
        <v>248880</v>
      </c>
      <c r="H15" s="28">
        <f t="shared" si="2"/>
        <v>248880</v>
      </c>
      <c r="I15" s="28">
        <f t="shared" si="2"/>
        <v>248880</v>
      </c>
      <c r="J15" s="28">
        <f t="shared" si="2"/>
        <v>248880</v>
      </c>
      <c r="K15" s="28">
        <f t="shared" si="2"/>
        <v>248880</v>
      </c>
      <c r="L15" s="28">
        <f t="shared" si="2"/>
        <v>248880</v>
      </c>
      <c r="M15" s="28">
        <f t="shared" si="2"/>
        <v>248880</v>
      </c>
      <c r="N15" s="28">
        <f t="shared" si="2"/>
        <v>248880</v>
      </c>
      <c r="O15" s="28">
        <f t="shared" si="2"/>
        <v>248880</v>
      </c>
      <c r="P15" s="28">
        <f t="shared" si="2"/>
        <v>248880</v>
      </c>
      <c r="Q15" s="28">
        <f t="shared" si="2"/>
        <v>248880</v>
      </c>
      <c r="R15" s="28">
        <f t="shared" si="2"/>
        <v>248880</v>
      </c>
      <c r="S15" s="28">
        <f t="shared" si="2"/>
        <v>248880</v>
      </c>
      <c r="T15" s="28">
        <f t="shared" si="2"/>
        <v>248880</v>
      </c>
      <c r="U15" s="28">
        <f t="shared" si="2"/>
        <v>248880</v>
      </c>
      <c r="V15" s="28">
        <f t="shared" si="2"/>
        <v>248880</v>
      </c>
      <c r="W15" s="28">
        <f t="shared" si="2"/>
        <v>248880</v>
      </c>
      <c r="X15" s="28">
        <f t="shared" si="2"/>
        <v>248880</v>
      </c>
      <c r="Y15" s="28">
        <f t="shared" si="2"/>
        <v>248880</v>
      </c>
      <c r="Z15" s="28">
        <f t="shared" si="2"/>
        <v>248880</v>
      </c>
      <c r="AA15" s="28">
        <f t="shared" si="2"/>
        <v>248880</v>
      </c>
      <c r="AB15" s="28">
        <f>SUM(AB7:AB14)</f>
        <v>248880</v>
      </c>
      <c r="AC15" s="28">
        <f t="shared" ref="AC15" si="3">SUM(AC7:AC14)</f>
        <v>248880</v>
      </c>
      <c r="AD15" s="28">
        <f t="shared" ref="AD15" si="4">SUM(AD7:AD14)</f>
        <v>248880</v>
      </c>
      <c r="AE15" s="28">
        <f t="shared" ref="AE15" si="5">SUM(AE7:AE14)</f>
        <v>248880</v>
      </c>
      <c r="AF15" s="28">
        <f t="shared" ref="AF15" si="6">SUM(AF7:AF14)</f>
        <v>248880</v>
      </c>
      <c r="AG15" s="28">
        <f t="shared" ref="AG15" si="7">SUM(AG7:AG14)</f>
        <v>248880</v>
      </c>
      <c r="AH15" s="28">
        <f t="shared" ref="AH15" si="8">SUM(AH7:AH14)</f>
        <v>248880</v>
      </c>
      <c r="AI15" s="28">
        <f t="shared" ref="AI15" si="9">SUM(AI7:AI14)</f>
        <v>248880</v>
      </c>
      <c r="AJ15" s="28">
        <f t="shared" ref="AJ15" si="10">SUM(AJ7:AJ14)</f>
        <v>248880</v>
      </c>
      <c r="AK15" s="28">
        <f t="shared" ref="AK15" si="11">SUM(AK7:AK14)</f>
        <v>248880</v>
      </c>
      <c r="AL15" s="28">
        <f t="shared" ref="AL15" si="12">SUM(AL7:AL14)</f>
        <v>248880</v>
      </c>
      <c r="AM15" s="28">
        <f t="shared" ref="AM15" si="13">SUM(AM7:AM14)</f>
        <v>248880</v>
      </c>
    </row>
    <row r="17" spans="2:39" x14ac:dyDescent="0.3">
      <c r="B17" t="s">
        <v>119</v>
      </c>
      <c r="D17" s="26">
        <f>+M_Acquisti!D44</f>
        <v>0</v>
      </c>
      <c r="E17" s="26">
        <f>+M_Acquisti!E44</f>
        <v>0</v>
      </c>
      <c r="F17" s="26">
        <f>+M_Acquisti!F44</f>
        <v>162729.70000000001</v>
      </c>
      <c r="G17" s="26">
        <f>+M_Acquisti!G44</f>
        <v>114106.6</v>
      </c>
      <c r="H17" s="26">
        <f>+M_Acquisti!H44</f>
        <v>63379</v>
      </c>
      <c r="I17" s="26">
        <f>+M_Acquisti!I44</f>
        <v>63379</v>
      </c>
      <c r="J17" s="26">
        <f>+M_Acquisti!J44</f>
        <v>63379</v>
      </c>
      <c r="K17" s="26">
        <f>+M_Acquisti!K44</f>
        <v>63379</v>
      </c>
      <c r="L17" s="26">
        <f>+M_Acquisti!L44</f>
        <v>63379</v>
      </c>
      <c r="M17" s="26">
        <f>+M_Acquisti!M44</f>
        <v>63379</v>
      </c>
      <c r="N17" s="26">
        <f>+M_Acquisti!N44</f>
        <v>63379</v>
      </c>
      <c r="O17" s="26">
        <f>+M_Acquisti!O44</f>
        <v>63379</v>
      </c>
      <c r="P17" s="26">
        <f>+M_Acquisti!P44</f>
        <v>63379</v>
      </c>
      <c r="Q17" s="26">
        <f>+M_Acquisti!Q44</f>
        <v>63379</v>
      </c>
      <c r="R17" s="26">
        <f>+M_Acquisti!R44</f>
        <v>63379</v>
      </c>
      <c r="S17" s="26">
        <f>+M_Acquisti!S44</f>
        <v>63379</v>
      </c>
      <c r="T17" s="26">
        <f>+M_Acquisti!T44</f>
        <v>63379</v>
      </c>
      <c r="U17" s="26">
        <f>+M_Acquisti!U44</f>
        <v>63379</v>
      </c>
      <c r="V17" s="26">
        <f>+M_Acquisti!V44</f>
        <v>63379</v>
      </c>
      <c r="W17" s="26">
        <f>+M_Acquisti!W44</f>
        <v>63379</v>
      </c>
      <c r="X17" s="26">
        <f>+M_Acquisti!X44</f>
        <v>63379</v>
      </c>
      <c r="Y17" s="26">
        <f>+M_Acquisti!Y44</f>
        <v>63379</v>
      </c>
      <c r="Z17" s="26">
        <f>+M_Acquisti!Z44</f>
        <v>63379</v>
      </c>
      <c r="AA17" s="26">
        <f>+M_Acquisti!AA44</f>
        <v>63379</v>
      </c>
      <c r="AB17" s="26">
        <f>+M_Acquisti!AB44</f>
        <v>63379</v>
      </c>
      <c r="AC17" s="26">
        <f>+M_Acquisti!AC44</f>
        <v>63379</v>
      </c>
      <c r="AD17" s="26">
        <f>+M_Acquisti!AD44</f>
        <v>63379</v>
      </c>
      <c r="AE17" s="26">
        <f>+M_Acquisti!AE44</f>
        <v>63379</v>
      </c>
      <c r="AF17" s="26">
        <f>+M_Acquisti!AF44</f>
        <v>63379</v>
      </c>
      <c r="AG17" s="26">
        <f>+M_Acquisti!AG44</f>
        <v>63379</v>
      </c>
      <c r="AH17" s="26">
        <f>+M_Acquisti!AH44</f>
        <v>63379</v>
      </c>
      <c r="AI17" s="26">
        <f>+M_Acquisti!AI44</f>
        <v>63379</v>
      </c>
      <c r="AJ17" s="26">
        <f>+M_Acquisti!AJ44</f>
        <v>63379</v>
      </c>
      <c r="AK17" s="26">
        <f>+M_Acquisti!AK44</f>
        <v>63379</v>
      </c>
      <c r="AL17" s="26">
        <f>+M_Acquisti!AL44</f>
        <v>63379</v>
      </c>
      <c r="AM17" s="26">
        <f>+M_Acquisti!AM44</f>
        <v>63379</v>
      </c>
    </row>
    <row r="18" spans="2:39" x14ac:dyDescent="0.3">
      <c r="B18" t="s">
        <v>128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</row>
    <row r="19" spans="2:39" x14ac:dyDescent="0.3">
      <c r="B19" t="s">
        <v>130</v>
      </c>
      <c r="D19" s="26">
        <f>+'M_ Personale'!D32</f>
        <v>1800</v>
      </c>
      <c r="E19" s="26">
        <f>+'M_ Personale'!E32</f>
        <v>1800</v>
      </c>
      <c r="F19" s="26">
        <f>+'M_ Personale'!F32</f>
        <v>1800</v>
      </c>
      <c r="G19" s="26">
        <f>+'M_ Personale'!G32</f>
        <v>1800</v>
      </c>
      <c r="H19" s="26">
        <f>+'M_ Personale'!H32</f>
        <v>1800</v>
      </c>
      <c r="I19" s="26">
        <f>+'M_ Personale'!I32</f>
        <v>1800</v>
      </c>
      <c r="J19" s="26">
        <f>+'M_ Personale'!J32</f>
        <v>1800</v>
      </c>
      <c r="K19" s="26">
        <f>+'M_ Personale'!K32</f>
        <v>2850</v>
      </c>
      <c r="L19" s="26">
        <f>+'M_ Personale'!L32</f>
        <v>1800</v>
      </c>
      <c r="M19" s="26">
        <f>+'M_ Personale'!M32</f>
        <v>1800</v>
      </c>
      <c r="N19" s="26">
        <f>+'M_ Personale'!N32</f>
        <v>1800</v>
      </c>
      <c r="O19" s="26">
        <f>+'M_ Personale'!O32</f>
        <v>2925</v>
      </c>
      <c r="P19" s="26">
        <f>+'M_ Personale'!P32</f>
        <v>1818</v>
      </c>
      <c r="Q19" s="26">
        <f>+'M_ Personale'!Q32</f>
        <v>1818</v>
      </c>
      <c r="R19" s="26">
        <f>+'M_ Personale'!R32</f>
        <v>1818</v>
      </c>
      <c r="S19" s="26">
        <f>+'M_ Personale'!S32</f>
        <v>1818</v>
      </c>
      <c r="T19" s="26">
        <f>+'M_ Personale'!T32</f>
        <v>1818</v>
      </c>
      <c r="U19" s="26">
        <f>+'M_ Personale'!U32</f>
        <v>1818</v>
      </c>
      <c r="V19" s="26">
        <f>+'M_ Personale'!V32</f>
        <v>1818</v>
      </c>
      <c r="W19" s="26">
        <f>+'M_ Personale'!W32</f>
        <v>3608.73</v>
      </c>
      <c r="X19" s="26">
        <f>+'M_ Personale'!X32</f>
        <v>1818</v>
      </c>
      <c r="Y19" s="26">
        <f>+'M_ Personale'!Y32</f>
        <v>1818</v>
      </c>
      <c r="Z19" s="26">
        <f>+'M_ Personale'!Z32</f>
        <v>1818</v>
      </c>
      <c r="AA19" s="26">
        <f>+'M_ Personale'!AA32</f>
        <v>3316.4713500000003</v>
      </c>
      <c r="AB19" s="26">
        <f>+'M_ Personale'!AB32</f>
        <v>1836.18</v>
      </c>
      <c r="AC19" s="26">
        <f>+'M_ Personale'!AC32</f>
        <v>1836.18</v>
      </c>
      <c r="AD19" s="26">
        <f>+'M_ Personale'!AD32</f>
        <v>1836.18</v>
      </c>
      <c r="AE19" s="26">
        <f>+'M_ Personale'!AE32</f>
        <v>1836.18</v>
      </c>
      <c r="AF19" s="26">
        <f>+'M_ Personale'!AF32</f>
        <v>1836.18</v>
      </c>
      <c r="AG19" s="26">
        <f>+'M_ Personale'!AG32</f>
        <v>1836.18</v>
      </c>
      <c r="AH19" s="26">
        <f>+'M_ Personale'!AH32</f>
        <v>1836.18</v>
      </c>
      <c r="AI19" s="26">
        <f>+'M_ Personale'!AI32</f>
        <v>3832.5201119324988</v>
      </c>
      <c r="AJ19" s="26">
        <f>+'M_ Personale'!AJ32</f>
        <v>1836.18</v>
      </c>
      <c r="AK19" s="26">
        <f>+'M_ Personale'!AK32</f>
        <v>1836.18</v>
      </c>
      <c r="AL19" s="26">
        <f>+'M_ Personale'!AL32</f>
        <v>1836.18</v>
      </c>
      <c r="AM19" s="26">
        <f>+'M_ Personale'!AM32</f>
        <v>3438.6492438413279</v>
      </c>
    </row>
    <row r="20" spans="2:39" x14ac:dyDescent="0.3">
      <c r="B20" t="s">
        <v>133</v>
      </c>
      <c r="D20" s="26">
        <f>+'M_ Personale'!D35</f>
        <v>0</v>
      </c>
      <c r="E20" s="26">
        <f>+'M_ Personale'!E35</f>
        <v>0</v>
      </c>
      <c r="F20" s="26">
        <f>+'M_ Personale'!F35</f>
        <v>0</v>
      </c>
      <c r="G20" s="26">
        <f>+'M_ Personale'!G35</f>
        <v>0</v>
      </c>
      <c r="H20" s="26">
        <f>+'M_ Personale'!H35</f>
        <v>0</v>
      </c>
      <c r="I20" s="26">
        <f>+'M_ Personale'!I35</f>
        <v>0</v>
      </c>
      <c r="J20" s="26">
        <f>+'M_ Personale'!J35</f>
        <v>0</v>
      </c>
      <c r="K20" s="26">
        <f>+'M_ Personale'!K35</f>
        <v>0</v>
      </c>
      <c r="L20" s="26">
        <f>+'M_ Personale'!L35</f>
        <v>0</v>
      </c>
      <c r="M20" s="26">
        <f>+'M_ Personale'!M35</f>
        <v>0</v>
      </c>
      <c r="N20" s="26">
        <f>+'M_ Personale'!N35</f>
        <v>0</v>
      </c>
      <c r="O20" s="26">
        <f>+'M_ Personale'!O35</f>
        <v>0</v>
      </c>
      <c r="P20" s="26">
        <f>+'M_ Personale'!P35</f>
        <v>0</v>
      </c>
      <c r="Q20" s="26">
        <f>+'M_ Personale'!Q35</f>
        <v>0</v>
      </c>
      <c r="R20" s="26">
        <f>+'M_ Personale'!R35</f>
        <v>0</v>
      </c>
      <c r="S20" s="26">
        <f>+'M_ Personale'!S35</f>
        <v>0</v>
      </c>
      <c r="T20" s="26">
        <f>+'M_ Personale'!T35</f>
        <v>0</v>
      </c>
      <c r="U20" s="26">
        <f>+'M_ Personale'!U35</f>
        <v>0</v>
      </c>
      <c r="V20" s="26">
        <f>+'M_ Personale'!V35</f>
        <v>0</v>
      </c>
      <c r="W20" s="26">
        <f>+'M_ Personale'!W35</f>
        <v>0</v>
      </c>
      <c r="X20" s="26">
        <f>+'M_ Personale'!X35</f>
        <v>0</v>
      </c>
      <c r="Y20" s="26">
        <f>+'M_ Personale'!Y35</f>
        <v>0</v>
      </c>
      <c r="Z20" s="26">
        <f>+'M_ Personale'!Z35</f>
        <v>0</v>
      </c>
      <c r="AA20" s="26">
        <f>+'M_ Personale'!AA35</f>
        <v>0</v>
      </c>
      <c r="AB20" s="26">
        <f>+'M_ Personale'!AB35</f>
        <v>0</v>
      </c>
      <c r="AC20" s="26">
        <f>+'M_ Personale'!AC35</f>
        <v>0</v>
      </c>
      <c r="AD20" s="26">
        <f>+'M_ Personale'!AD35</f>
        <v>0</v>
      </c>
      <c r="AE20" s="26">
        <f>+'M_ Personale'!AE35</f>
        <v>0</v>
      </c>
      <c r="AF20" s="26">
        <f>+'M_ Personale'!AF35</f>
        <v>0</v>
      </c>
      <c r="AG20" s="26">
        <f>+'M_ Personale'!AG35</f>
        <v>0</v>
      </c>
      <c r="AH20" s="26">
        <f>+'M_ Personale'!AH35</f>
        <v>0</v>
      </c>
      <c r="AI20" s="26">
        <f>+'M_ Personale'!AI35</f>
        <v>0</v>
      </c>
      <c r="AJ20" s="26">
        <f>+'M_ Personale'!AJ35</f>
        <v>0</v>
      </c>
      <c r="AK20" s="26">
        <f>+'M_ Personale'!AK35</f>
        <v>0</v>
      </c>
      <c r="AL20" s="26">
        <f>+'M_ Personale'!AL35</f>
        <v>0</v>
      </c>
      <c r="AM20" s="26">
        <f>+'M_ Personale'!AM35</f>
        <v>0</v>
      </c>
    </row>
    <row r="21" spans="2:39" x14ac:dyDescent="0.3">
      <c r="B21" t="s">
        <v>134</v>
      </c>
      <c r="D21" s="26">
        <f>+'M_ Personale'!D33+'M_ Personale'!D34</f>
        <v>0</v>
      </c>
      <c r="E21" s="26">
        <f>+'M_ Personale'!E33+'M_ Personale'!E34</f>
        <v>651</v>
      </c>
      <c r="F21" s="26">
        <f>+'M_ Personale'!F33+'M_ Personale'!F34</f>
        <v>651</v>
      </c>
      <c r="G21" s="26">
        <f>+'M_ Personale'!G33+'M_ Personale'!G34</f>
        <v>651</v>
      </c>
      <c r="H21" s="26">
        <f>+'M_ Personale'!H33+'M_ Personale'!H34</f>
        <v>651</v>
      </c>
      <c r="I21" s="26">
        <f>+'M_ Personale'!I33+'M_ Personale'!I34</f>
        <v>651</v>
      </c>
      <c r="J21" s="26">
        <f>+'M_ Personale'!J33+'M_ Personale'!J34</f>
        <v>651</v>
      </c>
      <c r="K21" s="26">
        <f>+'M_ Personale'!K33+'M_ Personale'!K34</f>
        <v>651</v>
      </c>
      <c r="L21" s="26">
        <f>+'M_ Personale'!L33+'M_ Personale'!L34</f>
        <v>651</v>
      </c>
      <c r="M21" s="26">
        <f>+'M_ Personale'!M33+'M_ Personale'!M34</f>
        <v>651</v>
      </c>
      <c r="N21" s="26">
        <f>+'M_ Personale'!N33+'M_ Personale'!N34</f>
        <v>651</v>
      </c>
      <c r="O21" s="26">
        <f>+'M_ Personale'!O33+'M_ Personale'!O34</f>
        <v>651</v>
      </c>
      <c r="P21" s="26">
        <f>+'M_ Personale'!P33+'M_ Personale'!P34</f>
        <v>651</v>
      </c>
      <c r="Q21" s="26">
        <f>+'M_ Personale'!Q33+'M_ Personale'!Q34</f>
        <v>657.51</v>
      </c>
      <c r="R21" s="26">
        <f>+'M_ Personale'!R33+'M_ Personale'!R34</f>
        <v>657.51</v>
      </c>
      <c r="S21" s="26">
        <f>+'M_ Personale'!S33+'M_ Personale'!S34</f>
        <v>657.51</v>
      </c>
      <c r="T21" s="26">
        <f>+'M_ Personale'!T33+'M_ Personale'!T34</f>
        <v>657.51</v>
      </c>
      <c r="U21" s="26">
        <f>+'M_ Personale'!U33+'M_ Personale'!U34</f>
        <v>657.51</v>
      </c>
      <c r="V21" s="26">
        <f>+'M_ Personale'!V33+'M_ Personale'!V34</f>
        <v>657.51</v>
      </c>
      <c r="W21" s="26">
        <f>+'M_ Personale'!W33+'M_ Personale'!W34</f>
        <v>657.51</v>
      </c>
      <c r="X21" s="26">
        <f>+'M_ Personale'!X33+'M_ Personale'!X34</f>
        <v>657.51</v>
      </c>
      <c r="Y21" s="26">
        <f>+'M_ Personale'!Y33+'M_ Personale'!Y34</f>
        <v>657.51</v>
      </c>
      <c r="Z21" s="26">
        <f>+'M_ Personale'!Z33+'M_ Personale'!Z34</f>
        <v>657.51</v>
      </c>
      <c r="AA21" s="26">
        <f>+'M_ Personale'!AA33+'M_ Personale'!AA34</f>
        <v>657.51</v>
      </c>
      <c r="AB21" s="26">
        <f>+'M_ Personale'!AB33+'M_ Personale'!AB34</f>
        <v>657.51</v>
      </c>
      <c r="AC21" s="26">
        <f>+'M_ Personale'!AC33+'M_ Personale'!AC34</f>
        <v>664.08510000000001</v>
      </c>
      <c r="AD21" s="26">
        <f>+'M_ Personale'!AD33+'M_ Personale'!AD34</f>
        <v>664.08510000000001</v>
      </c>
      <c r="AE21" s="26">
        <f>+'M_ Personale'!AE33+'M_ Personale'!AE34</f>
        <v>664.08510000000001</v>
      </c>
      <c r="AF21" s="26">
        <f>+'M_ Personale'!AF33+'M_ Personale'!AF34</f>
        <v>664.08510000000001</v>
      </c>
      <c r="AG21" s="26">
        <f>+'M_ Personale'!AG33+'M_ Personale'!AG34</f>
        <v>664.08510000000001</v>
      </c>
      <c r="AH21" s="26">
        <f>+'M_ Personale'!AH33+'M_ Personale'!AH34</f>
        <v>664.08510000000001</v>
      </c>
      <c r="AI21" s="26">
        <f>+'M_ Personale'!AI33+'M_ Personale'!AI34</f>
        <v>664.08510000000001</v>
      </c>
      <c r="AJ21" s="26">
        <f>+'M_ Personale'!AJ33+'M_ Personale'!AJ34</f>
        <v>664.08510000000001</v>
      </c>
      <c r="AK21" s="26">
        <f>+'M_ Personale'!AK33+'M_ Personale'!AK34</f>
        <v>664.08510000000001</v>
      </c>
      <c r="AL21" s="26">
        <f>+'M_ Personale'!AL33+'M_ Personale'!AL34</f>
        <v>664.08510000000001</v>
      </c>
      <c r="AM21" s="26">
        <f>+'M_ Personale'!AM33+'M_ Personale'!AM34</f>
        <v>664.08510000000001</v>
      </c>
    </row>
    <row r="22" spans="2:39" x14ac:dyDescent="0.3">
      <c r="B22" t="s">
        <v>136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</row>
    <row r="23" spans="2:39" x14ac:dyDescent="0.3">
      <c r="B23" t="s">
        <v>125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</row>
    <row r="24" spans="2:39" x14ac:dyDescent="0.3">
      <c r="B24" t="s">
        <v>115</v>
      </c>
      <c r="D24" s="26">
        <f>+'Modulo Iva'!D12</f>
        <v>0</v>
      </c>
      <c r="E24" s="26">
        <f>+'Modulo Iva'!E12</f>
        <v>2959</v>
      </c>
      <c r="F24" s="26">
        <f>+'Modulo Iva'!F12</f>
        <v>33451</v>
      </c>
      <c r="G24" s="26">
        <f>+'Modulo Iva'!G12</f>
        <v>33451</v>
      </c>
      <c r="H24" s="26">
        <f>+'Modulo Iva'!H12</f>
        <v>33451</v>
      </c>
      <c r="I24" s="26">
        <f>+'Modulo Iva'!I12</f>
        <v>33451</v>
      </c>
      <c r="J24" s="26">
        <f>+'Modulo Iva'!J12</f>
        <v>33451</v>
      </c>
      <c r="K24" s="26">
        <f>+'Modulo Iva'!K12</f>
        <v>33451</v>
      </c>
      <c r="L24" s="26">
        <f>+'Modulo Iva'!L12</f>
        <v>33451</v>
      </c>
      <c r="M24" s="26">
        <f>+'Modulo Iva'!M12</f>
        <v>33451</v>
      </c>
      <c r="N24" s="26">
        <f>+'Modulo Iva'!N12</f>
        <v>33451</v>
      </c>
      <c r="O24" s="26">
        <f>+'Modulo Iva'!O12</f>
        <v>33451</v>
      </c>
      <c r="P24" s="26">
        <f>+'Modulo Iva'!P12</f>
        <v>33451</v>
      </c>
      <c r="Q24" s="26">
        <f>+'Modulo Iva'!Q12</f>
        <v>33451</v>
      </c>
      <c r="R24" s="26">
        <f>+'Modulo Iva'!R12</f>
        <v>33451</v>
      </c>
      <c r="S24" s="26">
        <f>+'Modulo Iva'!S12</f>
        <v>33451</v>
      </c>
      <c r="T24" s="26">
        <f>+'Modulo Iva'!T12</f>
        <v>33451</v>
      </c>
      <c r="U24" s="26">
        <f>+'Modulo Iva'!U12</f>
        <v>33451</v>
      </c>
      <c r="V24" s="26">
        <f>+'Modulo Iva'!V12</f>
        <v>33451</v>
      </c>
      <c r="W24" s="26">
        <f>+'Modulo Iva'!W12</f>
        <v>33451</v>
      </c>
      <c r="X24" s="26">
        <f>+'Modulo Iva'!X12</f>
        <v>33451</v>
      </c>
      <c r="Y24" s="26">
        <f>+'Modulo Iva'!Y12</f>
        <v>33451</v>
      </c>
      <c r="Z24" s="26">
        <f>+'Modulo Iva'!Z12</f>
        <v>33451</v>
      </c>
      <c r="AA24" s="26">
        <f>+'Modulo Iva'!AA12</f>
        <v>33451</v>
      </c>
      <c r="AB24" s="26">
        <f>+'Modulo Iva'!AB12</f>
        <v>33451</v>
      </c>
      <c r="AC24" s="26">
        <f>+'Modulo Iva'!AC12</f>
        <v>33451</v>
      </c>
      <c r="AD24" s="26">
        <f>+'Modulo Iva'!AD12</f>
        <v>33451</v>
      </c>
      <c r="AE24" s="26">
        <f>+'Modulo Iva'!AE12</f>
        <v>33451</v>
      </c>
      <c r="AF24" s="26">
        <f>+'Modulo Iva'!AF12</f>
        <v>33451</v>
      </c>
      <c r="AG24" s="26">
        <f>+'Modulo Iva'!AG12</f>
        <v>33451</v>
      </c>
      <c r="AH24" s="26">
        <f>+'Modulo Iva'!AH12</f>
        <v>33451</v>
      </c>
      <c r="AI24" s="26">
        <f>+'Modulo Iva'!AI12</f>
        <v>33451</v>
      </c>
      <c r="AJ24" s="26">
        <f>+'Modulo Iva'!AJ12</f>
        <v>33451</v>
      </c>
      <c r="AK24" s="26">
        <f>+'Modulo Iva'!AK12</f>
        <v>33451</v>
      </c>
      <c r="AL24" s="26">
        <f>+'Modulo Iva'!AL12</f>
        <v>33451</v>
      </c>
      <c r="AM24" s="26">
        <f>+'Modulo Iva'!AM12</f>
        <v>33451</v>
      </c>
    </row>
    <row r="27" spans="2:39" x14ac:dyDescent="0.3">
      <c r="B27" s="17" t="s">
        <v>111</v>
      </c>
      <c r="C27" s="17"/>
      <c r="D27" s="28">
        <f>SUM(D17:D26)</f>
        <v>1800</v>
      </c>
      <c r="E27" s="28">
        <f>SUM(E17:E26)</f>
        <v>5410</v>
      </c>
      <c r="F27" s="28">
        <f t="shared" ref="F27:AA27" si="14">SUM(F17:F26)</f>
        <v>198631.7</v>
      </c>
      <c r="G27" s="28">
        <f t="shared" si="14"/>
        <v>150008.6</v>
      </c>
      <c r="H27" s="28">
        <f t="shared" si="14"/>
        <v>99281</v>
      </c>
      <c r="I27" s="28">
        <f t="shared" si="14"/>
        <v>99281</v>
      </c>
      <c r="J27" s="28">
        <f t="shared" si="14"/>
        <v>99281</v>
      </c>
      <c r="K27" s="28">
        <f t="shared" si="14"/>
        <v>100331</v>
      </c>
      <c r="L27" s="28">
        <f t="shared" si="14"/>
        <v>99281</v>
      </c>
      <c r="M27" s="28">
        <f t="shared" si="14"/>
        <v>99281</v>
      </c>
      <c r="N27" s="28">
        <f t="shared" si="14"/>
        <v>99281</v>
      </c>
      <c r="O27" s="28">
        <f t="shared" si="14"/>
        <v>100406</v>
      </c>
      <c r="P27" s="28">
        <f t="shared" si="14"/>
        <v>99299</v>
      </c>
      <c r="Q27" s="28">
        <f t="shared" si="14"/>
        <v>99305.51</v>
      </c>
      <c r="R27" s="28">
        <f t="shared" si="14"/>
        <v>99305.51</v>
      </c>
      <c r="S27" s="28">
        <f t="shared" si="14"/>
        <v>99305.51</v>
      </c>
      <c r="T27" s="28">
        <f t="shared" si="14"/>
        <v>99305.51</v>
      </c>
      <c r="U27" s="28">
        <f t="shared" si="14"/>
        <v>99305.51</v>
      </c>
      <c r="V27" s="28">
        <f t="shared" si="14"/>
        <v>99305.51</v>
      </c>
      <c r="W27" s="28">
        <f t="shared" si="14"/>
        <v>101096.23999999999</v>
      </c>
      <c r="X27" s="28">
        <f t="shared" si="14"/>
        <v>99305.51</v>
      </c>
      <c r="Y27" s="28">
        <f t="shared" si="14"/>
        <v>99305.51</v>
      </c>
      <c r="Z27" s="28">
        <f t="shared" si="14"/>
        <v>99305.51</v>
      </c>
      <c r="AA27" s="28">
        <f t="shared" si="14"/>
        <v>100803.98135</v>
      </c>
      <c r="AB27" s="28">
        <f>SUM(AB17:AB26)</f>
        <v>99323.69</v>
      </c>
      <c r="AC27" s="28">
        <f t="shared" ref="AC27" si="15">SUM(AC17:AC26)</f>
        <v>99330.265100000004</v>
      </c>
      <c r="AD27" s="28">
        <f t="shared" ref="AD27" si="16">SUM(AD17:AD26)</f>
        <v>99330.265100000004</v>
      </c>
      <c r="AE27" s="28">
        <f t="shared" ref="AE27" si="17">SUM(AE17:AE26)</f>
        <v>99330.265100000004</v>
      </c>
      <c r="AF27" s="28">
        <f t="shared" ref="AF27" si="18">SUM(AF17:AF26)</f>
        <v>99330.265100000004</v>
      </c>
      <c r="AG27" s="28">
        <f t="shared" ref="AG27" si="19">SUM(AG17:AG26)</f>
        <v>99330.265100000004</v>
      </c>
      <c r="AH27" s="28">
        <f t="shared" ref="AH27" si="20">SUM(AH17:AH26)</f>
        <v>99330.265100000004</v>
      </c>
      <c r="AI27" s="28">
        <f t="shared" ref="AI27" si="21">SUM(AI17:AI26)</f>
        <v>101326.60521193249</v>
      </c>
      <c r="AJ27" s="28">
        <f t="shared" ref="AJ27" si="22">SUM(AJ17:AJ26)</f>
        <v>99330.265100000004</v>
      </c>
      <c r="AK27" s="28">
        <f t="shared" ref="AK27" si="23">SUM(AK17:AK26)</f>
        <v>99330.265100000004</v>
      </c>
      <c r="AL27" s="28">
        <f t="shared" ref="AL27" si="24">SUM(AL17:AL26)</f>
        <v>99330.265100000004</v>
      </c>
      <c r="AM27" s="28">
        <f t="shared" ref="AM27" si="25">SUM(AM17:AM26)</f>
        <v>100932.73434384132</v>
      </c>
    </row>
    <row r="29" spans="2:39" x14ac:dyDescent="0.3">
      <c r="B29" s="21" t="s">
        <v>140</v>
      </c>
      <c r="C29" s="21"/>
      <c r="D29" s="22">
        <f>+D15-D27</f>
        <v>247080</v>
      </c>
      <c r="E29" s="22">
        <f>+E15-E27</f>
        <v>243470</v>
      </c>
      <c r="F29" s="22">
        <f t="shared" ref="F29:AA29" si="26">+F15-F27</f>
        <v>50248.299999999988</v>
      </c>
      <c r="G29" s="22">
        <f t="shared" si="26"/>
        <v>98871.4</v>
      </c>
      <c r="H29" s="22">
        <f t="shared" si="26"/>
        <v>149599</v>
      </c>
      <c r="I29" s="22">
        <f t="shared" si="26"/>
        <v>149599</v>
      </c>
      <c r="J29" s="22">
        <f t="shared" si="26"/>
        <v>149599</v>
      </c>
      <c r="K29" s="22">
        <f t="shared" si="26"/>
        <v>148549</v>
      </c>
      <c r="L29" s="22">
        <f t="shared" si="26"/>
        <v>149599</v>
      </c>
      <c r="M29" s="22">
        <f t="shared" si="26"/>
        <v>149599</v>
      </c>
      <c r="N29" s="22">
        <f t="shared" si="26"/>
        <v>149599</v>
      </c>
      <c r="O29" s="22">
        <f t="shared" si="26"/>
        <v>148474</v>
      </c>
      <c r="P29" s="22">
        <f t="shared" si="26"/>
        <v>149581</v>
      </c>
      <c r="Q29" s="22">
        <f t="shared" si="26"/>
        <v>149574.49</v>
      </c>
      <c r="R29" s="22">
        <f t="shared" si="26"/>
        <v>149574.49</v>
      </c>
      <c r="S29" s="22">
        <f t="shared" si="26"/>
        <v>149574.49</v>
      </c>
      <c r="T29" s="22">
        <f t="shared" si="26"/>
        <v>149574.49</v>
      </c>
      <c r="U29" s="22">
        <f t="shared" si="26"/>
        <v>149574.49</v>
      </c>
      <c r="V29" s="22">
        <f t="shared" si="26"/>
        <v>149574.49</v>
      </c>
      <c r="W29" s="22">
        <f t="shared" si="26"/>
        <v>147783.76</v>
      </c>
      <c r="X29" s="22">
        <f t="shared" si="26"/>
        <v>149574.49</v>
      </c>
      <c r="Y29" s="22">
        <f t="shared" si="26"/>
        <v>149574.49</v>
      </c>
      <c r="Z29" s="22">
        <f t="shared" si="26"/>
        <v>149574.49</v>
      </c>
      <c r="AA29" s="22">
        <f t="shared" si="26"/>
        <v>148076.01864999998</v>
      </c>
      <c r="AB29" s="22">
        <f>+AB15-AB27</f>
        <v>149556.31</v>
      </c>
      <c r="AC29" s="22">
        <f t="shared" ref="AC29:AM29" si="27">+AC15-AC27</f>
        <v>149549.73489999998</v>
      </c>
      <c r="AD29" s="22">
        <f t="shared" si="27"/>
        <v>149549.73489999998</v>
      </c>
      <c r="AE29" s="22">
        <f t="shared" si="27"/>
        <v>149549.73489999998</v>
      </c>
      <c r="AF29" s="22">
        <f t="shared" si="27"/>
        <v>149549.73489999998</v>
      </c>
      <c r="AG29" s="22">
        <f t="shared" si="27"/>
        <v>149549.73489999998</v>
      </c>
      <c r="AH29" s="22">
        <f t="shared" si="27"/>
        <v>149549.73489999998</v>
      </c>
      <c r="AI29" s="22">
        <f t="shared" si="27"/>
        <v>147553.3947880675</v>
      </c>
      <c r="AJ29" s="22">
        <f t="shared" si="27"/>
        <v>149549.73489999998</v>
      </c>
      <c r="AK29" s="22">
        <f t="shared" si="27"/>
        <v>149549.73489999998</v>
      </c>
      <c r="AL29" s="22">
        <f t="shared" si="27"/>
        <v>149549.73489999998</v>
      </c>
      <c r="AM29" s="22">
        <f t="shared" si="27"/>
        <v>147947.26565615868</v>
      </c>
    </row>
    <row r="31" spans="2:39" x14ac:dyDescent="0.3">
      <c r="B31" t="s">
        <v>141</v>
      </c>
      <c r="C31" s="26">
        <f>+SPm!C9-SPm!C46</f>
        <v>0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</row>
    <row r="32" spans="2:39" x14ac:dyDescent="0.3">
      <c r="B32" t="s">
        <v>142</v>
      </c>
      <c r="D32" s="31">
        <f>+C31+D29</f>
        <v>247080</v>
      </c>
      <c r="E32" s="31">
        <f>+D32+E29</f>
        <v>490550</v>
      </c>
      <c r="F32" s="31">
        <f t="shared" ref="F32:AA32" si="28">+E32+F29</f>
        <v>540798.30000000005</v>
      </c>
      <c r="G32" s="31">
        <f t="shared" si="28"/>
        <v>639669.70000000007</v>
      </c>
      <c r="H32" s="31">
        <f t="shared" si="28"/>
        <v>789268.70000000007</v>
      </c>
      <c r="I32" s="31">
        <f t="shared" si="28"/>
        <v>938867.70000000007</v>
      </c>
      <c r="J32" s="31">
        <f t="shared" si="28"/>
        <v>1088466.7000000002</v>
      </c>
      <c r="K32" s="31">
        <f t="shared" si="28"/>
        <v>1237015.7000000002</v>
      </c>
      <c r="L32" s="31">
        <f t="shared" si="28"/>
        <v>1386614.7000000002</v>
      </c>
      <c r="M32" s="31">
        <f t="shared" si="28"/>
        <v>1536213.7000000002</v>
      </c>
      <c r="N32" s="31">
        <f t="shared" si="28"/>
        <v>1685812.7000000002</v>
      </c>
      <c r="O32" s="31">
        <f t="shared" si="28"/>
        <v>1834286.7000000002</v>
      </c>
      <c r="P32" s="31">
        <f t="shared" si="28"/>
        <v>1983867.7000000002</v>
      </c>
      <c r="Q32" s="31">
        <f t="shared" si="28"/>
        <v>2133442.1900000004</v>
      </c>
      <c r="R32" s="31">
        <f t="shared" si="28"/>
        <v>2283016.6800000006</v>
      </c>
      <c r="S32" s="31">
        <f t="shared" si="28"/>
        <v>2432591.1700000009</v>
      </c>
      <c r="T32" s="31">
        <f t="shared" si="28"/>
        <v>2582165.6600000011</v>
      </c>
      <c r="U32" s="31">
        <f t="shared" si="28"/>
        <v>2731740.1500000013</v>
      </c>
      <c r="V32" s="31">
        <f t="shared" si="28"/>
        <v>2881314.6400000015</v>
      </c>
      <c r="W32" s="31">
        <f t="shared" si="28"/>
        <v>3029098.4000000013</v>
      </c>
      <c r="X32" s="31">
        <f t="shared" si="28"/>
        <v>3178672.8900000015</v>
      </c>
      <c r="Y32" s="31">
        <f t="shared" si="28"/>
        <v>3328247.3800000018</v>
      </c>
      <c r="Z32" s="31">
        <f t="shared" si="28"/>
        <v>3477821.870000002</v>
      </c>
      <c r="AA32" s="31">
        <f t="shared" si="28"/>
        <v>3625897.888650002</v>
      </c>
      <c r="AB32" s="31">
        <f>+AA32+AB29</f>
        <v>3775454.198650002</v>
      </c>
      <c r="AC32" s="31">
        <f t="shared" ref="AC32:AM32" si="29">+AB32+AC29</f>
        <v>3925003.9335500021</v>
      </c>
      <c r="AD32" s="31">
        <f t="shared" si="29"/>
        <v>4074553.6684500021</v>
      </c>
      <c r="AE32" s="31">
        <f t="shared" si="29"/>
        <v>4224103.4033500021</v>
      </c>
      <c r="AF32" s="31">
        <f t="shared" si="29"/>
        <v>4373653.1382500017</v>
      </c>
      <c r="AG32" s="31">
        <f t="shared" si="29"/>
        <v>4523202.8731500013</v>
      </c>
      <c r="AH32" s="31">
        <f t="shared" si="29"/>
        <v>4672752.6080500009</v>
      </c>
      <c r="AI32" s="31">
        <f t="shared" si="29"/>
        <v>4820306.0028380686</v>
      </c>
      <c r="AJ32" s="31">
        <f t="shared" si="29"/>
        <v>4969855.7377380682</v>
      </c>
      <c r="AK32" s="31">
        <f t="shared" si="29"/>
        <v>5119405.4726380678</v>
      </c>
      <c r="AL32" s="31">
        <f t="shared" si="29"/>
        <v>5268955.2075380674</v>
      </c>
      <c r="AM32" s="31">
        <f t="shared" si="29"/>
        <v>5416902.4731942257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9"/>
  <sheetViews>
    <sheetView showGridLines="0" topLeftCell="A5" workbookViewId="0">
      <selection activeCell="C17" sqref="C17:AL17"/>
    </sheetView>
  </sheetViews>
  <sheetFormatPr defaultRowHeight="14.4" x14ac:dyDescent="0.3"/>
  <cols>
    <col min="1" max="1" width="10.6640625" style="16" customWidth="1"/>
    <col min="2" max="2" width="33.5546875" bestFit="1" customWidth="1"/>
    <col min="3" max="3" width="18.5546875" customWidth="1"/>
    <col min="4" max="4" width="10.109375" bestFit="1" customWidth="1"/>
  </cols>
  <sheetData>
    <row r="1" spans="2:38" s="16" customFormat="1" ht="11.7" customHeight="1" x14ac:dyDescent="0.25"/>
    <row r="2" spans="2:38" s="16" customFormat="1" ht="11.7" customHeight="1" x14ac:dyDescent="0.25"/>
    <row r="3" spans="2:38" s="16" customFormat="1" ht="11.7" customHeight="1" x14ac:dyDescent="0.25"/>
    <row r="4" spans="2:38" s="16" customFormat="1" ht="12" x14ac:dyDescent="0.25"/>
    <row r="5" spans="2:38" s="16" customFormat="1" ht="12" x14ac:dyDescent="0.25"/>
    <row r="6" spans="2:38" x14ac:dyDescent="0.3">
      <c r="B6" s="17"/>
      <c r="C6" s="19"/>
    </row>
    <row r="7" spans="2:38" x14ac:dyDescent="0.3">
      <c r="B7" s="25" t="s">
        <v>112</v>
      </c>
      <c r="C7" s="19" t="str">
        <f>+'Flussi Cassa'!D6</f>
        <v>gen 2017</v>
      </c>
      <c r="D7" s="19">
        <f>EOMONTH(C7,1)</f>
        <v>42794</v>
      </c>
      <c r="E7" s="19">
        <f t="shared" ref="E7:AA7" si="0">EOMONTH(D7,1)</f>
        <v>42825</v>
      </c>
      <c r="F7" s="19">
        <f t="shared" si="0"/>
        <v>42855</v>
      </c>
      <c r="G7" s="19">
        <f t="shared" si="0"/>
        <v>42886</v>
      </c>
      <c r="H7" s="19">
        <f t="shared" si="0"/>
        <v>42916</v>
      </c>
      <c r="I7" s="19">
        <f t="shared" si="0"/>
        <v>42947</v>
      </c>
      <c r="J7" s="19">
        <f t="shared" si="0"/>
        <v>42978</v>
      </c>
      <c r="K7" s="19">
        <f t="shared" si="0"/>
        <v>43008</v>
      </c>
      <c r="L7" s="19">
        <f t="shared" si="0"/>
        <v>43039</v>
      </c>
      <c r="M7" s="19">
        <f t="shared" si="0"/>
        <v>43069</v>
      </c>
      <c r="N7" s="19">
        <f t="shared" si="0"/>
        <v>43100</v>
      </c>
      <c r="O7" s="19">
        <f t="shared" si="0"/>
        <v>43131</v>
      </c>
      <c r="P7" s="19">
        <f t="shared" si="0"/>
        <v>43159</v>
      </c>
      <c r="Q7" s="19">
        <f t="shared" si="0"/>
        <v>43190</v>
      </c>
      <c r="R7" s="19">
        <f t="shared" si="0"/>
        <v>43220</v>
      </c>
      <c r="S7" s="19">
        <f t="shared" si="0"/>
        <v>43251</v>
      </c>
      <c r="T7" s="19">
        <f t="shared" si="0"/>
        <v>43281</v>
      </c>
      <c r="U7" s="19">
        <f t="shared" si="0"/>
        <v>43312</v>
      </c>
      <c r="V7" s="19">
        <f t="shared" si="0"/>
        <v>43343</v>
      </c>
      <c r="W7" s="19">
        <f t="shared" si="0"/>
        <v>43373</v>
      </c>
      <c r="X7" s="19">
        <f t="shared" si="0"/>
        <v>43404</v>
      </c>
      <c r="Y7" s="19">
        <f t="shared" si="0"/>
        <v>43434</v>
      </c>
      <c r="Z7" s="19">
        <f t="shared" si="0"/>
        <v>43465</v>
      </c>
      <c r="AA7" s="19">
        <f t="shared" si="0"/>
        <v>43496</v>
      </c>
      <c r="AB7" s="19">
        <f>EOMONTH(AA7,1)</f>
        <v>43524</v>
      </c>
      <c r="AC7" s="19">
        <f t="shared" ref="AC7:AL7" si="1">EOMONTH(AB7,1)</f>
        <v>43555</v>
      </c>
      <c r="AD7" s="19">
        <f t="shared" si="1"/>
        <v>43585</v>
      </c>
      <c r="AE7" s="19">
        <f t="shared" si="1"/>
        <v>43616</v>
      </c>
      <c r="AF7" s="19">
        <f t="shared" si="1"/>
        <v>43646</v>
      </c>
      <c r="AG7" s="19">
        <f t="shared" si="1"/>
        <v>43677</v>
      </c>
      <c r="AH7" s="19">
        <f t="shared" si="1"/>
        <v>43708</v>
      </c>
      <c r="AI7" s="19">
        <f t="shared" si="1"/>
        <v>43738</v>
      </c>
      <c r="AJ7" s="19">
        <f t="shared" si="1"/>
        <v>43769</v>
      </c>
      <c r="AK7" s="19">
        <f t="shared" si="1"/>
        <v>43799</v>
      </c>
      <c r="AL7" s="19">
        <f t="shared" si="1"/>
        <v>43830</v>
      </c>
    </row>
    <row r="8" spans="2:38" x14ac:dyDescent="0.3">
      <c r="B8" t="s">
        <v>113</v>
      </c>
      <c r="C8" s="56">
        <f>+M_Vendite!D39</f>
        <v>44880</v>
      </c>
      <c r="D8" s="56">
        <f>+M_Vendite!E39</f>
        <v>44880</v>
      </c>
      <c r="E8" s="56">
        <f>+M_Vendite!F39</f>
        <v>44880</v>
      </c>
      <c r="F8" s="56">
        <f>+M_Vendite!G39</f>
        <v>44880</v>
      </c>
      <c r="G8" s="56">
        <f>+M_Vendite!H39</f>
        <v>44880</v>
      </c>
      <c r="H8" s="56">
        <f>+M_Vendite!I39</f>
        <v>44880</v>
      </c>
      <c r="I8" s="56">
        <f>+M_Vendite!J39</f>
        <v>44880</v>
      </c>
      <c r="J8" s="56">
        <f>+M_Vendite!K39</f>
        <v>44880</v>
      </c>
      <c r="K8" s="56">
        <f>+M_Vendite!L39</f>
        <v>44880</v>
      </c>
      <c r="L8" s="56">
        <f>+M_Vendite!M39</f>
        <v>44880</v>
      </c>
      <c r="M8" s="56">
        <f>+M_Vendite!N39</f>
        <v>44880</v>
      </c>
      <c r="N8" s="56">
        <f>+M_Vendite!O39</f>
        <v>44880</v>
      </c>
      <c r="O8" s="56">
        <f>+M_Vendite!P39</f>
        <v>44880</v>
      </c>
      <c r="P8" s="56">
        <f>+M_Vendite!Q39</f>
        <v>44880</v>
      </c>
      <c r="Q8" s="56">
        <f>+M_Vendite!R39</f>
        <v>44880</v>
      </c>
      <c r="R8" s="56">
        <f>+M_Vendite!S39</f>
        <v>44880</v>
      </c>
      <c r="S8" s="56">
        <f>+M_Vendite!T39</f>
        <v>44880</v>
      </c>
      <c r="T8" s="56">
        <f>+M_Vendite!U39</f>
        <v>44880</v>
      </c>
      <c r="U8" s="56">
        <f>+M_Vendite!V39</f>
        <v>44880</v>
      </c>
      <c r="V8" s="56">
        <f>+M_Vendite!W39</f>
        <v>44880</v>
      </c>
      <c r="W8" s="56">
        <f>+M_Vendite!X39</f>
        <v>44880</v>
      </c>
      <c r="X8" s="56">
        <f>+M_Vendite!Y39</f>
        <v>44880</v>
      </c>
      <c r="Y8" s="56">
        <f>+M_Vendite!Z39</f>
        <v>44880</v>
      </c>
      <c r="Z8" s="56">
        <f>+M_Vendite!AA39</f>
        <v>44880</v>
      </c>
      <c r="AA8" s="56">
        <f>+M_Vendite!AB39</f>
        <v>44880</v>
      </c>
      <c r="AB8" s="56">
        <f>+M_Vendite!AC39</f>
        <v>44880</v>
      </c>
      <c r="AC8" s="56">
        <f>+M_Vendite!AD39</f>
        <v>44880</v>
      </c>
      <c r="AD8" s="56">
        <f>+M_Vendite!AE39</f>
        <v>44880</v>
      </c>
      <c r="AE8" s="56">
        <f>+M_Vendite!AF39</f>
        <v>44880</v>
      </c>
      <c r="AF8" s="56">
        <f>+M_Vendite!AG39</f>
        <v>44880</v>
      </c>
      <c r="AG8" s="56">
        <f>+M_Vendite!AH39</f>
        <v>44880</v>
      </c>
      <c r="AH8" s="56">
        <f>+M_Vendite!AI39</f>
        <v>44880</v>
      </c>
      <c r="AI8" s="56">
        <f>+M_Vendite!AJ39</f>
        <v>44880</v>
      </c>
      <c r="AJ8" s="56">
        <f>+M_Vendite!AK39</f>
        <v>44880</v>
      </c>
      <c r="AK8" s="56">
        <f>+M_Vendite!AL39</f>
        <v>44880</v>
      </c>
      <c r="AL8" s="56">
        <f>+M_Vendite!AM39</f>
        <v>44880</v>
      </c>
    </row>
    <row r="9" spans="2:38" x14ac:dyDescent="0.3">
      <c r="B9" t="s">
        <v>117</v>
      </c>
      <c r="C9" s="56">
        <f>+M_Vendite!D49</f>
        <v>0</v>
      </c>
      <c r="D9" s="56">
        <f>+M_Vendite!E49</f>
        <v>0</v>
      </c>
      <c r="E9" s="56">
        <f>+M_Vendite!F49</f>
        <v>0</v>
      </c>
      <c r="F9" s="56">
        <f>+M_Vendite!G49</f>
        <v>0</v>
      </c>
      <c r="G9" s="56">
        <f>+M_Vendite!H49</f>
        <v>0</v>
      </c>
      <c r="H9" s="56">
        <f>+M_Vendite!I49</f>
        <v>0</v>
      </c>
      <c r="I9" s="56">
        <f>+M_Vendite!J49</f>
        <v>0</v>
      </c>
      <c r="J9" s="56">
        <f>+M_Vendite!K49</f>
        <v>0</v>
      </c>
      <c r="K9" s="56">
        <f>+M_Vendite!L49</f>
        <v>0</v>
      </c>
      <c r="L9" s="56">
        <f>+M_Vendite!M49</f>
        <v>0</v>
      </c>
      <c r="M9" s="56">
        <f>+M_Vendite!N49</f>
        <v>0</v>
      </c>
      <c r="N9" s="56">
        <f>+M_Vendite!O49</f>
        <v>0</v>
      </c>
      <c r="O9" s="56">
        <f>+M_Vendite!P49</f>
        <v>0</v>
      </c>
      <c r="P9" s="56">
        <f>+M_Vendite!Q49</f>
        <v>0</v>
      </c>
      <c r="Q9" s="56">
        <f>+M_Vendite!R49</f>
        <v>0</v>
      </c>
      <c r="R9" s="56">
        <f>+M_Vendite!S49</f>
        <v>0</v>
      </c>
      <c r="S9" s="56">
        <f>+M_Vendite!T49</f>
        <v>0</v>
      </c>
      <c r="T9" s="56">
        <f>+M_Vendite!U49</f>
        <v>0</v>
      </c>
      <c r="U9" s="56">
        <f>+M_Vendite!V49</f>
        <v>0</v>
      </c>
      <c r="V9" s="56">
        <f>+M_Vendite!W49</f>
        <v>0</v>
      </c>
      <c r="W9" s="56">
        <f>+M_Vendite!X49</f>
        <v>0</v>
      </c>
      <c r="X9" s="56">
        <f>+M_Vendite!Y49</f>
        <v>0</v>
      </c>
      <c r="Y9" s="56">
        <f>+M_Vendite!Z49</f>
        <v>0</v>
      </c>
      <c r="Z9" s="56">
        <f>+M_Vendite!AA49</f>
        <v>0</v>
      </c>
      <c r="AA9" s="56">
        <f>+M_Vendite!AB49</f>
        <v>0</v>
      </c>
      <c r="AB9" s="56">
        <f>+M_Vendite!AC49</f>
        <v>0</v>
      </c>
      <c r="AC9" s="56">
        <f>+M_Vendite!AD49</f>
        <v>0</v>
      </c>
      <c r="AD9" s="56">
        <f>+M_Vendite!AE49</f>
        <v>0</v>
      </c>
      <c r="AE9" s="56">
        <f>+M_Vendite!AF49</f>
        <v>0</v>
      </c>
      <c r="AF9" s="56">
        <f>+M_Vendite!AG49</f>
        <v>0</v>
      </c>
      <c r="AG9" s="56">
        <f>+M_Vendite!AH49</f>
        <v>0</v>
      </c>
      <c r="AH9" s="56">
        <f>+M_Vendite!AI49</f>
        <v>0</v>
      </c>
      <c r="AI9" s="56">
        <f>+M_Vendite!AJ49</f>
        <v>0</v>
      </c>
      <c r="AJ9" s="56">
        <f>+M_Vendite!AK49</f>
        <v>0</v>
      </c>
      <c r="AK9" s="56">
        <f>+M_Vendite!AL49</f>
        <v>0</v>
      </c>
      <c r="AL9" s="56">
        <f>+M_Vendite!AM49</f>
        <v>0</v>
      </c>
    </row>
    <row r="10" spans="2:38" x14ac:dyDescent="0.3">
      <c r="B10" t="s">
        <v>118</v>
      </c>
      <c r="C10" s="56">
        <f>+M_Acquisti!D39</f>
        <v>41921</v>
      </c>
      <c r="D10" s="56">
        <f>+M_Acquisti!E39</f>
        <v>11429</v>
      </c>
      <c r="E10" s="56">
        <f>+M_Acquisti!F39</f>
        <v>11429</v>
      </c>
      <c r="F10" s="56">
        <f>+M_Acquisti!G39</f>
        <v>11429</v>
      </c>
      <c r="G10" s="56">
        <f>+M_Acquisti!H39</f>
        <v>11429</v>
      </c>
      <c r="H10" s="56">
        <f>+M_Acquisti!I39</f>
        <v>11429</v>
      </c>
      <c r="I10" s="56">
        <f>+M_Acquisti!J39</f>
        <v>11429</v>
      </c>
      <c r="J10" s="56">
        <f>+M_Acquisti!K39</f>
        <v>11429</v>
      </c>
      <c r="K10" s="56">
        <f>+M_Acquisti!L39</f>
        <v>11429</v>
      </c>
      <c r="L10" s="56">
        <f>+M_Acquisti!M39</f>
        <v>11429</v>
      </c>
      <c r="M10" s="56">
        <f>+M_Acquisti!N39</f>
        <v>11429</v>
      </c>
      <c r="N10" s="56">
        <f>+M_Acquisti!O39</f>
        <v>11429</v>
      </c>
      <c r="O10" s="56">
        <f>+M_Acquisti!P39</f>
        <v>11429</v>
      </c>
      <c r="P10" s="56">
        <f>+M_Acquisti!Q39</f>
        <v>11429</v>
      </c>
      <c r="Q10" s="56">
        <f>+M_Acquisti!R39</f>
        <v>11429</v>
      </c>
      <c r="R10" s="56">
        <f>+M_Acquisti!S39</f>
        <v>11429</v>
      </c>
      <c r="S10" s="56">
        <f>+M_Acquisti!T39</f>
        <v>11429</v>
      </c>
      <c r="T10" s="56">
        <f>+M_Acquisti!U39</f>
        <v>11429</v>
      </c>
      <c r="U10" s="56">
        <f>+M_Acquisti!V39</f>
        <v>11429</v>
      </c>
      <c r="V10" s="56">
        <f>+M_Acquisti!W39</f>
        <v>11429</v>
      </c>
      <c r="W10" s="56">
        <f>+M_Acquisti!X39</f>
        <v>11429</v>
      </c>
      <c r="X10" s="56">
        <f>+M_Acquisti!Y39</f>
        <v>11429</v>
      </c>
      <c r="Y10" s="56">
        <f>+M_Acquisti!Z39</f>
        <v>11429</v>
      </c>
      <c r="Z10" s="56">
        <f>+M_Acquisti!AA39</f>
        <v>11429</v>
      </c>
      <c r="AA10" s="56">
        <f>+M_Acquisti!AB39</f>
        <v>11429</v>
      </c>
      <c r="AB10" s="56">
        <f>+M_Acquisti!AC39</f>
        <v>11429</v>
      </c>
      <c r="AC10" s="56">
        <f>+M_Acquisti!AD39</f>
        <v>11429</v>
      </c>
      <c r="AD10" s="56">
        <f>+M_Acquisti!AE39</f>
        <v>11429</v>
      </c>
      <c r="AE10" s="56">
        <f>+M_Acquisti!AF39</f>
        <v>11429</v>
      </c>
      <c r="AF10" s="56">
        <f>+M_Acquisti!AG39</f>
        <v>11429</v>
      </c>
      <c r="AG10" s="56">
        <f>+M_Acquisti!AH39</f>
        <v>11429</v>
      </c>
      <c r="AH10" s="56">
        <f>+M_Acquisti!AI39</f>
        <v>11429</v>
      </c>
      <c r="AI10" s="56">
        <f>+M_Acquisti!AJ39</f>
        <v>11429</v>
      </c>
      <c r="AJ10" s="56">
        <f>+M_Acquisti!AK39</f>
        <v>11429</v>
      </c>
      <c r="AK10" s="56">
        <f>+M_Acquisti!AL39</f>
        <v>11429</v>
      </c>
      <c r="AL10" s="56">
        <f>+M_Acquisti!AM39</f>
        <v>11429</v>
      </c>
    </row>
    <row r="11" spans="2:38" x14ac:dyDescent="0.3">
      <c r="B11" t="s">
        <v>120</v>
      </c>
      <c r="C11" s="56">
        <f>+M_Acquisti!D49</f>
        <v>232471</v>
      </c>
      <c r="D11" s="56">
        <f>+M_Acquisti!E49</f>
        <v>63379</v>
      </c>
      <c r="E11" s="56">
        <f>+M_Acquisti!F49</f>
        <v>-99350.700000000012</v>
      </c>
      <c r="F11" s="56">
        <f>+M_Acquisti!G49</f>
        <v>-50727.600000000006</v>
      </c>
      <c r="G11" s="56">
        <f>+M_Acquisti!H49</f>
        <v>0</v>
      </c>
      <c r="H11" s="56">
        <f>+M_Acquisti!I49</f>
        <v>0</v>
      </c>
      <c r="I11" s="56">
        <f>+M_Acquisti!J49</f>
        <v>0</v>
      </c>
      <c r="J11" s="56">
        <f>+M_Acquisti!K49</f>
        <v>0</v>
      </c>
      <c r="K11" s="56">
        <f>+M_Acquisti!L49</f>
        <v>0</v>
      </c>
      <c r="L11" s="56">
        <f>+M_Acquisti!M49</f>
        <v>0</v>
      </c>
      <c r="M11" s="56">
        <f>+M_Acquisti!N49</f>
        <v>0</v>
      </c>
      <c r="N11" s="56">
        <f>+M_Acquisti!O49</f>
        <v>0</v>
      </c>
      <c r="O11" s="56">
        <f>+M_Acquisti!P49</f>
        <v>0</v>
      </c>
      <c r="P11" s="56">
        <f>+M_Acquisti!Q49</f>
        <v>0</v>
      </c>
      <c r="Q11" s="56">
        <f>+M_Acquisti!R49</f>
        <v>0</v>
      </c>
      <c r="R11" s="56">
        <f>+M_Acquisti!S49</f>
        <v>0</v>
      </c>
      <c r="S11" s="56">
        <f>+M_Acquisti!T49</f>
        <v>0</v>
      </c>
      <c r="T11" s="56">
        <f>+M_Acquisti!U49</f>
        <v>0</v>
      </c>
      <c r="U11" s="56">
        <f>+M_Acquisti!V49</f>
        <v>0</v>
      </c>
      <c r="V11" s="56">
        <f>+M_Acquisti!W49</f>
        <v>0</v>
      </c>
      <c r="W11" s="56">
        <f>+M_Acquisti!X49</f>
        <v>0</v>
      </c>
      <c r="X11" s="56">
        <f>+M_Acquisti!Y49</f>
        <v>0</v>
      </c>
      <c r="Y11" s="56">
        <f>+M_Acquisti!Z49</f>
        <v>0</v>
      </c>
      <c r="Z11" s="56">
        <f>+M_Acquisti!AA49</f>
        <v>0</v>
      </c>
      <c r="AA11" s="56">
        <f>+M_Acquisti!AB49</f>
        <v>0</v>
      </c>
      <c r="AB11" s="56">
        <f>+M_Acquisti!AC49</f>
        <v>0</v>
      </c>
      <c r="AC11" s="56">
        <f>+M_Acquisti!AD49</f>
        <v>0</v>
      </c>
      <c r="AD11" s="56">
        <f>+M_Acquisti!AE49</f>
        <v>0</v>
      </c>
      <c r="AE11" s="56">
        <f>+M_Acquisti!AF49</f>
        <v>0</v>
      </c>
      <c r="AF11" s="56">
        <f>+M_Acquisti!AG49</f>
        <v>0</v>
      </c>
      <c r="AG11" s="56">
        <f>+M_Acquisti!AH49</f>
        <v>0</v>
      </c>
      <c r="AH11" s="56">
        <f>+M_Acquisti!AI49</f>
        <v>0</v>
      </c>
      <c r="AI11" s="56">
        <f>+M_Acquisti!AJ49</f>
        <v>0</v>
      </c>
      <c r="AJ11" s="56">
        <f>+M_Acquisti!AK49</f>
        <v>0</v>
      </c>
      <c r="AK11" s="56">
        <f>+M_Acquisti!AL49</f>
        <v>0</v>
      </c>
      <c r="AL11" s="56">
        <f>+M_Acquisti!AM49</f>
        <v>0</v>
      </c>
    </row>
    <row r="12" spans="2:38" x14ac:dyDescent="0.3">
      <c r="B12" t="s">
        <v>126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</row>
    <row r="13" spans="2:38" x14ac:dyDescent="0.3">
      <c r="B13" t="s">
        <v>127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</row>
    <row r="14" spans="2:38" x14ac:dyDescent="0.3">
      <c r="B14" t="s">
        <v>129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</row>
    <row r="15" spans="2:38" x14ac:dyDescent="0.3">
      <c r="B15" t="s">
        <v>130</v>
      </c>
      <c r="C15" s="26">
        <f>+'M_ Personale'!D40</f>
        <v>300</v>
      </c>
      <c r="D15" s="26">
        <f>+'M_ Personale'!E40</f>
        <v>300</v>
      </c>
      <c r="E15" s="26">
        <f>+'M_ Personale'!F40</f>
        <v>300</v>
      </c>
      <c r="F15" s="26">
        <f>+'M_ Personale'!G40</f>
        <v>300</v>
      </c>
      <c r="G15" s="26">
        <f>+'M_ Personale'!H40</f>
        <v>300</v>
      </c>
      <c r="H15" s="26">
        <f>+'M_ Personale'!I40</f>
        <v>300</v>
      </c>
      <c r="I15" s="26">
        <f>+'M_ Personale'!J40</f>
        <v>300</v>
      </c>
      <c r="J15" s="26">
        <f>+'M_ Personale'!K40</f>
        <v>-750</v>
      </c>
      <c r="K15" s="26">
        <f>+'M_ Personale'!L40</f>
        <v>300</v>
      </c>
      <c r="L15" s="26">
        <f>+'M_ Personale'!M40</f>
        <v>300</v>
      </c>
      <c r="M15" s="26">
        <f>+'M_ Personale'!N40</f>
        <v>300</v>
      </c>
      <c r="N15" s="26">
        <f>+'M_ Personale'!O40</f>
        <v>-825</v>
      </c>
      <c r="O15" s="26">
        <f>+'M_ Personale'!P40</f>
        <v>303</v>
      </c>
      <c r="P15" s="26">
        <f>+'M_ Personale'!Q40</f>
        <v>303</v>
      </c>
      <c r="Q15" s="26">
        <f>+'M_ Personale'!R40</f>
        <v>303</v>
      </c>
      <c r="R15" s="26">
        <f>+'M_ Personale'!S40</f>
        <v>303</v>
      </c>
      <c r="S15" s="26">
        <f>+'M_ Personale'!T40</f>
        <v>303</v>
      </c>
      <c r="T15" s="26">
        <f>+'M_ Personale'!U40</f>
        <v>303</v>
      </c>
      <c r="U15" s="26">
        <f>+'M_ Personale'!V40</f>
        <v>303</v>
      </c>
      <c r="V15" s="26">
        <f>+'M_ Personale'!W40</f>
        <v>-1487.73</v>
      </c>
      <c r="W15" s="26">
        <f>+'M_ Personale'!X40</f>
        <v>303</v>
      </c>
      <c r="X15" s="26">
        <f>+'M_ Personale'!Y40</f>
        <v>303</v>
      </c>
      <c r="Y15" s="26">
        <f>+'M_ Personale'!Z40</f>
        <v>303</v>
      </c>
      <c r="Z15" s="26">
        <f>+'M_ Personale'!AA40</f>
        <v>-1195.4713500000003</v>
      </c>
      <c r="AA15" s="26">
        <f>+'M_ Personale'!AB40</f>
        <v>306.02999999999997</v>
      </c>
      <c r="AB15" s="26">
        <f>+'M_ Personale'!AC40</f>
        <v>306.02999999999997</v>
      </c>
      <c r="AC15" s="26">
        <f>+'M_ Personale'!AD40</f>
        <v>306.02999999999997</v>
      </c>
      <c r="AD15" s="26">
        <f>+'M_ Personale'!AE40</f>
        <v>306.02999999999997</v>
      </c>
      <c r="AE15" s="26">
        <f>+'M_ Personale'!AF40</f>
        <v>306.02999999999997</v>
      </c>
      <c r="AF15" s="26">
        <f>+'M_ Personale'!AG40</f>
        <v>306.02999999999997</v>
      </c>
      <c r="AG15" s="26">
        <f>+'M_ Personale'!AH40</f>
        <v>306.02999999999997</v>
      </c>
      <c r="AH15" s="26">
        <f>+'M_ Personale'!AI40</f>
        <v>-1690.3101119324988</v>
      </c>
      <c r="AI15" s="26">
        <f>+'M_ Personale'!AJ40</f>
        <v>306.02999999999997</v>
      </c>
      <c r="AJ15" s="26">
        <f>+'M_ Personale'!AK40</f>
        <v>306.02999999999997</v>
      </c>
      <c r="AK15" s="26">
        <f>+'M_ Personale'!AL40</f>
        <v>306.02999999999997</v>
      </c>
      <c r="AL15" s="26">
        <f>+'M_ Personale'!AM40</f>
        <v>-1296.4392438413279</v>
      </c>
    </row>
    <row r="16" spans="2:38" x14ac:dyDescent="0.3">
      <c r="B16" t="s">
        <v>131</v>
      </c>
      <c r="C16" s="26">
        <f>+'M_ Personale'!D38</f>
        <v>157.5</v>
      </c>
      <c r="D16" s="26">
        <f>+'M_ Personale'!E38</f>
        <v>157.5</v>
      </c>
      <c r="E16" s="26">
        <f>+'M_ Personale'!F38</f>
        <v>157.5</v>
      </c>
      <c r="F16" s="26">
        <f>+'M_ Personale'!G38</f>
        <v>157.5</v>
      </c>
      <c r="G16" s="26">
        <f>+'M_ Personale'!H38</f>
        <v>157.5</v>
      </c>
      <c r="H16" s="26">
        <f>+'M_ Personale'!I38</f>
        <v>157.5</v>
      </c>
      <c r="I16" s="26">
        <f>+'M_ Personale'!J38</f>
        <v>157.5</v>
      </c>
      <c r="J16" s="26">
        <f>+'M_ Personale'!K38</f>
        <v>157.5</v>
      </c>
      <c r="K16" s="26">
        <f>+'M_ Personale'!L38</f>
        <v>157.5</v>
      </c>
      <c r="L16" s="26">
        <f>+'M_ Personale'!M38</f>
        <v>157.5</v>
      </c>
      <c r="M16" s="26">
        <f>+'M_ Personale'!N38</f>
        <v>157.5</v>
      </c>
      <c r="N16" s="26">
        <f>+'M_ Personale'!O38</f>
        <v>157.5</v>
      </c>
      <c r="O16" s="26">
        <f>+'M_ Personale'!P38</f>
        <v>159.07499999999999</v>
      </c>
      <c r="P16" s="26">
        <f>+'M_ Personale'!Q38</f>
        <v>159.07499999999999</v>
      </c>
      <c r="Q16" s="26">
        <f>+'M_ Personale'!R38</f>
        <v>159.07499999999999</v>
      </c>
      <c r="R16" s="26">
        <f>+'M_ Personale'!S38</f>
        <v>159.07499999999999</v>
      </c>
      <c r="S16" s="26">
        <f>+'M_ Personale'!T38</f>
        <v>159.07499999999999</v>
      </c>
      <c r="T16" s="26">
        <f>+'M_ Personale'!U38</f>
        <v>159.07499999999999</v>
      </c>
      <c r="U16" s="26">
        <f>+'M_ Personale'!V38</f>
        <v>159.07499999999999</v>
      </c>
      <c r="V16" s="26">
        <f>+'M_ Personale'!W38</f>
        <v>159.07499999999999</v>
      </c>
      <c r="W16" s="26">
        <f>+'M_ Personale'!X38</f>
        <v>159.07499999999999</v>
      </c>
      <c r="X16" s="26">
        <f>+'M_ Personale'!Y38</f>
        <v>159.07499999999999</v>
      </c>
      <c r="Y16" s="26">
        <f>+'M_ Personale'!Z38</f>
        <v>159.07499999999999</v>
      </c>
      <c r="Z16" s="26">
        <f>+'M_ Personale'!AA38</f>
        <v>159.07499999999999</v>
      </c>
      <c r="AA16" s="26">
        <f>+'M_ Personale'!AB38</f>
        <v>160.66575</v>
      </c>
      <c r="AB16" s="26">
        <f>+'M_ Personale'!AC38</f>
        <v>160.66575</v>
      </c>
      <c r="AC16" s="26">
        <f>+'M_ Personale'!AD38</f>
        <v>160.66575</v>
      </c>
      <c r="AD16" s="26">
        <f>+'M_ Personale'!AE38</f>
        <v>160.66575</v>
      </c>
      <c r="AE16" s="26">
        <f>+'M_ Personale'!AF38</f>
        <v>160.66575</v>
      </c>
      <c r="AF16" s="26">
        <f>+'M_ Personale'!AG38</f>
        <v>160.66575</v>
      </c>
      <c r="AG16" s="26">
        <f>+'M_ Personale'!AH38</f>
        <v>160.66575</v>
      </c>
      <c r="AH16" s="26">
        <f>+'M_ Personale'!AI38</f>
        <v>160.66575</v>
      </c>
      <c r="AI16" s="26">
        <f>+'M_ Personale'!AJ38</f>
        <v>160.66575</v>
      </c>
      <c r="AJ16" s="26">
        <f>+'M_ Personale'!AK38</f>
        <v>160.66575</v>
      </c>
      <c r="AK16" s="26">
        <f>+'M_ Personale'!AL38</f>
        <v>160.66575</v>
      </c>
      <c r="AL16" s="26">
        <f>+'M_ Personale'!AM38</f>
        <v>160.66575</v>
      </c>
    </row>
    <row r="17" spans="2:38" x14ac:dyDescent="0.3">
      <c r="B17" t="s">
        <v>132</v>
      </c>
      <c r="C17" s="26">
        <f>+'M_ Personale'!D43</f>
        <v>651</v>
      </c>
      <c r="D17" s="26">
        <f>+'M_ Personale'!E43</f>
        <v>0</v>
      </c>
      <c r="E17" s="26">
        <f>+'M_ Personale'!F43</f>
        <v>0</v>
      </c>
      <c r="F17" s="26">
        <f>+'M_ Personale'!G43</f>
        <v>0</v>
      </c>
      <c r="G17" s="26">
        <f>+'M_ Personale'!H43</f>
        <v>0</v>
      </c>
      <c r="H17" s="26">
        <f>+'M_ Personale'!I43</f>
        <v>0</v>
      </c>
      <c r="I17" s="26">
        <f>+'M_ Personale'!J43</f>
        <v>0</v>
      </c>
      <c r="J17" s="26">
        <f>+'M_ Personale'!K43</f>
        <v>0</v>
      </c>
      <c r="K17" s="26">
        <f>+'M_ Personale'!L43</f>
        <v>0</v>
      </c>
      <c r="L17" s="26">
        <f>+'M_ Personale'!M43</f>
        <v>0</v>
      </c>
      <c r="M17" s="26">
        <f>+'M_ Personale'!N43</f>
        <v>0</v>
      </c>
      <c r="N17" s="26">
        <f>+'M_ Personale'!O43</f>
        <v>0</v>
      </c>
      <c r="O17" s="26">
        <f>+'M_ Personale'!P43</f>
        <v>6.5099999999999909</v>
      </c>
      <c r="P17" s="26">
        <f>+'M_ Personale'!Q43</f>
        <v>3.5527136788005009E-14</v>
      </c>
      <c r="Q17" s="26">
        <f>+'M_ Personale'!R43</f>
        <v>3.5527136788005009E-14</v>
      </c>
      <c r="R17" s="26">
        <f>+'M_ Personale'!S43</f>
        <v>3.5527136788005009E-14</v>
      </c>
      <c r="S17" s="26">
        <f>+'M_ Personale'!T43</f>
        <v>3.5527136788005009E-14</v>
      </c>
      <c r="T17" s="26">
        <f>+'M_ Personale'!U43</f>
        <v>3.5527136788005009E-14</v>
      </c>
      <c r="U17" s="26">
        <f>+'M_ Personale'!V43</f>
        <v>3.5527136788005009E-14</v>
      </c>
      <c r="V17" s="26">
        <f>+'M_ Personale'!W43</f>
        <v>3.5527136788005009E-14</v>
      </c>
      <c r="W17" s="26">
        <f>+'M_ Personale'!X43</f>
        <v>3.5527136788005009E-14</v>
      </c>
      <c r="X17" s="26">
        <f>+'M_ Personale'!Y43</f>
        <v>3.5527136788005009E-14</v>
      </c>
      <c r="Y17" s="26">
        <f>+'M_ Personale'!Z43</f>
        <v>3.5527136788005009E-14</v>
      </c>
      <c r="Z17" s="26">
        <f>+'M_ Personale'!AA43</f>
        <v>3.5527136788005009E-14</v>
      </c>
      <c r="AA17" s="26">
        <f>+'M_ Personale'!AB43</f>
        <v>6.5751000000000559</v>
      </c>
      <c r="AB17" s="26">
        <f>+'M_ Personale'!AC43</f>
        <v>0</v>
      </c>
      <c r="AC17" s="26">
        <f>+'M_ Personale'!AD43</f>
        <v>0</v>
      </c>
      <c r="AD17" s="26">
        <f>+'M_ Personale'!AE43</f>
        <v>0</v>
      </c>
      <c r="AE17" s="26">
        <f>+'M_ Personale'!AF43</f>
        <v>0</v>
      </c>
      <c r="AF17" s="26">
        <f>+'M_ Personale'!AG43</f>
        <v>0</v>
      </c>
      <c r="AG17" s="26">
        <f>+'M_ Personale'!AH43</f>
        <v>0</v>
      </c>
      <c r="AH17" s="26">
        <f>+'M_ Personale'!AI43</f>
        <v>0</v>
      </c>
      <c r="AI17" s="26">
        <f>+'M_ Personale'!AJ43</f>
        <v>0</v>
      </c>
      <c r="AJ17" s="26">
        <f>+'M_ Personale'!AK43</f>
        <v>0</v>
      </c>
      <c r="AK17" s="26">
        <f>+'M_ Personale'!AL43</f>
        <v>0</v>
      </c>
      <c r="AL17" s="26">
        <f>+'M_ Personale'!AM43</f>
        <v>0</v>
      </c>
    </row>
    <row r="18" spans="2:38" x14ac:dyDescent="0.3">
      <c r="B18" t="s">
        <v>135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</row>
    <row r="19" spans="2:38" x14ac:dyDescent="0.3">
      <c r="B19" t="s">
        <v>137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</row>
    <row r="20" spans="2:38" x14ac:dyDescent="0.3">
      <c r="B20" t="s">
        <v>139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</row>
    <row r="21" spans="2:38" x14ac:dyDescent="0.3">
      <c r="B21" t="s">
        <v>121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</row>
    <row r="22" spans="2:38" x14ac:dyDescent="0.3">
      <c r="B22" t="s">
        <v>143</v>
      </c>
      <c r="C22" s="56">
        <f>+M_Vendite!D117</f>
        <v>451000</v>
      </c>
      <c r="D22" s="56">
        <f>+M_Vendite!E117</f>
        <v>0</v>
      </c>
      <c r="E22" s="56">
        <f>+M_Vendite!F117</f>
        <v>0</v>
      </c>
      <c r="F22" s="56">
        <f>+M_Vendite!G117</f>
        <v>0</v>
      </c>
      <c r="G22" s="56">
        <f>+M_Vendite!H117</f>
        <v>0</v>
      </c>
      <c r="H22" s="56">
        <f>+M_Vendite!I117</f>
        <v>0</v>
      </c>
      <c r="I22" s="56">
        <f>+M_Vendite!J117</f>
        <v>0</v>
      </c>
      <c r="J22" s="56">
        <f>+M_Vendite!K117</f>
        <v>0</v>
      </c>
      <c r="K22" s="56">
        <f>+M_Vendite!L117</f>
        <v>0</v>
      </c>
      <c r="L22" s="56">
        <f>+M_Vendite!M117</f>
        <v>0</v>
      </c>
      <c r="M22" s="56">
        <f>+M_Vendite!N117</f>
        <v>0</v>
      </c>
      <c r="N22" s="56">
        <f>+M_Vendite!O117</f>
        <v>0</v>
      </c>
      <c r="O22" s="56">
        <f>+M_Vendite!P117</f>
        <v>0</v>
      </c>
      <c r="P22" s="56">
        <f>+M_Vendite!Q117</f>
        <v>0</v>
      </c>
      <c r="Q22" s="56">
        <f>+M_Vendite!R117</f>
        <v>0</v>
      </c>
      <c r="R22" s="56">
        <f>+M_Vendite!S117</f>
        <v>0</v>
      </c>
      <c r="S22" s="56">
        <f>+M_Vendite!T117</f>
        <v>0</v>
      </c>
      <c r="T22" s="56">
        <f>+M_Vendite!U117</f>
        <v>0</v>
      </c>
      <c r="U22" s="56">
        <f>+M_Vendite!V117</f>
        <v>0</v>
      </c>
      <c r="V22" s="56">
        <f>+M_Vendite!W117</f>
        <v>0</v>
      </c>
      <c r="W22" s="56">
        <f>+M_Vendite!X117</f>
        <v>0</v>
      </c>
      <c r="X22" s="56">
        <f>+M_Vendite!Y117</f>
        <v>0</v>
      </c>
      <c r="Y22" s="56">
        <f>+M_Vendite!Z117</f>
        <v>0</v>
      </c>
      <c r="Z22" s="56">
        <f>+M_Vendite!AA117</f>
        <v>0</v>
      </c>
      <c r="AA22" s="56">
        <f>+M_Vendite!AB117</f>
        <v>0</v>
      </c>
      <c r="AB22" s="56">
        <f>+M_Vendite!AC117</f>
        <v>0</v>
      </c>
      <c r="AC22" s="56">
        <f>+M_Vendite!AD117</f>
        <v>0</v>
      </c>
      <c r="AD22" s="56">
        <f>+M_Vendite!AE117</f>
        <v>0</v>
      </c>
      <c r="AE22" s="56">
        <f>+M_Vendite!AF117</f>
        <v>0</v>
      </c>
      <c r="AF22" s="56">
        <f>+M_Vendite!AG117</f>
        <v>0</v>
      </c>
      <c r="AG22" s="56">
        <f>+M_Vendite!AH117</f>
        <v>0</v>
      </c>
      <c r="AH22" s="56">
        <f>+M_Vendite!AI117</f>
        <v>0</v>
      </c>
      <c r="AI22" s="56">
        <f>+M_Vendite!AJ117</f>
        <v>0</v>
      </c>
      <c r="AJ22" s="56">
        <f>+M_Vendite!AK117</f>
        <v>0</v>
      </c>
      <c r="AK22" s="56">
        <f>+M_Vendite!AL117</f>
        <v>0</v>
      </c>
      <c r="AL22" s="56">
        <f>+M_Vendite!AM117</f>
        <v>0</v>
      </c>
    </row>
    <row r="23" spans="2:38" x14ac:dyDescent="0.3">
      <c r="B23" t="s">
        <v>122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</row>
    <row r="24" spans="2:38" x14ac:dyDescent="0.3">
      <c r="B24" t="s">
        <v>123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</row>
    <row r="27" spans="2:38" x14ac:dyDescent="0.3">
      <c r="B27" s="17"/>
      <c r="C27" s="28"/>
    </row>
    <row r="29" spans="2:38" x14ac:dyDescent="0.3">
      <c r="B29" s="21"/>
      <c r="C29" s="2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M_ Personale</vt:lpstr>
      <vt:lpstr>M_Costo Gestione</vt:lpstr>
      <vt:lpstr>I_Vendite_Acquisti</vt:lpstr>
      <vt:lpstr>M_Acquisti</vt:lpstr>
      <vt:lpstr>M_Vendite</vt:lpstr>
      <vt:lpstr>SPm</vt:lpstr>
      <vt:lpstr>CEm</vt:lpstr>
      <vt:lpstr>Flussi Cassa</vt:lpstr>
      <vt:lpstr>Variazioni Patrimoniali</vt:lpstr>
      <vt:lpstr>Modulo Iva</vt:lpstr>
    </vt:vector>
  </TitlesOfParts>
  <Company>Accenture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Imperiale, Gianluca</dc:creator>
  <cp:lastModifiedBy>Imperiale, Gianluca</cp:lastModifiedBy>
  <dcterms:created xsi:type="dcterms:W3CDTF">2013-02-21T19:38:56Z</dcterms:created>
  <dcterms:modified xsi:type="dcterms:W3CDTF">2017-05-11T17:20:55Z</dcterms:modified>
</cp:coreProperties>
</file>