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Home" sheetId="1" r:id="rId1"/>
    <sheet name="Irpef" sheetId="2" r:id="rId2"/>
    <sheet name="Im sos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<sst xmlns="http://schemas.openxmlformats.org/spreadsheetml/2006/main" count="47" uniqueCount="45">
  <si>
    <t>Aliquota</t>
  </si>
  <si>
    <t>Società di persone</t>
  </si>
  <si>
    <t>Utili da partecipazione</t>
  </si>
  <si>
    <t>Tipo società</t>
  </si>
  <si>
    <t>Società di Persone</t>
  </si>
  <si>
    <t>Utile da portare a Tassazione</t>
  </si>
  <si>
    <t>% Utile a Tassazione</t>
  </si>
  <si>
    <t>Societa' di Capitale</t>
  </si>
  <si>
    <t>Società di Capitale</t>
  </si>
  <si>
    <t>Sez B)</t>
  </si>
  <si>
    <t>Reddito Imponibile Marginale Irpef</t>
  </si>
  <si>
    <t>Sez A)</t>
  </si>
  <si>
    <t>Utile da partecipazione da portare a Tassazione</t>
  </si>
  <si>
    <t>Redditi Fondiari</t>
  </si>
  <si>
    <t>Redditi di capitali</t>
  </si>
  <si>
    <t>Inserire gli altri rediti diversi dagli Utili da Partecipazioni in società</t>
  </si>
  <si>
    <t>Redditi di lavoro dipendente</t>
  </si>
  <si>
    <t>Redditi di lavoro autonomo</t>
  </si>
  <si>
    <t>Redditi di impresa</t>
  </si>
  <si>
    <t>Redditi diversi</t>
  </si>
  <si>
    <t>TOTALE BASE IMPONIBILE LORDA</t>
  </si>
  <si>
    <t>Redditi</t>
  </si>
  <si>
    <t>Oneri deducibili</t>
  </si>
  <si>
    <t>Contributi previdenziali e assistenziali obbligatori</t>
  </si>
  <si>
    <t>Rendita catastale immobile adibito ad abitazione principale</t>
  </si>
  <si>
    <t>Contributi verso forme pensionistiche complementari</t>
  </si>
  <si>
    <t>Assegni corrispoti al coniuge in caso di separazione (escl. Quelli per i figli)</t>
  </si>
  <si>
    <t>Eerogazioni liberali per la Chiesa Cattolica</t>
  </si>
  <si>
    <t>I contributi a fondi integrativi del SSN</t>
  </si>
  <si>
    <t>TOTALE ONERI DEDUCIBILI</t>
  </si>
  <si>
    <t>BASE IMPONIBILE NETTA</t>
  </si>
  <si>
    <t>Tassazi</t>
  </si>
  <si>
    <t>Scaglioni reddito</t>
  </si>
  <si>
    <t>Da</t>
  </si>
  <si>
    <t>a</t>
  </si>
  <si>
    <t>Fascia</t>
  </si>
  <si>
    <t>Tassazione Marginale</t>
  </si>
  <si>
    <t>TOTALE</t>
  </si>
  <si>
    <t>TASSAZIONE UTILE IN TESTA AL SOCIO</t>
  </si>
  <si>
    <t>Aliquota marginale irpef</t>
  </si>
  <si>
    <t>societa' di capitali a partecipazione qualificata</t>
  </si>
  <si>
    <t>Utile da partecipazione</t>
  </si>
  <si>
    <t>Impsta sostitutiva</t>
  </si>
  <si>
    <t>Tassazione Utili partecipazione</t>
  </si>
  <si>
    <t>societa' di capitali a partecipazione non qualificata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</si>
</sst>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1"/>
      </left>
      <right style="thin"/>
      <top style="thin"/>
      <bottom/>
    </border>
    <border>
      <left style="thin"/>
      <right style="thin"/>
      <top style="thin"/>
      <bottom/>
    </border>
    <border>
      <left style="medium">
        <color indexed="21"/>
      </left>
      <right style="thin"/>
      <top/>
      <bottom/>
    </border>
    <border>
      <left style="thin"/>
      <right style="thin"/>
      <top/>
      <bottom/>
    </border>
    <border>
      <left style="medium">
        <color indexed="21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>
        <color indexed="21"/>
      </top>
      <bottom style="thin"/>
    </border>
    <border>
      <left style="medium">
        <color indexed="2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21"/>
      </left>
      <right/>
      <top style="medium">
        <color indexed="21"/>
      </top>
      <bottom style="thin"/>
    </border>
    <border>
      <left/>
      <right/>
      <top style="medium">
        <color indexed="21"/>
      </top>
      <bottom style="thin"/>
    </border>
    <border>
      <left/>
      <right style="thin"/>
      <top style="medium">
        <color indexed="21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9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9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9" fontId="3" fillId="0" borderId="15" xfId="0" applyNumberFormat="1" applyFont="1" applyBorder="1" applyAlignment="1">
      <alignment horizontal="center"/>
    </xf>
    <xf numFmtId="9" fontId="0" fillId="10" borderId="0" xfId="58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1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" fillId="10" borderId="16" xfId="0" applyFont="1" applyFill="1" applyBorder="1" applyAlignment="1">
      <alignment/>
    </xf>
    <xf numFmtId="0" fontId="3" fillId="10" borderId="17" xfId="0" applyFont="1" applyFill="1" applyBorder="1" applyAlignment="1">
      <alignment/>
    </xf>
    <xf numFmtId="0" fontId="3" fillId="10" borderId="18" xfId="0" applyFont="1" applyFill="1" applyBorder="1" applyAlignment="1">
      <alignment/>
    </xf>
    <xf numFmtId="4" fontId="36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30" fillId="0" borderId="0" xfId="52" applyAlignment="1">
      <alignment/>
    </xf>
    <xf numFmtId="0" fontId="3" fillId="10" borderId="19" xfId="0" applyFont="1" applyFill="1" applyBorder="1" applyAlignment="1">
      <alignment/>
    </xf>
    <xf numFmtId="0" fontId="3" fillId="10" borderId="20" xfId="0" applyFont="1" applyFill="1" applyBorder="1" applyAlignment="1">
      <alignment/>
    </xf>
    <xf numFmtId="0" fontId="3" fillId="10" borderId="2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46.57421875" style="0" bestFit="1" customWidth="1"/>
    <col min="3" max="3" width="28.28125" style="0" bestFit="1" customWidth="1"/>
  </cols>
  <sheetData>
    <row r="4" ht="15">
      <c r="B4" s="25" t="s">
        <v>40</v>
      </c>
    </row>
    <row r="5" ht="15">
      <c r="B5" s="25" t="s">
        <v>44</v>
      </c>
    </row>
    <row r="6" ht="15">
      <c r="B6" s="25" t="s">
        <v>1</v>
      </c>
    </row>
  </sheetData>
  <sheetProtection/>
  <hyperlinks>
    <hyperlink ref="B4" location="Irpef!A1" display="societa' di capitali a partecipazione qualificata"/>
    <hyperlink ref="B5" location="'Im sost'!A1" display="societa' di capitali a partecipazione non qualificata"/>
    <hyperlink ref="B6" location="Irpef!A1" display="Società di person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0.00390625" style="0" customWidth="1"/>
    <col min="3" max="3" width="17.421875" style="0" customWidth="1"/>
    <col min="5" max="5" width="11.7109375" style="0" bestFit="1" customWidth="1"/>
    <col min="6" max="6" width="18.7109375" style="0" bestFit="1" customWidth="1"/>
    <col min="7" max="7" width="11.7109375" style="0" customWidth="1"/>
  </cols>
  <sheetData>
    <row r="1" spans="1:2" ht="15">
      <c r="A1" s="17" t="s">
        <v>11</v>
      </c>
      <c r="B1" s="17" t="s">
        <v>12</v>
      </c>
    </row>
    <row r="3" spans="2:7" ht="30">
      <c r="B3" t="s">
        <v>2</v>
      </c>
      <c r="C3" s="15">
        <v>150000</v>
      </c>
      <c r="G3" s="13" t="s">
        <v>6</v>
      </c>
    </row>
    <row r="4" spans="6:7" ht="15">
      <c r="F4" t="s">
        <v>7</v>
      </c>
      <c r="G4" s="11">
        <v>0.4</v>
      </c>
    </row>
    <row r="5" spans="2:19" ht="15">
      <c r="B5" t="s">
        <v>3</v>
      </c>
      <c r="C5" t="s">
        <v>8</v>
      </c>
      <c r="F5" t="s">
        <v>1</v>
      </c>
      <c r="G5" s="11">
        <v>1</v>
      </c>
      <c r="S5" t="s">
        <v>8</v>
      </c>
    </row>
    <row r="6" ht="15">
      <c r="S6" t="s">
        <v>4</v>
      </c>
    </row>
    <row r="7" spans="2:3" ht="15">
      <c r="B7" t="s">
        <v>5</v>
      </c>
      <c r="C7" s="16">
        <f>+IF(C5=S5,G4*C3,G5*C3)</f>
        <v>60000</v>
      </c>
    </row>
    <row r="10" spans="1:2" ht="15">
      <c r="A10" s="17" t="s">
        <v>9</v>
      </c>
      <c r="B10" s="17" t="s">
        <v>10</v>
      </c>
    </row>
    <row r="12" ht="30">
      <c r="B12" s="12" t="s">
        <v>15</v>
      </c>
    </row>
    <row r="13" ht="15">
      <c r="B13" s="17" t="s">
        <v>21</v>
      </c>
    </row>
    <row r="14" spans="2:3" ht="15">
      <c r="B14" t="s">
        <v>13</v>
      </c>
      <c r="C14" s="15">
        <v>60000</v>
      </c>
    </row>
    <row r="15" spans="2:3" ht="15">
      <c r="B15" t="s">
        <v>14</v>
      </c>
      <c r="C15" s="15"/>
    </row>
    <row r="16" spans="2:3" ht="15">
      <c r="B16" t="s">
        <v>16</v>
      </c>
      <c r="C16" s="15"/>
    </row>
    <row r="17" spans="2:3" ht="15">
      <c r="B17" t="s">
        <v>17</v>
      </c>
      <c r="C17" s="15"/>
    </row>
    <row r="18" spans="2:3" ht="15">
      <c r="B18" t="s">
        <v>18</v>
      </c>
      <c r="C18" s="15"/>
    </row>
    <row r="19" spans="2:3" ht="15">
      <c r="B19" t="s">
        <v>19</v>
      </c>
      <c r="C19" s="15"/>
    </row>
    <row r="20" spans="2:3" ht="15">
      <c r="B20" s="17" t="s">
        <v>20</v>
      </c>
      <c r="C20" s="18">
        <f>SUM(C14:C19)</f>
        <v>60000</v>
      </c>
    </row>
    <row r="21" spans="2:3" ht="15">
      <c r="B21" s="17"/>
      <c r="C21" s="18"/>
    </row>
    <row r="22" spans="2:3" ht="15">
      <c r="B22" s="17" t="s">
        <v>22</v>
      </c>
      <c r="C22" s="18"/>
    </row>
    <row r="23" spans="2:3" ht="30">
      <c r="B23" s="12" t="s">
        <v>23</v>
      </c>
      <c r="C23" s="15">
        <v>1500</v>
      </c>
    </row>
    <row r="24" spans="2:3" ht="30">
      <c r="B24" s="12" t="s">
        <v>24</v>
      </c>
      <c r="C24" s="15"/>
    </row>
    <row r="25" spans="2:3" ht="30">
      <c r="B25" s="12" t="s">
        <v>25</v>
      </c>
      <c r="C25" s="15"/>
    </row>
    <row r="26" spans="2:3" ht="30">
      <c r="B26" s="12" t="s">
        <v>26</v>
      </c>
      <c r="C26" s="15"/>
    </row>
    <row r="27" spans="2:3" ht="15">
      <c r="B27" s="12" t="s">
        <v>27</v>
      </c>
      <c r="C27" s="15"/>
    </row>
    <row r="28" spans="2:3" ht="15">
      <c r="B28" s="12" t="s">
        <v>28</v>
      </c>
      <c r="C28" s="15"/>
    </row>
    <row r="29" spans="2:3" ht="15">
      <c r="B29" s="17" t="s">
        <v>29</v>
      </c>
      <c r="C29" s="18">
        <f>SUM(C23:C28)</f>
        <v>1500</v>
      </c>
    </row>
    <row r="30" spans="2:3" ht="15">
      <c r="B30" s="17"/>
      <c r="C30" s="18"/>
    </row>
    <row r="31" spans="2:3" ht="15">
      <c r="B31" s="17" t="s">
        <v>30</v>
      </c>
      <c r="C31" s="18">
        <f>+C20-C29</f>
        <v>58500</v>
      </c>
    </row>
    <row r="32" spans="2:3" ht="15">
      <c r="B32" s="17"/>
      <c r="C32" s="18"/>
    </row>
    <row r="33" spans="2:3" ht="15">
      <c r="B33" s="17" t="s">
        <v>31</v>
      </c>
      <c r="C33" s="18"/>
    </row>
    <row r="34" ht="15.75" thickBot="1"/>
    <row r="35" spans="2:6" ht="15">
      <c r="B35" s="26" t="s">
        <v>32</v>
      </c>
      <c r="C35" s="27"/>
      <c r="D35" s="28"/>
      <c r="E35" s="20"/>
      <c r="F35" s="20"/>
    </row>
    <row r="36" spans="2:6" ht="15">
      <c r="B36" s="21" t="s">
        <v>33</v>
      </c>
      <c r="C36" s="22" t="s">
        <v>34</v>
      </c>
      <c r="D36" s="22" t="s">
        <v>0</v>
      </c>
      <c r="E36" s="22" t="s">
        <v>35</v>
      </c>
      <c r="F36" s="22" t="s">
        <v>36</v>
      </c>
    </row>
    <row r="37" spans="2:6" ht="15">
      <c r="B37" s="2">
        <v>0</v>
      </c>
      <c r="C37" s="3">
        <v>15000</v>
      </c>
      <c r="D37" s="4">
        <v>0.23</v>
      </c>
      <c r="E37" s="3">
        <f>+IF(C31&gt;C37,0,C31-C37)</f>
        <v>0</v>
      </c>
      <c r="F37" s="3"/>
    </row>
    <row r="38" spans="2:6" ht="15">
      <c r="B38" s="5">
        <v>15000</v>
      </c>
      <c r="C38" s="6">
        <v>28000</v>
      </c>
      <c r="D38" s="7">
        <v>0.27</v>
      </c>
      <c r="E38" s="6">
        <f>+IF(C31&gt;C38,0,C38-C31)</f>
        <v>0</v>
      </c>
      <c r="F38" s="6">
        <f>+IF(C7&lt;E38,C7*D38,E38*D38)</f>
        <v>0</v>
      </c>
    </row>
    <row r="39" spans="2:6" ht="15">
      <c r="B39" s="5">
        <v>28000</v>
      </c>
      <c r="C39" s="6">
        <v>55000</v>
      </c>
      <c r="D39" s="7">
        <v>0.38</v>
      </c>
      <c r="E39" s="6">
        <f>+IF(C31&gt;C39,0,C39-C31)</f>
        <v>0</v>
      </c>
      <c r="F39" s="6">
        <f>+IF(C7&lt;=E38,0,IF(C7-E39-E38&gt;0,E39*D39,(C7-E38)*D39))</f>
        <v>0</v>
      </c>
    </row>
    <row r="40" spans="2:6" ht="15">
      <c r="B40" s="5">
        <v>55000</v>
      </c>
      <c r="C40" s="6">
        <v>75000</v>
      </c>
      <c r="D40" s="7">
        <v>0.41</v>
      </c>
      <c r="E40" s="6">
        <f>+IF(C31&gt;C40,0,C40-C31)</f>
        <v>16500</v>
      </c>
      <c r="F40" s="6">
        <f>+IF(C7&lt;=(E39+E38),0,IF(C7-E40-E39-E38&gt;0,E40*D40,(C7-E39-E38)*D40))</f>
        <v>6765</v>
      </c>
    </row>
    <row r="41" spans="2:7" ht="15">
      <c r="B41" s="8">
        <v>75000</v>
      </c>
      <c r="C41" s="9"/>
      <c r="D41" s="10">
        <v>0.43</v>
      </c>
      <c r="E41" s="9"/>
      <c r="F41" s="9">
        <f>+IF(C7&lt;=(E40+E39+E38),0,(C7-E40-E39-E38)*D41)</f>
        <v>18705</v>
      </c>
      <c r="G41" s="14"/>
    </row>
    <row r="42" spans="5:7" ht="15">
      <c r="E42" s="17" t="s">
        <v>37</v>
      </c>
      <c r="F42" s="23">
        <f>SUM(F37:F41)</f>
        <v>25470</v>
      </c>
      <c r="G42" s="19"/>
    </row>
    <row r="44" spans="2:3" ht="15">
      <c r="B44" s="17" t="s">
        <v>38</v>
      </c>
      <c r="C44" s="19">
        <f>+F42</f>
        <v>25470</v>
      </c>
    </row>
    <row r="45" spans="2:3" ht="15">
      <c r="B45" s="17" t="s">
        <v>39</v>
      </c>
      <c r="C45" s="24">
        <f>+C44/C7</f>
        <v>0.4245</v>
      </c>
    </row>
    <row r="48" ht="15">
      <c r="G48" s="1"/>
    </row>
    <row r="49" ht="15">
      <c r="G49" s="1"/>
    </row>
    <row r="50" ht="15">
      <c r="G50" s="1"/>
    </row>
  </sheetData>
  <sheetProtection/>
  <mergeCells count="1">
    <mergeCell ref="B35:D35"/>
  </mergeCells>
  <dataValidations count="1">
    <dataValidation type="list" allowBlank="1" showInputMessage="1" showErrorMessage="1" sqref="C5">
      <formula1>$S$5:$S$6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8.8515625" style="0" bestFit="1" customWidth="1"/>
  </cols>
  <sheetData>
    <row r="3" spans="2:3" ht="15">
      <c r="B3" t="s">
        <v>41</v>
      </c>
      <c r="C3" s="15">
        <v>150000</v>
      </c>
    </row>
    <row r="5" spans="2:3" ht="15">
      <c r="B5" t="s">
        <v>42</v>
      </c>
      <c r="C5" s="11">
        <v>0.2</v>
      </c>
    </row>
    <row r="7" spans="2:3" ht="15">
      <c r="B7" t="s">
        <v>43</v>
      </c>
      <c r="C7" s="16">
        <f>+C5*C3</f>
        <v>30000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2012-09-14T19:25:44Z</dcterms:created>
  <dcterms:modified xsi:type="dcterms:W3CDTF">2012-09-14T21:17:46Z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