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<sst xmlns="http://schemas.openxmlformats.org/spreadsheetml/2006/main" count="264" uniqueCount="142">
  <si>
    <t>non modificare celle nella parte grigia</t>
  </si>
  <si>
    <t>MUTUO</t>
  </si>
  <si>
    <t>A1 m1</t>
  </si>
  <si>
    <t>controllo</t>
  </si>
  <si>
    <t>numero mese stipula</t>
  </si>
  <si>
    <t>PARAMETRI</t>
  </si>
  <si>
    <t>A1 m2</t>
  </si>
  <si>
    <t>numero mese inizio rata</t>
  </si>
  <si>
    <t xml:space="preserve">Periodo Stipula Contratto </t>
  </si>
  <si>
    <t>A1 m3</t>
  </si>
  <si>
    <t>Tasso di interesse annuale</t>
  </si>
  <si>
    <t>A1 m4</t>
  </si>
  <si>
    <t>Inizio pagamento rata</t>
  </si>
  <si>
    <t>A1 m5</t>
  </si>
  <si>
    <t>Importo Mutuo</t>
  </si>
  <si>
    <t>A1 m6</t>
  </si>
  <si>
    <t>Numero rate annuali (da 1 a 4)</t>
  </si>
  <si>
    <t>A1 m7</t>
  </si>
  <si>
    <t>Numero anni</t>
  </si>
  <si>
    <t>A1 m8</t>
  </si>
  <si>
    <t>Durata (numero rate totali)</t>
  </si>
  <si>
    <t>A1 m9</t>
  </si>
  <si>
    <t>A1 m10</t>
  </si>
  <si>
    <t>Tasso di interesse effettivo</t>
  </si>
  <si>
    <t>A1 m11</t>
  </si>
  <si>
    <t>A1 m12</t>
  </si>
  <si>
    <t>Rata (quota capitale + oneri finanziari)</t>
  </si>
  <si>
    <t>A2 m1</t>
  </si>
  <si>
    <t>A2 m2</t>
  </si>
  <si>
    <t>periodo</t>
  </si>
  <si>
    <t>A2 m3</t>
  </si>
  <si>
    <t>Mutuo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</si>
  <si>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</si>
  <si>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</si>
  <si>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</si>
  <si>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</si>
  <si>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</si>
  <si>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</si>
  <si>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</si>
  <si>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</si>
  <si>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</si>
  <si>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</si>
  <si>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</si>
  <si>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</si>
  <si>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</si>
  <si>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</si>
  <si>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</si>
  <si>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</si>
  <si>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</si>
  <si>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</si>
  <si>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</si>
  <si>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</si>
  <si>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</si>
  <si>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A4 m1</t>
  </si>
  <si>
    <t>A4 m2</t>
  </si>
  <si>
    <t>A4 m3</t>
  </si>
  <si>
    <t>A4 m4</t>
  </si>
  <si>
    <t>A4 m5</t>
  </si>
  <si>
    <t>A4 m6</t>
  </si>
  <si>
    <t>A4 m7</t>
  </si>
  <si>
    <t>A4 m8</t>
  </si>
  <si>
    <t>A4 m9</t>
  </si>
  <si>
    <t>A4 m10</t>
  </si>
  <si>
    <t>A4 m11</t>
  </si>
  <si>
    <t>A4 m12</t>
  </si>
  <si>
    <t>A5 m1</t>
  </si>
  <si>
    <t>A5 m2</t>
  </si>
  <si>
    <t>A5 m3</t>
  </si>
  <si>
    <t>A5 m4</t>
  </si>
  <si>
    <t>A5 m5</t>
  </si>
  <si>
    <t>A5 m6</t>
  </si>
  <si>
    <t>A5 m7</t>
  </si>
  <si>
    <t>A5 m8</t>
  </si>
  <si>
    <t>A5 m9</t>
  </si>
  <si>
    <t>A5 m10</t>
  </si>
  <si>
    <t>A5 m11</t>
  </si>
  <si>
    <t>A5 m12</t>
  </si>
  <si>
    <t>A6 m1</t>
  </si>
  <si>
    <t>A6 m2</t>
  </si>
  <si>
    <t>A6 m3</t>
  </si>
  <si>
    <t>A6 m4</t>
  </si>
  <si>
    <t>A6 m5</t>
  </si>
  <si>
    <t>A6 m6</t>
  </si>
  <si>
    <t>A6 m7</t>
  </si>
  <si>
    <t>A6 m8</t>
  </si>
  <si>
    <t>A6 m9</t>
  </si>
  <si>
    <t>A6 m10</t>
  </si>
  <si>
    <t>A6 m11</t>
  </si>
  <si>
    <t>A6 m12</t>
  </si>
  <si>
    <t>A7 m1</t>
  </si>
  <si>
    <t>A7 m2</t>
  </si>
  <si>
    <t>A7 m3</t>
  </si>
  <si>
    <t>A7 m4</t>
  </si>
  <si>
    <t>A7 m5</t>
  </si>
  <si>
    <t>A7 m6</t>
  </si>
  <si>
    <t>A7 m7</t>
  </si>
  <si>
    <t>A7 m8</t>
  </si>
  <si>
    <t>A7 m9</t>
  </si>
  <si>
    <t>A7 m10</t>
  </si>
  <si>
    <t>A7 m11</t>
  </si>
  <si>
    <t>A7 m12</t>
  </si>
  <si>
    <t>A8 m1</t>
  </si>
  <si>
    <t>A8 m2</t>
  </si>
  <si>
    <t>A8 m3</t>
  </si>
  <si>
    <t>A8 m4</t>
  </si>
  <si>
    <t>A8 m5</t>
  </si>
  <si>
    <t>A8 m6</t>
  </si>
  <si>
    <t>A8 m7</t>
  </si>
  <si>
    <t>A8 m8</t>
  </si>
  <si>
    <t>A8 m9</t>
  </si>
  <si>
    <t>A8 m10</t>
  </si>
  <si>
    <t>A8 m11</t>
  </si>
  <si>
    <t>A8 m12</t>
  </si>
  <si>
    <t>A9 m1</t>
  </si>
  <si>
    <t>A9 m2</t>
  </si>
  <si>
    <t>A9 m3</t>
  </si>
  <si>
    <t>A9 m4</t>
  </si>
  <si>
    <t>A9 m5</t>
  </si>
  <si>
    <t>A9 m6</t>
  </si>
  <si>
    <t>A9 m7</t>
  </si>
  <si>
    <t>A9 m8</t>
  </si>
  <si>
    <t>A9 m9</t>
  </si>
  <si>
    <t>A9 m10</t>
  </si>
  <si>
    <t>A9 m11</t>
  </si>
  <si>
    <t>A9 m12</t>
  </si>
  <si>
    <t>A10 m1</t>
  </si>
  <si>
    <t>A10 m2</t>
  </si>
  <si>
    <t>A10 m3</t>
  </si>
  <si>
    <t>A10 m4</t>
  </si>
  <si>
    <t>A10 m5</t>
  </si>
  <si>
    <t>A10 m6</t>
  </si>
  <si>
    <t>A10 m7</t>
  </si>
  <si>
    <t>A10 m8</t>
  </si>
  <si>
    <t>A10 m9</t>
  </si>
  <si>
    <t>A10 m10</t>
  </si>
  <si>
    <t>A10 m11</t>
  </si>
  <si>
    <t>A10 m12</t>
  </si>
  <si>
    <t>Rata</t>
  </si>
  <si>
    <t>Quota Capitale</t>
  </si>
  <si>
    <t>Quota Capitale Cumulata</t>
  </si>
  <si>
    <t xml:space="preserve">Oneri Finanziari </t>
  </si>
  <si>
    <t>Debito Residuo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</si>
</sst>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000%"/>
    <numFmt numFmtId="166" formatCode="&quot;€&quot;\ 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9"/>
      <color indexed="9"/>
      <name val="Book Antiqua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0" xfId="0" applyFont="1" applyFill="1" applyBorder="1" applyAlignment="1" applyProtection="1">
      <alignment vertical="center"/>
      <protection hidden="1"/>
    </xf>
    <xf numFmtId="17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 vertical="center"/>
      <protection hidden="1"/>
    </xf>
    <xf numFmtId="2" fontId="38" fillId="14" borderId="11" xfId="0" applyNumberFormat="1" applyFont="1" applyFill="1" applyBorder="1" applyAlignment="1" applyProtection="1">
      <alignment horizontal="center" vertical="center" wrapText="1"/>
      <protection locked="0"/>
    </xf>
    <xf numFmtId="9" fontId="38" fillId="14" borderId="11" xfId="57" applyFont="1" applyFill="1" applyBorder="1" applyAlignment="1" applyProtection="1">
      <alignment horizontal="center" vertical="center" wrapText="1"/>
      <protection locked="0"/>
    </xf>
    <xf numFmtId="17" fontId="38" fillId="1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hidden="1"/>
    </xf>
    <xf numFmtId="164" fontId="38" fillId="14" borderId="11" xfId="0" applyNumberFormat="1" applyFont="1" applyFill="1" applyBorder="1" applyAlignment="1" applyProtection="1">
      <alignment horizontal="center" vertical="center" wrapText="1"/>
      <protection locked="0"/>
    </xf>
    <xf numFmtId="1" fontId="38" fillId="1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vertical="center" wrapText="1"/>
      <protection hidden="1"/>
    </xf>
    <xf numFmtId="3" fontId="0" fillId="2" borderId="10" xfId="0" applyNumberFormat="1" applyFill="1" applyBorder="1" applyAlignment="1" applyProtection="1">
      <alignment horizontal="center"/>
      <protection hidden="1"/>
    </xf>
    <xf numFmtId="0" fontId="2" fillId="35" borderId="14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165" fontId="0" fillId="2" borderId="0" xfId="57" applyNumberFormat="1" applyFont="1" applyFill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horizontal="center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vertical="center"/>
      <protection hidden="1"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17" fontId="38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382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FY1" s="2" t="s">
        <v>0</v>
      </c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</row>
    <row r="2" spans="1:212" ht="15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>
        <v>1</v>
      </c>
      <c r="GN2" s="3">
        <v>2</v>
      </c>
      <c r="GO2" s="3">
        <v>3</v>
      </c>
      <c r="GP2" s="3">
        <v>4</v>
      </c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</row>
    <row r="3" spans="1:212" ht="1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FY3" s="5" t="s">
        <v>2</v>
      </c>
      <c r="FZ3" s="3">
        <v>1</v>
      </c>
      <c r="GA3" s="3"/>
      <c r="GB3" s="3"/>
      <c r="GC3" s="3" t="s">
        <v>3</v>
      </c>
      <c r="GD3" s="3">
        <f>VLOOKUP(C5,$FY$3:$FZ$39,2,FALSE)</f>
        <v>1</v>
      </c>
      <c r="GE3" s="3" t="s">
        <v>4</v>
      </c>
      <c r="GF3" s="3"/>
      <c r="GG3" s="3"/>
      <c r="GH3" s="3"/>
      <c r="GI3" s="3"/>
      <c r="GJ3" s="3">
        <v>1</v>
      </c>
      <c r="GK3" s="3">
        <f>+IF($C$9=$GM$2,GM3,IF($C$9=$GN$2,GN3,IF($C$9=$GO$2,GO3,IF($C$9=$GP$2,GP3,0))))</f>
        <v>1</v>
      </c>
      <c r="GL3" s="3"/>
      <c r="GM3" s="3">
        <v>1</v>
      </c>
      <c r="GN3" s="3">
        <v>1</v>
      </c>
      <c r="GO3" s="3">
        <v>1</v>
      </c>
      <c r="GP3" s="3">
        <v>1</v>
      </c>
      <c r="GQ3" s="3"/>
      <c r="GR3" s="3"/>
      <c r="GS3" s="3"/>
      <c r="GT3" s="3">
        <v>1</v>
      </c>
      <c r="GU3" s="3"/>
      <c r="GV3" s="3">
        <v>1</v>
      </c>
      <c r="GW3" s="3"/>
      <c r="GX3" s="3"/>
      <c r="GY3" s="3"/>
      <c r="GZ3" s="3"/>
      <c r="HA3" s="3"/>
      <c r="HB3" s="3"/>
      <c r="HC3" s="3"/>
      <c r="HD3" s="3"/>
    </row>
    <row r="4" spans="1:212" ht="15.75">
      <c r="A4" s="1"/>
      <c r="B4" s="4" t="s">
        <v>5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FY4" s="5" t="s">
        <v>6</v>
      </c>
      <c r="FZ4" s="3">
        <f>1+FZ3</f>
        <v>2</v>
      </c>
      <c r="GA4" s="3"/>
      <c r="GB4" s="3"/>
      <c r="GC4" s="3"/>
      <c r="GD4" s="3">
        <f>VLOOKUP(C7,$FY$3:$FZ$39,2,FALSE)</f>
        <v>1</v>
      </c>
      <c r="GE4" s="3" t="s">
        <v>7</v>
      </c>
      <c r="GF4" s="3"/>
      <c r="GG4" s="3"/>
      <c r="GH4" s="3"/>
      <c r="GI4" s="3"/>
      <c r="GJ4" s="3">
        <f>+GJ3+1</f>
        <v>2</v>
      </c>
      <c r="GK4" s="3">
        <f>+IF($C$9=$GM$2,GM4,IF($C$9=$GN$2,GN4,IF($C$9=$GO$2,GO4,IF($C$9=$GP$2,GP4,0))))</f>
        <v>0</v>
      </c>
      <c r="GL4" s="3"/>
      <c r="GM4" s="3"/>
      <c r="GN4" s="3"/>
      <c r="GO4" s="3"/>
      <c r="GP4" s="3"/>
      <c r="GQ4" s="3"/>
      <c r="GR4" s="3"/>
      <c r="GS4" s="3"/>
      <c r="GT4" s="3">
        <v>2</v>
      </c>
      <c r="GU4" s="3"/>
      <c r="GV4" s="3">
        <v>2</v>
      </c>
      <c r="GW4" s="3"/>
      <c r="GX4" s="3"/>
      <c r="GY4" s="3"/>
      <c r="GZ4" s="3"/>
      <c r="HA4" s="3"/>
      <c r="HB4" s="3"/>
      <c r="HC4" s="3"/>
      <c r="HD4" s="3"/>
    </row>
    <row r="5" spans="1:212" ht="15">
      <c r="A5" s="1"/>
      <c r="B5" s="7" t="s">
        <v>8</v>
      </c>
      <c r="C5" s="8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FY5" s="5" t="s">
        <v>9</v>
      </c>
      <c r="FZ5" s="3">
        <f aca="true" t="shared" si="0" ref="FZ5:FZ68">1+FZ4</f>
        <v>3</v>
      </c>
      <c r="GA5" s="3"/>
      <c r="GB5" s="3"/>
      <c r="GC5" s="3"/>
      <c r="GD5" s="3"/>
      <c r="GE5" s="3"/>
      <c r="GF5" s="3"/>
      <c r="GG5" s="3"/>
      <c r="GH5" s="3"/>
      <c r="GI5" s="3"/>
      <c r="GJ5" s="3">
        <f aca="true" t="shared" si="1" ref="GJ5:GJ68">+GJ4+1</f>
        <v>3</v>
      </c>
      <c r="GK5" s="3">
        <f aca="true" t="shared" si="2" ref="GK5:GK69">+IF($C$9=$GM$2,GM5,IF($C$9=$GN$2,GN5,IF($C$9=$GO$2,GO5,IF($C$9=$GP$2,GP5,0))))</f>
        <v>0</v>
      </c>
      <c r="GL5" s="3"/>
      <c r="GM5" s="3"/>
      <c r="GN5" s="3"/>
      <c r="GO5" s="3"/>
      <c r="GP5" s="3"/>
      <c r="GQ5" s="3"/>
      <c r="GR5" s="3"/>
      <c r="GS5" s="3"/>
      <c r="GT5" s="3">
        <v>3</v>
      </c>
      <c r="GU5" s="3"/>
      <c r="GV5" s="3">
        <v>3</v>
      </c>
      <c r="GW5" s="3"/>
      <c r="GX5" s="3"/>
      <c r="GY5" s="3"/>
      <c r="GZ5" s="3"/>
      <c r="HA5" s="3"/>
      <c r="HB5" s="3"/>
      <c r="HC5" s="3"/>
      <c r="HD5" s="3"/>
    </row>
    <row r="6" spans="1:212" ht="15">
      <c r="A6" s="1"/>
      <c r="B6" s="7" t="s">
        <v>10</v>
      </c>
      <c r="C6" s="9">
        <v>0.05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FY6" s="5" t="s">
        <v>11</v>
      </c>
      <c r="FZ6" s="3">
        <f t="shared" si="0"/>
        <v>4</v>
      </c>
      <c r="GA6" s="3"/>
      <c r="GB6" s="3"/>
      <c r="GC6" s="3"/>
      <c r="GD6" s="3"/>
      <c r="GE6" s="3"/>
      <c r="GF6" s="3"/>
      <c r="GG6" s="3"/>
      <c r="GH6" s="3"/>
      <c r="GI6" s="3"/>
      <c r="GJ6" s="3">
        <f t="shared" si="1"/>
        <v>4</v>
      </c>
      <c r="GK6" s="3">
        <f t="shared" si="2"/>
        <v>1</v>
      </c>
      <c r="GL6" s="3"/>
      <c r="GM6" s="3"/>
      <c r="GN6" s="3"/>
      <c r="GO6" s="3"/>
      <c r="GP6" s="3">
        <v>1</v>
      </c>
      <c r="GQ6" s="3"/>
      <c r="GR6" s="3"/>
      <c r="GS6" s="3"/>
      <c r="GT6" s="3">
        <v>4</v>
      </c>
      <c r="GU6" s="3"/>
      <c r="GV6" s="3">
        <v>4</v>
      </c>
      <c r="GW6" s="3"/>
      <c r="GX6" s="3"/>
      <c r="GY6" s="3"/>
      <c r="GZ6" s="3"/>
      <c r="HA6" s="3"/>
      <c r="HB6" s="3"/>
      <c r="HC6" s="3"/>
      <c r="HD6" s="3"/>
    </row>
    <row r="7" spans="1:212" ht="15">
      <c r="A7" s="1"/>
      <c r="B7" s="7" t="s">
        <v>12</v>
      </c>
      <c r="C7" s="10" t="s">
        <v>2</v>
      </c>
      <c r="D7" s="1">
        <f>+IF(GD4&lt;GD3,"non puoi inserire una data antecedente a quella di stipule del finanziamento","")</f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FY7" s="5" t="s">
        <v>13</v>
      </c>
      <c r="FZ7" s="3">
        <f t="shared" si="0"/>
        <v>5</v>
      </c>
      <c r="GA7" s="3"/>
      <c r="GB7" s="3"/>
      <c r="GC7" s="3"/>
      <c r="GD7" s="3"/>
      <c r="GE7" s="3"/>
      <c r="GF7" s="3"/>
      <c r="GG7" s="3"/>
      <c r="GH7" s="3"/>
      <c r="GI7" s="3"/>
      <c r="GJ7" s="3">
        <f t="shared" si="1"/>
        <v>5</v>
      </c>
      <c r="GK7" s="3">
        <f t="shared" si="2"/>
        <v>0</v>
      </c>
      <c r="GL7" s="3"/>
      <c r="GM7" s="3"/>
      <c r="GN7" s="3"/>
      <c r="GO7" s="3">
        <v>1</v>
      </c>
      <c r="GP7" s="3"/>
      <c r="GQ7" s="3"/>
      <c r="GR7" s="3"/>
      <c r="GS7" s="3"/>
      <c r="GT7" s="3"/>
      <c r="GU7" s="3"/>
      <c r="GV7" s="3">
        <v>5</v>
      </c>
      <c r="GW7" s="3"/>
      <c r="GX7" s="3"/>
      <c r="GY7" s="3"/>
      <c r="GZ7" s="3"/>
      <c r="HA7" s="3"/>
      <c r="HB7" s="3"/>
      <c r="HC7" s="3"/>
      <c r="HD7" s="3"/>
    </row>
    <row r="8" spans="1:212" ht="15">
      <c r="A8" s="1"/>
      <c r="B8" s="11" t="s">
        <v>14</v>
      </c>
      <c r="C8" s="12">
        <v>300000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FY8" s="5" t="s">
        <v>15</v>
      </c>
      <c r="FZ8" s="3">
        <f t="shared" si="0"/>
        <v>6</v>
      </c>
      <c r="GA8" s="3"/>
      <c r="GB8" s="3"/>
      <c r="GC8" s="3"/>
      <c r="GD8" s="3"/>
      <c r="GE8" s="3"/>
      <c r="GF8" s="3"/>
      <c r="GG8" s="3"/>
      <c r="GH8" s="3"/>
      <c r="GI8" s="3"/>
      <c r="GJ8" s="3">
        <f t="shared" si="1"/>
        <v>6</v>
      </c>
      <c r="GK8" s="3">
        <f t="shared" si="2"/>
        <v>0</v>
      </c>
      <c r="GL8" s="3"/>
      <c r="GM8" s="3"/>
      <c r="GN8" s="3"/>
      <c r="GO8" s="3"/>
      <c r="GP8" s="3"/>
      <c r="GQ8" s="3"/>
      <c r="GR8" s="3"/>
      <c r="GS8" s="3"/>
      <c r="GT8" s="3"/>
      <c r="GU8" s="3"/>
      <c r="GV8" s="3">
        <v>6</v>
      </c>
      <c r="GW8" s="3"/>
      <c r="GX8" s="3"/>
      <c r="GY8" s="3"/>
      <c r="GZ8" s="3"/>
      <c r="HA8" s="3"/>
      <c r="HB8" s="3"/>
      <c r="HC8" s="3"/>
      <c r="HD8" s="3"/>
    </row>
    <row r="9" spans="1:212" ht="15">
      <c r="A9" s="1"/>
      <c r="B9" s="11" t="s">
        <v>16</v>
      </c>
      <c r="C9" s="13">
        <v>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FY9" s="5" t="s">
        <v>17</v>
      </c>
      <c r="FZ9" s="3">
        <f t="shared" si="0"/>
        <v>7</v>
      </c>
      <c r="GA9" s="3"/>
      <c r="GB9" s="3"/>
      <c r="GC9" s="3"/>
      <c r="GD9" s="3"/>
      <c r="GE9" s="3"/>
      <c r="GF9" s="3"/>
      <c r="GG9" s="3"/>
      <c r="GH9" s="3"/>
      <c r="GI9" s="3"/>
      <c r="GJ9" s="3">
        <f t="shared" si="1"/>
        <v>7</v>
      </c>
      <c r="GK9" s="3">
        <f t="shared" si="2"/>
        <v>1</v>
      </c>
      <c r="GL9" s="3"/>
      <c r="GM9" s="3"/>
      <c r="GN9" s="3">
        <v>1</v>
      </c>
      <c r="GO9" s="3"/>
      <c r="GP9" s="3">
        <v>1</v>
      </c>
      <c r="GQ9" s="3"/>
      <c r="GR9" s="3"/>
      <c r="GS9" s="3"/>
      <c r="GT9" s="3"/>
      <c r="GU9" s="3"/>
      <c r="GV9" s="3">
        <v>7</v>
      </c>
      <c r="GW9" s="3"/>
      <c r="GX9" s="3"/>
      <c r="GY9" s="3"/>
      <c r="GZ9" s="3"/>
      <c r="HA9" s="3"/>
      <c r="HB9" s="3"/>
      <c r="HC9" s="3"/>
      <c r="HD9" s="3"/>
    </row>
    <row r="10" spans="1:212" ht="15">
      <c r="A10" s="1"/>
      <c r="B10" s="11" t="s">
        <v>18</v>
      </c>
      <c r="C10" s="13">
        <v>10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FY10" s="5" t="s">
        <v>19</v>
      </c>
      <c r="FZ10" s="3">
        <f t="shared" si="0"/>
        <v>8</v>
      </c>
      <c r="GA10" s="3"/>
      <c r="GB10" s="3"/>
      <c r="GC10" s="3"/>
      <c r="GD10" s="3"/>
      <c r="GE10" s="3"/>
      <c r="GF10" s="3"/>
      <c r="GG10" s="3"/>
      <c r="GH10" s="3"/>
      <c r="GI10" s="3"/>
      <c r="GJ10" s="3">
        <f t="shared" si="1"/>
        <v>8</v>
      </c>
      <c r="GK10" s="3">
        <f t="shared" si="2"/>
        <v>0</v>
      </c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>
        <v>8</v>
      </c>
      <c r="GW10" s="3"/>
      <c r="GX10" s="3"/>
      <c r="GY10" s="3"/>
      <c r="GZ10" s="3"/>
      <c r="HA10" s="3"/>
      <c r="HB10" s="3"/>
      <c r="HC10" s="3"/>
      <c r="HD10" s="3"/>
    </row>
    <row r="11" spans="1:212" ht="15">
      <c r="A11" s="1"/>
      <c r="B11" s="14" t="s">
        <v>20</v>
      </c>
      <c r="C11" s="15">
        <f>+C10*C9</f>
        <v>40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FY11" s="5" t="s">
        <v>21</v>
      </c>
      <c r="FZ11" s="3">
        <f t="shared" si="0"/>
        <v>9</v>
      </c>
      <c r="GA11" s="3"/>
      <c r="GB11" s="3"/>
      <c r="GC11" s="3"/>
      <c r="GD11" s="3"/>
      <c r="GE11" s="3"/>
      <c r="GF11" s="3"/>
      <c r="GG11" s="3"/>
      <c r="GH11" s="3"/>
      <c r="GI11" s="3"/>
      <c r="GJ11" s="3">
        <f t="shared" si="1"/>
        <v>9</v>
      </c>
      <c r="GK11" s="3">
        <f t="shared" si="2"/>
        <v>0</v>
      </c>
      <c r="GL11" s="3"/>
      <c r="GM11" s="3"/>
      <c r="GN11" s="3"/>
      <c r="GO11" s="3">
        <v>1</v>
      </c>
      <c r="GP11" s="3"/>
      <c r="GQ11" s="3"/>
      <c r="GR11" s="3"/>
      <c r="GS11" s="3"/>
      <c r="GT11" s="3"/>
      <c r="GU11" s="3"/>
      <c r="GV11" s="3">
        <v>9</v>
      </c>
      <c r="GW11" s="3"/>
      <c r="GX11" s="3"/>
      <c r="GY11" s="3"/>
      <c r="GZ11" s="3"/>
      <c r="HA11" s="3"/>
      <c r="HB11" s="3"/>
      <c r="HC11" s="3"/>
      <c r="HD11" s="3"/>
    </row>
    <row r="12" spans="1:212" ht="15">
      <c r="A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FY12" s="5" t="s">
        <v>22</v>
      </c>
      <c r="FZ12" s="3">
        <f t="shared" si="0"/>
        <v>10</v>
      </c>
      <c r="GA12" s="3"/>
      <c r="GB12" s="3"/>
      <c r="GC12" s="3"/>
      <c r="GD12" s="3"/>
      <c r="GE12" s="3"/>
      <c r="GF12" s="3"/>
      <c r="GG12" s="3"/>
      <c r="GH12" s="3"/>
      <c r="GI12" s="3"/>
      <c r="GJ12" s="3">
        <f t="shared" si="1"/>
        <v>10</v>
      </c>
      <c r="GK12" s="3">
        <f t="shared" si="2"/>
        <v>1</v>
      </c>
      <c r="GL12" s="3"/>
      <c r="GM12" s="3"/>
      <c r="GN12" s="3"/>
      <c r="GO12" s="3"/>
      <c r="GP12" s="3">
        <v>1</v>
      </c>
      <c r="GQ12" s="3"/>
      <c r="GR12" s="3"/>
      <c r="GS12" s="3"/>
      <c r="GT12" s="3"/>
      <c r="GU12" s="3"/>
      <c r="GV12" s="3">
        <v>10</v>
      </c>
      <c r="GW12" s="3"/>
      <c r="GX12" s="3"/>
      <c r="GY12" s="3"/>
      <c r="GZ12" s="3"/>
      <c r="HA12" s="3"/>
      <c r="HB12" s="3"/>
      <c r="HC12" s="3"/>
      <c r="HD12" s="3"/>
    </row>
    <row r="13" spans="1:212" ht="15">
      <c r="A13" s="1"/>
      <c r="B13" s="16" t="s">
        <v>23</v>
      </c>
      <c r="C13" s="17" t="str">
        <f>IF(C9=1,"annuale",IF(C9=2,"semestrale",IF(C9=3,"quadrimestrale",IF(C9=4,"trimestrale"))))</f>
        <v>trimestrale</v>
      </c>
      <c r="D13" s="18">
        <f>((1+C6)^(1/C9))-1</f>
        <v>0.012272234429039353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FY13" s="5" t="s">
        <v>24</v>
      </c>
      <c r="FZ13" s="3">
        <f t="shared" si="0"/>
        <v>11</v>
      </c>
      <c r="GA13" s="3"/>
      <c r="GB13" s="3"/>
      <c r="GC13" s="3"/>
      <c r="GD13" s="3"/>
      <c r="GE13" s="3"/>
      <c r="GF13" s="3"/>
      <c r="GG13" s="3"/>
      <c r="GH13" s="3"/>
      <c r="GI13" s="3"/>
      <c r="GJ13" s="3">
        <f t="shared" si="1"/>
        <v>11</v>
      </c>
      <c r="GK13" s="3">
        <f t="shared" si="2"/>
        <v>0</v>
      </c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</row>
    <row r="14" spans="1:212" ht="15">
      <c r="A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FY14" s="5" t="s">
        <v>25</v>
      </c>
      <c r="FZ14" s="3">
        <f t="shared" si="0"/>
        <v>12</v>
      </c>
      <c r="GA14" s="3"/>
      <c r="GB14" s="3"/>
      <c r="GC14" s="3"/>
      <c r="GD14" s="3"/>
      <c r="GE14" s="3"/>
      <c r="GF14" s="3"/>
      <c r="GG14" s="3"/>
      <c r="GH14" s="3"/>
      <c r="GI14" s="3"/>
      <c r="GJ14" s="3">
        <f t="shared" si="1"/>
        <v>12</v>
      </c>
      <c r="GK14" s="3">
        <f t="shared" si="2"/>
        <v>0</v>
      </c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</row>
    <row r="15" spans="1:212" ht="15">
      <c r="A15" s="1"/>
      <c r="B15" s="16" t="s">
        <v>26</v>
      </c>
      <c r="C15" s="17" t="str">
        <f>C13</f>
        <v>trimestrale</v>
      </c>
      <c r="D15" s="19">
        <f>C8/((1-(1+D13)^(-C11))/D13)</f>
        <v>9535.86302165508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FY15" s="5" t="s">
        <v>27</v>
      </c>
      <c r="FZ15" s="3">
        <f t="shared" si="0"/>
        <v>13</v>
      </c>
      <c r="GA15" s="3"/>
      <c r="GB15" s="3"/>
      <c r="GC15" s="3"/>
      <c r="GD15" s="3"/>
      <c r="GE15" s="3"/>
      <c r="GF15" s="3"/>
      <c r="GG15" s="3"/>
      <c r="GH15" s="3"/>
      <c r="GI15" s="3"/>
      <c r="GJ15" s="3">
        <f t="shared" si="1"/>
        <v>13</v>
      </c>
      <c r="GK15" s="3">
        <f t="shared" si="2"/>
        <v>1</v>
      </c>
      <c r="GL15" s="3"/>
      <c r="GM15" s="3">
        <v>1</v>
      </c>
      <c r="GN15" s="3">
        <v>1</v>
      </c>
      <c r="GO15" s="3">
        <v>1</v>
      </c>
      <c r="GP15" s="3">
        <v>1</v>
      </c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</row>
    <row r="16" spans="1:212" s="25" customFormat="1" ht="15">
      <c r="A16" s="24"/>
      <c r="B16" s="24"/>
      <c r="C16" s="24"/>
      <c r="D16" s="24">
        <f aca="true" t="shared" si="3" ref="D16:AI16">+_xlfn.IFERROR((VLOOKUP(D17,$GJ:$GK,2,FALSE)),0)</f>
        <v>1</v>
      </c>
      <c r="E16" s="24">
        <f t="shared" si="3"/>
        <v>0</v>
      </c>
      <c r="F16" s="24">
        <f t="shared" si="3"/>
        <v>0</v>
      </c>
      <c r="G16" s="24">
        <f t="shared" si="3"/>
        <v>1</v>
      </c>
      <c r="H16" s="24">
        <f t="shared" si="3"/>
        <v>0</v>
      </c>
      <c r="I16" s="24">
        <f t="shared" si="3"/>
        <v>0</v>
      </c>
      <c r="J16" s="24">
        <f t="shared" si="3"/>
        <v>1</v>
      </c>
      <c r="K16" s="24">
        <f t="shared" si="3"/>
        <v>0</v>
      </c>
      <c r="L16" s="24">
        <f t="shared" si="3"/>
        <v>0</v>
      </c>
      <c r="M16" s="24">
        <f t="shared" si="3"/>
        <v>1</v>
      </c>
      <c r="N16" s="24">
        <f t="shared" si="3"/>
        <v>0</v>
      </c>
      <c r="O16" s="24">
        <f t="shared" si="3"/>
        <v>0</v>
      </c>
      <c r="P16" s="24">
        <f t="shared" si="3"/>
        <v>1</v>
      </c>
      <c r="Q16" s="24">
        <f t="shared" si="3"/>
        <v>0</v>
      </c>
      <c r="R16" s="24">
        <f t="shared" si="3"/>
        <v>0</v>
      </c>
      <c r="S16" s="24">
        <f t="shared" si="3"/>
        <v>1</v>
      </c>
      <c r="T16" s="24">
        <f t="shared" si="3"/>
        <v>0</v>
      </c>
      <c r="U16" s="24">
        <f t="shared" si="3"/>
        <v>0</v>
      </c>
      <c r="V16" s="24">
        <f t="shared" si="3"/>
        <v>1</v>
      </c>
      <c r="W16" s="24">
        <f t="shared" si="3"/>
        <v>0</v>
      </c>
      <c r="X16" s="24">
        <f t="shared" si="3"/>
        <v>0</v>
      </c>
      <c r="Y16" s="24">
        <f t="shared" si="3"/>
        <v>1</v>
      </c>
      <c r="Z16" s="24">
        <f t="shared" si="3"/>
        <v>0</v>
      </c>
      <c r="AA16" s="24">
        <f t="shared" si="3"/>
        <v>0</v>
      </c>
      <c r="AB16" s="24">
        <f t="shared" si="3"/>
        <v>1</v>
      </c>
      <c r="AC16" s="24">
        <f t="shared" si="3"/>
        <v>0</v>
      </c>
      <c r="AD16" s="24">
        <f t="shared" si="3"/>
        <v>0</v>
      </c>
      <c r="AE16" s="24">
        <f t="shared" si="3"/>
        <v>1</v>
      </c>
      <c r="AF16" s="24">
        <f t="shared" si="3"/>
        <v>0</v>
      </c>
      <c r="AG16" s="24">
        <f t="shared" si="3"/>
        <v>0</v>
      </c>
      <c r="AH16" s="24">
        <f t="shared" si="3"/>
        <v>1</v>
      </c>
      <c r="AI16" s="24">
        <f t="shared" si="3"/>
        <v>0</v>
      </c>
      <c r="AJ16" s="24">
        <f aca="true" t="shared" si="4" ref="AJ16:BO16">+_xlfn.IFERROR((VLOOKUP(AJ17,$GJ:$GK,2,FALSE)),0)</f>
        <v>0</v>
      </c>
      <c r="AK16" s="24">
        <f t="shared" si="4"/>
        <v>1</v>
      </c>
      <c r="AL16" s="24">
        <f t="shared" si="4"/>
        <v>0</v>
      </c>
      <c r="AM16" s="24">
        <f t="shared" si="4"/>
        <v>0</v>
      </c>
      <c r="AN16" s="24">
        <f t="shared" si="4"/>
        <v>1</v>
      </c>
      <c r="AO16" s="24">
        <f t="shared" si="4"/>
        <v>0</v>
      </c>
      <c r="AP16" s="24">
        <f t="shared" si="4"/>
        <v>0</v>
      </c>
      <c r="AQ16" s="24">
        <f t="shared" si="4"/>
        <v>1</v>
      </c>
      <c r="AR16" s="24">
        <f t="shared" si="4"/>
        <v>0</v>
      </c>
      <c r="AS16" s="24">
        <f t="shared" si="4"/>
        <v>0</v>
      </c>
      <c r="AT16" s="24">
        <f t="shared" si="4"/>
        <v>1</v>
      </c>
      <c r="AU16" s="24">
        <f t="shared" si="4"/>
        <v>0</v>
      </c>
      <c r="AV16" s="24">
        <f t="shared" si="4"/>
        <v>0</v>
      </c>
      <c r="AW16" s="24">
        <f t="shared" si="4"/>
        <v>1</v>
      </c>
      <c r="AX16" s="24">
        <f t="shared" si="4"/>
        <v>0</v>
      </c>
      <c r="AY16" s="24">
        <f t="shared" si="4"/>
        <v>0</v>
      </c>
      <c r="AZ16" s="24">
        <f t="shared" si="4"/>
        <v>1</v>
      </c>
      <c r="BA16" s="24">
        <f t="shared" si="4"/>
        <v>0</v>
      </c>
      <c r="BB16" s="24">
        <f t="shared" si="4"/>
        <v>0</v>
      </c>
      <c r="BC16" s="24">
        <f t="shared" si="4"/>
        <v>1</v>
      </c>
      <c r="BD16" s="24">
        <f t="shared" si="4"/>
        <v>0</v>
      </c>
      <c r="BE16" s="24">
        <f t="shared" si="4"/>
        <v>0</v>
      </c>
      <c r="BF16" s="24">
        <f t="shared" si="4"/>
        <v>1</v>
      </c>
      <c r="BG16" s="24">
        <f t="shared" si="4"/>
        <v>0</v>
      </c>
      <c r="BH16" s="24">
        <f t="shared" si="4"/>
        <v>0</v>
      </c>
      <c r="BI16" s="24">
        <f t="shared" si="4"/>
        <v>1</v>
      </c>
      <c r="BJ16" s="24">
        <f t="shared" si="4"/>
        <v>0</v>
      </c>
      <c r="BK16" s="24">
        <f t="shared" si="4"/>
        <v>0</v>
      </c>
      <c r="BL16" s="24">
        <f t="shared" si="4"/>
        <v>1</v>
      </c>
      <c r="BM16" s="24">
        <f t="shared" si="4"/>
        <v>0</v>
      </c>
      <c r="BN16" s="24">
        <f t="shared" si="4"/>
        <v>0</v>
      </c>
      <c r="BO16" s="24">
        <f t="shared" si="4"/>
        <v>1</v>
      </c>
      <c r="BP16" s="24">
        <f aca="true" t="shared" si="5" ref="BP16:CU16">+_xlfn.IFERROR((VLOOKUP(BP17,$GJ:$GK,2,FALSE)),0)</f>
        <v>0</v>
      </c>
      <c r="BQ16" s="24">
        <f t="shared" si="5"/>
        <v>0</v>
      </c>
      <c r="BR16" s="24">
        <f t="shared" si="5"/>
        <v>1</v>
      </c>
      <c r="BS16" s="24">
        <f t="shared" si="5"/>
        <v>0</v>
      </c>
      <c r="BT16" s="24">
        <f t="shared" si="5"/>
        <v>0</v>
      </c>
      <c r="BU16" s="24">
        <f t="shared" si="5"/>
        <v>1</v>
      </c>
      <c r="BV16" s="24">
        <f t="shared" si="5"/>
        <v>0</v>
      </c>
      <c r="BW16" s="24">
        <f t="shared" si="5"/>
        <v>0</v>
      </c>
      <c r="BX16" s="24">
        <f t="shared" si="5"/>
        <v>1</v>
      </c>
      <c r="BY16" s="24">
        <f t="shared" si="5"/>
        <v>0</v>
      </c>
      <c r="BZ16" s="24">
        <f t="shared" si="5"/>
        <v>0</v>
      </c>
      <c r="CA16" s="24">
        <f t="shared" si="5"/>
        <v>1</v>
      </c>
      <c r="CB16" s="24">
        <f t="shared" si="5"/>
        <v>0</v>
      </c>
      <c r="CC16" s="24">
        <f t="shared" si="5"/>
        <v>0</v>
      </c>
      <c r="CD16" s="24">
        <f t="shared" si="5"/>
        <v>1</v>
      </c>
      <c r="CE16" s="24">
        <f t="shared" si="5"/>
        <v>0</v>
      </c>
      <c r="CF16" s="24">
        <f t="shared" si="5"/>
        <v>0</v>
      </c>
      <c r="CG16" s="24">
        <f t="shared" si="5"/>
        <v>1</v>
      </c>
      <c r="CH16" s="24">
        <f t="shared" si="5"/>
        <v>0</v>
      </c>
      <c r="CI16" s="24">
        <f t="shared" si="5"/>
        <v>0</v>
      </c>
      <c r="CJ16" s="24">
        <f t="shared" si="5"/>
        <v>1</v>
      </c>
      <c r="CK16" s="24">
        <f t="shared" si="5"/>
        <v>0</v>
      </c>
      <c r="CL16" s="24">
        <f t="shared" si="5"/>
        <v>0</v>
      </c>
      <c r="CM16" s="24">
        <f t="shared" si="5"/>
        <v>1</v>
      </c>
      <c r="CN16" s="24">
        <f t="shared" si="5"/>
        <v>0</v>
      </c>
      <c r="CO16" s="24">
        <f t="shared" si="5"/>
        <v>0</v>
      </c>
      <c r="CP16" s="24">
        <f t="shared" si="5"/>
        <v>1</v>
      </c>
      <c r="CQ16" s="24">
        <f t="shared" si="5"/>
        <v>0</v>
      </c>
      <c r="CR16" s="24">
        <f t="shared" si="5"/>
        <v>0</v>
      </c>
      <c r="CS16" s="24">
        <f t="shared" si="5"/>
        <v>1</v>
      </c>
      <c r="CT16" s="24">
        <f t="shared" si="5"/>
        <v>0</v>
      </c>
      <c r="CU16" s="24">
        <f t="shared" si="5"/>
        <v>0</v>
      </c>
      <c r="CV16" s="24">
        <f aca="true" t="shared" si="6" ref="CV16:DS16">+_xlfn.IFERROR((VLOOKUP(CV17,$GJ:$GK,2,FALSE)),0)</f>
        <v>1</v>
      </c>
      <c r="CW16" s="24">
        <f t="shared" si="6"/>
        <v>0</v>
      </c>
      <c r="CX16" s="24">
        <f t="shared" si="6"/>
        <v>0</v>
      </c>
      <c r="CY16" s="24">
        <f t="shared" si="6"/>
        <v>1</v>
      </c>
      <c r="CZ16" s="24">
        <f t="shared" si="6"/>
        <v>0</v>
      </c>
      <c r="DA16" s="24">
        <f t="shared" si="6"/>
        <v>0</v>
      </c>
      <c r="DB16" s="24">
        <f t="shared" si="6"/>
        <v>1</v>
      </c>
      <c r="DC16" s="24">
        <f t="shared" si="6"/>
        <v>0</v>
      </c>
      <c r="DD16" s="24">
        <f t="shared" si="6"/>
        <v>0</v>
      </c>
      <c r="DE16" s="24">
        <f t="shared" si="6"/>
        <v>1</v>
      </c>
      <c r="DF16" s="24">
        <f t="shared" si="6"/>
        <v>0</v>
      </c>
      <c r="DG16" s="24">
        <f t="shared" si="6"/>
        <v>0</v>
      </c>
      <c r="DH16" s="24">
        <f t="shared" si="6"/>
        <v>1</v>
      </c>
      <c r="DI16" s="24">
        <f t="shared" si="6"/>
        <v>0</v>
      </c>
      <c r="DJ16" s="24">
        <f t="shared" si="6"/>
        <v>0</v>
      </c>
      <c r="DK16" s="24">
        <f t="shared" si="6"/>
        <v>1</v>
      </c>
      <c r="DL16" s="24">
        <f t="shared" si="6"/>
        <v>0</v>
      </c>
      <c r="DM16" s="24">
        <f t="shared" si="6"/>
        <v>0</v>
      </c>
      <c r="DN16" s="24">
        <f t="shared" si="6"/>
        <v>1</v>
      </c>
      <c r="DO16" s="24">
        <f t="shared" si="6"/>
        <v>0</v>
      </c>
      <c r="DP16" s="24">
        <f t="shared" si="6"/>
        <v>0</v>
      </c>
      <c r="DQ16" s="24">
        <f t="shared" si="6"/>
        <v>1</v>
      </c>
      <c r="DR16" s="24">
        <f t="shared" si="6"/>
        <v>0</v>
      </c>
      <c r="DS16" s="24">
        <f t="shared" si="6"/>
        <v>0</v>
      </c>
      <c r="FY16" s="26" t="s">
        <v>28</v>
      </c>
      <c r="FZ16" s="27">
        <f t="shared" si="0"/>
        <v>14</v>
      </c>
      <c r="GA16" s="27"/>
      <c r="GB16" s="27"/>
      <c r="GC16" s="27"/>
      <c r="GD16" s="27"/>
      <c r="GE16" s="27"/>
      <c r="GF16" s="27"/>
      <c r="GG16" s="27"/>
      <c r="GH16" s="27"/>
      <c r="GI16" s="27"/>
      <c r="GJ16" s="27">
        <f t="shared" si="1"/>
        <v>14</v>
      </c>
      <c r="GK16" s="27">
        <f t="shared" si="2"/>
        <v>0</v>
      </c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</row>
    <row r="17" spans="1:212" s="25" customFormat="1" ht="15">
      <c r="A17" s="24"/>
      <c r="B17" s="24"/>
      <c r="C17" s="24" t="s">
        <v>29</v>
      </c>
      <c r="D17" s="24">
        <f>+IF(D18=$C$7,1,0)</f>
        <v>1</v>
      </c>
      <c r="E17" s="24">
        <f>+IF(E18=$C$7,1,+IF(D17=0,0,D17+1))</f>
        <v>2</v>
      </c>
      <c r="F17" s="24">
        <f>+IF(F18=$C$7,1,+IF(E17=0,0,E17+1))</f>
        <v>3</v>
      </c>
      <c r="G17" s="24">
        <f>+IF(G18=$C$7,1,+IF(F17=0,0,F17+1))</f>
        <v>4</v>
      </c>
      <c r="H17" s="24">
        <f>+IF(H18=$C$7,1,+IF(G17=0,0,G17+1))</f>
        <v>5</v>
      </c>
      <c r="I17" s="24">
        <f aca="true" t="shared" si="7" ref="I17:BT17">+IF(I18=$C$7,1,+IF(H17=0,0,H17+1))</f>
        <v>6</v>
      </c>
      <c r="J17" s="24">
        <f t="shared" si="7"/>
        <v>7</v>
      </c>
      <c r="K17" s="24">
        <f t="shared" si="7"/>
        <v>8</v>
      </c>
      <c r="L17" s="24">
        <f t="shared" si="7"/>
        <v>9</v>
      </c>
      <c r="M17" s="24">
        <f t="shared" si="7"/>
        <v>10</v>
      </c>
      <c r="N17" s="24">
        <f t="shared" si="7"/>
        <v>11</v>
      </c>
      <c r="O17" s="24">
        <f t="shared" si="7"/>
        <v>12</v>
      </c>
      <c r="P17" s="24">
        <f t="shared" si="7"/>
        <v>13</v>
      </c>
      <c r="Q17" s="24">
        <f t="shared" si="7"/>
        <v>14</v>
      </c>
      <c r="R17" s="24">
        <f t="shared" si="7"/>
        <v>15</v>
      </c>
      <c r="S17" s="24">
        <f t="shared" si="7"/>
        <v>16</v>
      </c>
      <c r="T17" s="24">
        <f t="shared" si="7"/>
        <v>17</v>
      </c>
      <c r="U17" s="24">
        <f t="shared" si="7"/>
        <v>18</v>
      </c>
      <c r="V17" s="24">
        <f t="shared" si="7"/>
        <v>19</v>
      </c>
      <c r="W17" s="24">
        <f t="shared" si="7"/>
        <v>20</v>
      </c>
      <c r="X17" s="24">
        <f t="shared" si="7"/>
        <v>21</v>
      </c>
      <c r="Y17" s="24">
        <f t="shared" si="7"/>
        <v>22</v>
      </c>
      <c r="Z17" s="24">
        <f t="shared" si="7"/>
        <v>23</v>
      </c>
      <c r="AA17" s="24">
        <f t="shared" si="7"/>
        <v>24</v>
      </c>
      <c r="AB17" s="24">
        <f t="shared" si="7"/>
        <v>25</v>
      </c>
      <c r="AC17" s="24">
        <f t="shared" si="7"/>
        <v>26</v>
      </c>
      <c r="AD17" s="24">
        <f t="shared" si="7"/>
        <v>27</v>
      </c>
      <c r="AE17" s="24">
        <f t="shared" si="7"/>
        <v>28</v>
      </c>
      <c r="AF17" s="24">
        <f t="shared" si="7"/>
        <v>29</v>
      </c>
      <c r="AG17" s="24">
        <f t="shared" si="7"/>
        <v>30</v>
      </c>
      <c r="AH17" s="24">
        <f t="shared" si="7"/>
        <v>31</v>
      </c>
      <c r="AI17" s="24">
        <f t="shared" si="7"/>
        <v>32</v>
      </c>
      <c r="AJ17" s="24">
        <f t="shared" si="7"/>
        <v>33</v>
      </c>
      <c r="AK17" s="24">
        <f t="shared" si="7"/>
        <v>34</v>
      </c>
      <c r="AL17" s="24">
        <f t="shared" si="7"/>
        <v>35</v>
      </c>
      <c r="AM17" s="24">
        <f t="shared" si="7"/>
        <v>36</v>
      </c>
      <c r="AN17" s="24">
        <f t="shared" si="7"/>
        <v>37</v>
      </c>
      <c r="AO17" s="24">
        <f t="shared" si="7"/>
        <v>38</v>
      </c>
      <c r="AP17" s="24">
        <f t="shared" si="7"/>
        <v>39</v>
      </c>
      <c r="AQ17" s="24">
        <f t="shared" si="7"/>
        <v>40</v>
      </c>
      <c r="AR17" s="24">
        <f t="shared" si="7"/>
        <v>41</v>
      </c>
      <c r="AS17" s="24">
        <f t="shared" si="7"/>
        <v>42</v>
      </c>
      <c r="AT17" s="24">
        <f t="shared" si="7"/>
        <v>43</v>
      </c>
      <c r="AU17" s="24">
        <f t="shared" si="7"/>
        <v>44</v>
      </c>
      <c r="AV17" s="24">
        <f t="shared" si="7"/>
        <v>45</v>
      </c>
      <c r="AW17" s="24">
        <f t="shared" si="7"/>
        <v>46</v>
      </c>
      <c r="AX17" s="24">
        <f t="shared" si="7"/>
        <v>47</v>
      </c>
      <c r="AY17" s="24">
        <f t="shared" si="7"/>
        <v>48</v>
      </c>
      <c r="AZ17" s="24">
        <f t="shared" si="7"/>
        <v>49</v>
      </c>
      <c r="BA17" s="24">
        <f t="shared" si="7"/>
        <v>50</v>
      </c>
      <c r="BB17" s="24">
        <f t="shared" si="7"/>
        <v>51</v>
      </c>
      <c r="BC17" s="24">
        <f t="shared" si="7"/>
        <v>52</v>
      </c>
      <c r="BD17" s="24">
        <f t="shared" si="7"/>
        <v>53</v>
      </c>
      <c r="BE17" s="24">
        <f t="shared" si="7"/>
        <v>54</v>
      </c>
      <c r="BF17" s="24">
        <f t="shared" si="7"/>
        <v>55</v>
      </c>
      <c r="BG17" s="24">
        <f t="shared" si="7"/>
        <v>56</v>
      </c>
      <c r="BH17" s="24">
        <f t="shared" si="7"/>
        <v>57</v>
      </c>
      <c r="BI17" s="24">
        <f t="shared" si="7"/>
        <v>58</v>
      </c>
      <c r="BJ17" s="24">
        <f t="shared" si="7"/>
        <v>59</v>
      </c>
      <c r="BK17" s="24">
        <f t="shared" si="7"/>
        <v>60</v>
      </c>
      <c r="BL17" s="24">
        <f t="shared" si="7"/>
        <v>61</v>
      </c>
      <c r="BM17" s="24">
        <f t="shared" si="7"/>
        <v>62</v>
      </c>
      <c r="BN17" s="24">
        <f t="shared" si="7"/>
        <v>63</v>
      </c>
      <c r="BO17" s="24">
        <f t="shared" si="7"/>
        <v>64</v>
      </c>
      <c r="BP17" s="24">
        <f t="shared" si="7"/>
        <v>65</v>
      </c>
      <c r="BQ17" s="24">
        <f t="shared" si="7"/>
        <v>66</v>
      </c>
      <c r="BR17" s="24">
        <f t="shared" si="7"/>
        <v>67</v>
      </c>
      <c r="BS17" s="24">
        <f t="shared" si="7"/>
        <v>68</v>
      </c>
      <c r="BT17" s="24">
        <f t="shared" si="7"/>
        <v>69</v>
      </c>
      <c r="BU17" s="24">
        <f aca="true" t="shared" si="8" ref="BU17:DS17">+IF(BU18=$C$7,1,+IF(BT17=0,0,BT17+1))</f>
        <v>70</v>
      </c>
      <c r="BV17" s="24">
        <f t="shared" si="8"/>
        <v>71</v>
      </c>
      <c r="BW17" s="24">
        <f t="shared" si="8"/>
        <v>72</v>
      </c>
      <c r="BX17" s="24">
        <f t="shared" si="8"/>
        <v>73</v>
      </c>
      <c r="BY17" s="24">
        <f t="shared" si="8"/>
        <v>74</v>
      </c>
      <c r="BZ17" s="24">
        <f t="shared" si="8"/>
        <v>75</v>
      </c>
      <c r="CA17" s="24">
        <f t="shared" si="8"/>
        <v>76</v>
      </c>
      <c r="CB17" s="24">
        <f t="shared" si="8"/>
        <v>77</v>
      </c>
      <c r="CC17" s="24">
        <f t="shared" si="8"/>
        <v>78</v>
      </c>
      <c r="CD17" s="24">
        <f t="shared" si="8"/>
        <v>79</v>
      </c>
      <c r="CE17" s="24">
        <f t="shared" si="8"/>
        <v>80</v>
      </c>
      <c r="CF17" s="24">
        <f t="shared" si="8"/>
        <v>81</v>
      </c>
      <c r="CG17" s="24">
        <f t="shared" si="8"/>
        <v>82</v>
      </c>
      <c r="CH17" s="24">
        <f t="shared" si="8"/>
        <v>83</v>
      </c>
      <c r="CI17" s="24">
        <f t="shared" si="8"/>
        <v>84</v>
      </c>
      <c r="CJ17" s="24">
        <f t="shared" si="8"/>
        <v>85</v>
      </c>
      <c r="CK17" s="24">
        <f t="shared" si="8"/>
        <v>86</v>
      </c>
      <c r="CL17" s="24">
        <f t="shared" si="8"/>
        <v>87</v>
      </c>
      <c r="CM17" s="24">
        <f t="shared" si="8"/>
        <v>88</v>
      </c>
      <c r="CN17" s="24">
        <f t="shared" si="8"/>
        <v>89</v>
      </c>
      <c r="CO17" s="24">
        <f t="shared" si="8"/>
        <v>90</v>
      </c>
      <c r="CP17" s="24">
        <f t="shared" si="8"/>
        <v>91</v>
      </c>
      <c r="CQ17" s="24">
        <f t="shared" si="8"/>
        <v>92</v>
      </c>
      <c r="CR17" s="24">
        <f t="shared" si="8"/>
        <v>93</v>
      </c>
      <c r="CS17" s="24">
        <f t="shared" si="8"/>
        <v>94</v>
      </c>
      <c r="CT17" s="24">
        <f t="shared" si="8"/>
        <v>95</v>
      </c>
      <c r="CU17" s="24">
        <f t="shared" si="8"/>
        <v>96</v>
      </c>
      <c r="CV17" s="24">
        <f t="shared" si="8"/>
        <v>97</v>
      </c>
      <c r="CW17" s="24">
        <f t="shared" si="8"/>
        <v>98</v>
      </c>
      <c r="CX17" s="24">
        <f t="shared" si="8"/>
        <v>99</v>
      </c>
      <c r="CY17" s="24">
        <f t="shared" si="8"/>
        <v>100</v>
      </c>
      <c r="CZ17" s="24">
        <f t="shared" si="8"/>
        <v>101</v>
      </c>
      <c r="DA17" s="24">
        <f t="shared" si="8"/>
        <v>102</v>
      </c>
      <c r="DB17" s="24">
        <f t="shared" si="8"/>
        <v>103</v>
      </c>
      <c r="DC17" s="24">
        <f t="shared" si="8"/>
        <v>104</v>
      </c>
      <c r="DD17" s="24">
        <f t="shared" si="8"/>
        <v>105</v>
      </c>
      <c r="DE17" s="24">
        <f t="shared" si="8"/>
        <v>106</v>
      </c>
      <c r="DF17" s="24">
        <f t="shared" si="8"/>
        <v>107</v>
      </c>
      <c r="DG17" s="24">
        <f t="shared" si="8"/>
        <v>108</v>
      </c>
      <c r="DH17" s="24">
        <f t="shared" si="8"/>
        <v>109</v>
      </c>
      <c r="DI17" s="24">
        <f t="shared" si="8"/>
        <v>110</v>
      </c>
      <c r="DJ17" s="24">
        <f t="shared" si="8"/>
        <v>111</v>
      </c>
      <c r="DK17" s="24">
        <f t="shared" si="8"/>
        <v>112</v>
      </c>
      <c r="DL17" s="24">
        <f t="shared" si="8"/>
        <v>113</v>
      </c>
      <c r="DM17" s="24">
        <f t="shared" si="8"/>
        <v>114</v>
      </c>
      <c r="DN17" s="24">
        <f t="shared" si="8"/>
        <v>115</v>
      </c>
      <c r="DO17" s="24">
        <f t="shared" si="8"/>
        <v>116</v>
      </c>
      <c r="DP17" s="24">
        <f t="shared" si="8"/>
        <v>117</v>
      </c>
      <c r="DQ17" s="24">
        <f t="shared" si="8"/>
        <v>118</v>
      </c>
      <c r="DR17" s="24">
        <f t="shared" si="8"/>
        <v>119</v>
      </c>
      <c r="DS17" s="24">
        <f t="shared" si="8"/>
        <v>120</v>
      </c>
      <c r="FY17" s="26" t="s">
        <v>30</v>
      </c>
      <c r="FZ17" s="27">
        <f t="shared" si="0"/>
        <v>15</v>
      </c>
      <c r="GA17" s="27"/>
      <c r="GB17" s="27"/>
      <c r="GC17" s="27"/>
      <c r="GD17" s="27"/>
      <c r="GE17" s="27"/>
      <c r="GF17" s="27"/>
      <c r="GG17" s="27"/>
      <c r="GH17" s="27"/>
      <c r="GI17" s="27"/>
      <c r="GJ17" s="27">
        <f t="shared" si="1"/>
        <v>15</v>
      </c>
      <c r="GK17" s="27">
        <f t="shared" si="2"/>
        <v>0</v>
      </c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</row>
    <row r="18" spans="1:212" ht="15">
      <c r="A18" s="1"/>
      <c r="B18" s="20" t="s">
        <v>31</v>
      </c>
      <c r="C18" s="21"/>
      <c r="D18" s="21" t="s">
        <v>2</v>
      </c>
      <c r="E18" s="21" t="s">
        <v>6</v>
      </c>
      <c r="F18" s="21" t="s">
        <v>9</v>
      </c>
      <c r="G18" s="21" t="s">
        <v>11</v>
      </c>
      <c r="H18" s="21" t="s">
        <v>13</v>
      </c>
      <c r="I18" s="21" t="s">
        <v>15</v>
      </c>
      <c r="J18" s="21" t="s">
        <v>17</v>
      </c>
      <c r="K18" s="21" t="s">
        <v>19</v>
      </c>
      <c r="L18" s="21" t="s">
        <v>21</v>
      </c>
      <c r="M18" s="21" t="s">
        <v>22</v>
      </c>
      <c r="N18" s="21" t="s">
        <v>24</v>
      </c>
      <c r="O18" s="21" t="s">
        <v>25</v>
      </c>
      <c r="P18" s="21" t="s">
        <v>27</v>
      </c>
      <c r="Q18" s="21" t="s">
        <v>28</v>
      </c>
      <c r="R18" s="21" t="s">
        <v>30</v>
      </c>
      <c r="S18" s="21" t="s">
        <v>32</v>
      </c>
      <c r="T18" s="21" t="s">
        <v>33</v>
      </c>
      <c r="U18" s="21" t="s">
        <v>34</v>
      </c>
      <c r="V18" s="21" t="s">
        <v>35</v>
      </c>
      <c r="W18" s="21" t="s">
        <v>36</v>
      </c>
      <c r="X18" s="21" t="s">
        <v>37</v>
      </c>
      <c r="Y18" s="21" t="s">
        <v>38</v>
      </c>
      <c r="Z18" s="21" t="s">
        <v>39</v>
      </c>
      <c r="AA18" s="21" t="s">
        <v>40</v>
      </c>
      <c r="AB18" s="21" t="s">
        <v>41</v>
      </c>
      <c r="AC18" s="21" t="s">
        <v>42</v>
      </c>
      <c r="AD18" s="21" t="s">
        <v>43</v>
      </c>
      <c r="AE18" s="21" t="s">
        <v>44</v>
      </c>
      <c r="AF18" s="21" t="s">
        <v>45</v>
      </c>
      <c r="AG18" s="21" t="s">
        <v>46</v>
      </c>
      <c r="AH18" s="21" t="s">
        <v>47</v>
      </c>
      <c r="AI18" s="21" t="s">
        <v>48</v>
      </c>
      <c r="AJ18" s="21" t="s">
        <v>49</v>
      </c>
      <c r="AK18" s="21" t="s">
        <v>50</v>
      </c>
      <c r="AL18" s="21" t="s">
        <v>51</v>
      </c>
      <c r="AM18" s="21" t="s">
        <v>52</v>
      </c>
      <c r="AN18" s="21" t="s">
        <v>53</v>
      </c>
      <c r="AO18" s="21" t="s">
        <v>54</v>
      </c>
      <c r="AP18" s="21" t="s">
        <v>55</v>
      </c>
      <c r="AQ18" s="21" t="s">
        <v>56</v>
      </c>
      <c r="AR18" s="21" t="s">
        <v>57</v>
      </c>
      <c r="AS18" s="21" t="s">
        <v>58</v>
      </c>
      <c r="AT18" s="21" t="s">
        <v>59</v>
      </c>
      <c r="AU18" s="21" t="s">
        <v>60</v>
      </c>
      <c r="AV18" s="21" t="s">
        <v>61</v>
      </c>
      <c r="AW18" s="21" t="s">
        <v>62</v>
      </c>
      <c r="AX18" s="21" t="s">
        <v>63</v>
      </c>
      <c r="AY18" s="21" t="s">
        <v>64</v>
      </c>
      <c r="AZ18" s="21" t="s">
        <v>65</v>
      </c>
      <c r="BA18" s="21" t="s">
        <v>66</v>
      </c>
      <c r="BB18" s="21" t="s">
        <v>67</v>
      </c>
      <c r="BC18" s="21" t="s">
        <v>68</v>
      </c>
      <c r="BD18" s="21" t="s">
        <v>69</v>
      </c>
      <c r="BE18" s="21" t="s">
        <v>70</v>
      </c>
      <c r="BF18" s="21" t="s">
        <v>71</v>
      </c>
      <c r="BG18" s="21" t="s">
        <v>72</v>
      </c>
      <c r="BH18" s="21" t="s">
        <v>73</v>
      </c>
      <c r="BI18" s="21" t="s">
        <v>74</v>
      </c>
      <c r="BJ18" s="21" t="s">
        <v>75</v>
      </c>
      <c r="BK18" s="21" t="s">
        <v>76</v>
      </c>
      <c r="BL18" s="21" t="s">
        <v>77</v>
      </c>
      <c r="BM18" s="21" t="s">
        <v>78</v>
      </c>
      <c r="BN18" s="21" t="s">
        <v>79</v>
      </c>
      <c r="BO18" s="21" t="s">
        <v>80</v>
      </c>
      <c r="BP18" s="21" t="s">
        <v>81</v>
      </c>
      <c r="BQ18" s="21" t="s">
        <v>82</v>
      </c>
      <c r="BR18" s="21" t="s">
        <v>83</v>
      </c>
      <c r="BS18" s="21" t="s">
        <v>84</v>
      </c>
      <c r="BT18" s="21" t="s">
        <v>85</v>
      </c>
      <c r="BU18" s="21" t="s">
        <v>86</v>
      </c>
      <c r="BV18" s="21" t="s">
        <v>87</v>
      </c>
      <c r="BW18" s="21" t="s">
        <v>88</v>
      </c>
      <c r="BX18" s="21" t="s">
        <v>89</v>
      </c>
      <c r="BY18" s="21" t="s">
        <v>90</v>
      </c>
      <c r="BZ18" s="21" t="s">
        <v>91</v>
      </c>
      <c r="CA18" s="21" t="s">
        <v>92</v>
      </c>
      <c r="CB18" s="21" t="s">
        <v>93</v>
      </c>
      <c r="CC18" s="21" t="s">
        <v>94</v>
      </c>
      <c r="CD18" s="21" t="s">
        <v>95</v>
      </c>
      <c r="CE18" s="21" t="s">
        <v>96</v>
      </c>
      <c r="CF18" s="21" t="s">
        <v>97</v>
      </c>
      <c r="CG18" s="21" t="s">
        <v>98</v>
      </c>
      <c r="CH18" s="21" t="s">
        <v>99</v>
      </c>
      <c r="CI18" s="21" t="s">
        <v>100</v>
      </c>
      <c r="CJ18" s="21" t="s">
        <v>101</v>
      </c>
      <c r="CK18" s="21" t="s">
        <v>102</v>
      </c>
      <c r="CL18" s="21" t="s">
        <v>103</v>
      </c>
      <c r="CM18" s="21" t="s">
        <v>104</v>
      </c>
      <c r="CN18" s="21" t="s">
        <v>105</v>
      </c>
      <c r="CO18" s="21" t="s">
        <v>106</v>
      </c>
      <c r="CP18" s="21" t="s">
        <v>107</v>
      </c>
      <c r="CQ18" s="21" t="s">
        <v>108</v>
      </c>
      <c r="CR18" s="21" t="s">
        <v>109</v>
      </c>
      <c r="CS18" s="21" t="s">
        <v>110</v>
      </c>
      <c r="CT18" s="21" t="s">
        <v>111</v>
      </c>
      <c r="CU18" s="21" t="s">
        <v>112</v>
      </c>
      <c r="CV18" s="21" t="s">
        <v>113</v>
      </c>
      <c r="CW18" s="21" t="s">
        <v>114</v>
      </c>
      <c r="CX18" s="21" t="s">
        <v>115</v>
      </c>
      <c r="CY18" s="21" t="s">
        <v>116</v>
      </c>
      <c r="CZ18" s="21" t="s">
        <v>117</v>
      </c>
      <c r="DA18" s="21" t="s">
        <v>118</v>
      </c>
      <c r="DB18" s="21" t="s">
        <v>119</v>
      </c>
      <c r="DC18" s="21" t="s">
        <v>120</v>
      </c>
      <c r="DD18" s="21" t="s">
        <v>121</v>
      </c>
      <c r="DE18" s="21" t="s">
        <v>122</v>
      </c>
      <c r="DF18" s="21" t="s">
        <v>123</v>
      </c>
      <c r="DG18" s="21" t="s">
        <v>124</v>
      </c>
      <c r="DH18" s="21" t="s">
        <v>125</v>
      </c>
      <c r="DI18" s="21" t="s">
        <v>126</v>
      </c>
      <c r="DJ18" s="21" t="s">
        <v>127</v>
      </c>
      <c r="DK18" s="21" t="s">
        <v>128</v>
      </c>
      <c r="DL18" s="21" t="s">
        <v>129</v>
      </c>
      <c r="DM18" s="21" t="s">
        <v>130</v>
      </c>
      <c r="DN18" s="21" t="s">
        <v>131</v>
      </c>
      <c r="DO18" s="21" t="s">
        <v>132</v>
      </c>
      <c r="DP18" s="21" t="s">
        <v>133</v>
      </c>
      <c r="DQ18" s="21" t="s">
        <v>134</v>
      </c>
      <c r="DR18" s="21" t="s">
        <v>135</v>
      </c>
      <c r="DS18" s="21" t="s">
        <v>136</v>
      </c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Y18" s="5" t="s">
        <v>32</v>
      </c>
      <c r="FZ18" s="3">
        <f t="shared" si="0"/>
        <v>16</v>
      </c>
      <c r="GA18" s="3"/>
      <c r="GB18" s="3"/>
      <c r="GC18" s="3"/>
      <c r="GD18" s="3"/>
      <c r="GE18" s="3"/>
      <c r="GF18" s="3"/>
      <c r="GG18" s="3"/>
      <c r="GH18" s="3"/>
      <c r="GI18" s="3"/>
      <c r="GJ18" s="3">
        <f t="shared" si="1"/>
        <v>16</v>
      </c>
      <c r="GK18" s="3">
        <f t="shared" si="2"/>
        <v>1</v>
      </c>
      <c r="GL18" s="3"/>
      <c r="GM18" s="3"/>
      <c r="GN18" s="3"/>
      <c r="GO18" s="3"/>
      <c r="GP18" s="3">
        <v>1</v>
      </c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</row>
    <row r="19" spans="1:212" ht="15">
      <c r="A19" s="1"/>
      <c r="B19" s="11" t="s">
        <v>137</v>
      </c>
      <c r="C19" s="19"/>
      <c r="D19" s="19">
        <f aca="true" t="shared" si="9" ref="D19:AI19">IF(D17&gt;=1,IF(D16=1,$D$15,0))*IF(C23&lt;1,0,1)</f>
        <v>9535.86302165508</v>
      </c>
      <c r="E19" s="19">
        <f t="shared" si="9"/>
        <v>0</v>
      </c>
      <c r="F19" s="19">
        <f t="shared" si="9"/>
        <v>0</v>
      </c>
      <c r="G19" s="19">
        <f t="shared" si="9"/>
        <v>9535.86302165508</v>
      </c>
      <c r="H19" s="19">
        <f t="shared" si="9"/>
        <v>0</v>
      </c>
      <c r="I19" s="19">
        <f t="shared" si="9"/>
        <v>0</v>
      </c>
      <c r="J19" s="19">
        <f t="shared" si="9"/>
        <v>9535.86302165508</v>
      </c>
      <c r="K19" s="19">
        <f t="shared" si="9"/>
        <v>0</v>
      </c>
      <c r="L19" s="19">
        <f t="shared" si="9"/>
        <v>0</v>
      </c>
      <c r="M19" s="19">
        <f t="shared" si="9"/>
        <v>9535.86302165508</v>
      </c>
      <c r="N19" s="19">
        <f t="shared" si="9"/>
        <v>0</v>
      </c>
      <c r="O19" s="19">
        <f t="shared" si="9"/>
        <v>0</v>
      </c>
      <c r="P19" s="19">
        <f t="shared" si="9"/>
        <v>9535.86302165508</v>
      </c>
      <c r="Q19" s="19">
        <f t="shared" si="9"/>
        <v>0</v>
      </c>
      <c r="R19" s="19">
        <f t="shared" si="9"/>
        <v>0</v>
      </c>
      <c r="S19" s="19">
        <f t="shared" si="9"/>
        <v>9535.86302165508</v>
      </c>
      <c r="T19" s="19">
        <f t="shared" si="9"/>
        <v>0</v>
      </c>
      <c r="U19" s="19">
        <f t="shared" si="9"/>
        <v>0</v>
      </c>
      <c r="V19" s="19">
        <f t="shared" si="9"/>
        <v>9535.86302165508</v>
      </c>
      <c r="W19" s="19">
        <f t="shared" si="9"/>
        <v>0</v>
      </c>
      <c r="X19" s="19">
        <f t="shared" si="9"/>
        <v>0</v>
      </c>
      <c r="Y19" s="19">
        <f t="shared" si="9"/>
        <v>9535.86302165508</v>
      </c>
      <c r="Z19" s="19">
        <f t="shared" si="9"/>
        <v>0</v>
      </c>
      <c r="AA19" s="19">
        <f t="shared" si="9"/>
        <v>0</v>
      </c>
      <c r="AB19" s="19">
        <f t="shared" si="9"/>
        <v>9535.86302165508</v>
      </c>
      <c r="AC19" s="19">
        <f t="shared" si="9"/>
        <v>0</v>
      </c>
      <c r="AD19" s="19">
        <f t="shared" si="9"/>
        <v>0</v>
      </c>
      <c r="AE19" s="19">
        <f t="shared" si="9"/>
        <v>9535.86302165508</v>
      </c>
      <c r="AF19" s="19">
        <f t="shared" si="9"/>
        <v>0</v>
      </c>
      <c r="AG19" s="19">
        <f t="shared" si="9"/>
        <v>0</v>
      </c>
      <c r="AH19" s="19">
        <f t="shared" si="9"/>
        <v>9535.86302165508</v>
      </c>
      <c r="AI19" s="19">
        <f t="shared" si="9"/>
        <v>0</v>
      </c>
      <c r="AJ19" s="19">
        <f aca="true" t="shared" si="10" ref="AJ19:BO19">IF(AJ17&gt;=1,IF(AJ16=1,$D$15,0))*IF(AI23&lt;1,0,1)</f>
        <v>0</v>
      </c>
      <c r="AK19" s="19">
        <f t="shared" si="10"/>
        <v>9535.86302165508</v>
      </c>
      <c r="AL19" s="19">
        <f t="shared" si="10"/>
        <v>0</v>
      </c>
      <c r="AM19" s="19">
        <f t="shared" si="10"/>
        <v>0</v>
      </c>
      <c r="AN19" s="19">
        <f t="shared" si="10"/>
        <v>9535.86302165508</v>
      </c>
      <c r="AO19" s="19">
        <f t="shared" si="10"/>
        <v>0</v>
      </c>
      <c r="AP19" s="19">
        <f t="shared" si="10"/>
        <v>0</v>
      </c>
      <c r="AQ19" s="19">
        <f t="shared" si="10"/>
        <v>9535.86302165508</v>
      </c>
      <c r="AR19" s="19">
        <f t="shared" si="10"/>
        <v>0</v>
      </c>
      <c r="AS19" s="19">
        <f t="shared" si="10"/>
        <v>0</v>
      </c>
      <c r="AT19" s="19">
        <f t="shared" si="10"/>
        <v>9535.86302165508</v>
      </c>
      <c r="AU19" s="19">
        <f t="shared" si="10"/>
        <v>0</v>
      </c>
      <c r="AV19" s="19">
        <f t="shared" si="10"/>
        <v>0</v>
      </c>
      <c r="AW19" s="19">
        <f t="shared" si="10"/>
        <v>9535.86302165508</v>
      </c>
      <c r="AX19" s="19">
        <f t="shared" si="10"/>
        <v>0</v>
      </c>
      <c r="AY19" s="19">
        <f t="shared" si="10"/>
        <v>0</v>
      </c>
      <c r="AZ19" s="19">
        <f t="shared" si="10"/>
        <v>9535.86302165508</v>
      </c>
      <c r="BA19" s="19">
        <f t="shared" si="10"/>
        <v>0</v>
      </c>
      <c r="BB19" s="19">
        <f t="shared" si="10"/>
        <v>0</v>
      </c>
      <c r="BC19" s="19">
        <f t="shared" si="10"/>
        <v>9535.86302165508</v>
      </c>
      <c r="BD19" s="19">
        <f t="shared" si="10"/>
        <v>0</v>
      </c>
      <c r="BE19" s="19">
        <f t="shared" si="10"/>
        <v>0</v>
      </c>
      <c r="BF19" s="19">
        <f t="shared" si="10"/>
        <v>9535.86302165508</v>
      </c>
      <c r="BG19" s="19">
        <f t="shared" si="10"/>
        <v>0</v>
      </c>
      <c r="BH19" s="19">
        <f t="shared" si="10"/>
        <v>0</v>
      </c>
      <c r="BI19" s="19">
        <f t="shared" si="10"/>
        <v>9535.86302165508</v>
      </c>
      <c r="BJ19" s="19">
        <f t="shared" si="10"/>
        <v>0</v>
      </c>
      <c r="BK19" s="19">
        <f t="shared" si="10"/>
        <v>0</v>
      </c>
      <c r="BL19" s="19">
        <f t="shared" si="10"/>
        <v>9535.86302165508</v>
      </c>
      <c r="BM19" s="19">
        <f t="shared" si="10"/>
        <v>0</v>
      </c>
      <c r="BN19" s="19">
        <f t="shared" si="10"/>
        <v>0</v>
      </c>
      <c r="BO19" s="19">
        <f t="shared" si="10"/>
        <v>9535.86302165508</v>
      </c>
      <c r="BP19" s="19">
        <f aca="true" t="shared" si="11" ref="BP19:CU19">IF(BP17&gt;=1,IF(BP16=1,$D$15,0))*IF(BO23&lt;1,0,1)</f>
        <v>0</v>
      </c>
      <c r="BQ19" s="19">
        <f t="shared" si="11"/>
        <v>0</v>
      </c>
      <c r="BR19" s="19">
        <f t="shared" si="11"/>
        <v>9535.86302165508</v>
      </c>
      <c r="BS19" s="19">
        <f t="shared" si="11"/>
        <v>0</v>
      </c>
      <c r="BT19" s="19">
        <f t="shared" si="11"/>
        <v>0</v>
      </c>
      <c r="BU19" s="19">
        <f t="shared" si="11"/>
        <v>9535.86302165508</v>
      </c>
      <c r="BV19" s="19">
        <f t="shared" si="11"/>
        <v>0</v>
      </c>
      <c r="BW19" s="19">
        <f t="shared" si="11"/>
        <v>0</v>
      </c>
      <c r="BX19" s="19">
        <f t="shared" si="11"/>
        <v>9535.86302165508</v>
      </c>
      <c r="BY19" s="19">
        <f t="shared" si="11"/>
        <v>0</v>
      </c>
      <c r="BZ19" s="19">
        <f t="shared" si="11"/>
        <v>0</v>
      </c>
      <c r="CA19" s="19">
        <f t="shared" si="11"/>
        <v>9535.86302165508</v>
      </c>
      <c r="CB19" s="19">
        <f t="shared" si="11"/>
        <v>0</v>
      </c>
      <c r="CC19" s="19">
        <f t="shared" si="11"/>
        <v>0</v>
      </c>
      <c r="CD19" s="19">
        <f t="shared" si="11"/>
        <v>9535.86302165508</v>
      </c>
      <c r="CE19" s="19">
        <f t="shared" si="11"/>
        <v>0</v>
      </c>
      <c r="CF19" s="19">
        <f t="shared" si="11"/>
        <v>0</v>
      </c>
      <c r="CG19" s="19">
        <f t="shared" si="11"/>
        <v>9535.86302165508</v>
      </c>
      <c r="CH19" s="19">
        <f t="shared" si="11"/>
        <v>0</v>
      </c>
      <c r="CI19" s="19">
        <f t="shared" si="11"/>
        <v>0</v>
      </c>
      <c r="CJ19" s="19">
        <f t="shared" si="11"/>
        <v>9535.86302165508</v>
      </c>
      <c r="CK19" s="19">
        <f t="shared" si="11"/>
        <v>0</v>
      </c>
      <c r="CL19" s="19">
        <f t="shared" si="11"/>
        <v>0</v>
      </c>
      <c r="CM19" s="19">
        <f t="shared" si="11"/>
        <v>9535.86302165508</v>
      </c>
      <c r="CN19" s="19">
        <f t="shared" si="11"/>
        <v>0</v>
      </c>
      <c r="CO19" s="19">
        <f t="shared" si="11"/>
        <v>0</v>
      </c>
      <c r="CP19" s="19">
        <f t="shared" si="11"/>
        <v>9535.86302165508</v>
      </c>
      <c r="CQ19" s="19">
        <f t="shared" si="11"/>
        <v>0</v>
      </c>
      <c r="CR19" s="19">
        <f t="shared" si="11"/>
        <v>0</v>
      </c>
      <c r="CS19" s="19">
        <f t="shared" si="11"/>
        <v>9535.86302165508</v>
      </c>
      <c r="CT19" s="19">
        <f t="shared" si="11"/>
        <v>0</v>
      </c>
      <c r="CU19" s="19">
        <f t="shared" si="11"/>
        <v>0</v>
      </c>
      <c r="CV19" s="19">
        <f aca="true" t="shared" si="12" ref="CV19:DS19">IF(CV17&gt;=1,IF(CV16=1,$D$15,0))*IF(CU23&lt;1,0,1)</f>
        <v>9535.86302165508</v>
      </c>
      <c r="CW19" s="19">
        <f t="shared" si="12"/>
        <v>0</v>
      </c>
      <c r="CX19" s="19">
        <f t="shared" si="12"/>
        <v>0</v>
      </c>
      <c r="CY19" s="19">
        <f t="shared" si="12"/>
        <v>9535.86302165508</v>
      </c>
      <c r="CZ19" s="19">
        <f t="shared" si="12"/>
        <v>0</v>
      </c>
      <c r="DA19" s="19">
        <f t="shared" si="12"/>
        <v>0</v>
      </c>
      <c r="DB19" s="19">
        <f t="shared" si="12"/>
        <v>9535.86302165508</v>
      </c>
      <c r="DC19" s="19">
        <f t="shared" si="12"/>
        <v>0</v>
      </c>
      <c r="DD19" s="19">
        <f t="shared" si="12"/>
        <v>0</v>
      </c>
      <c r="DE19" s="19">
        <f t="shared" si="12"/>
        <v>9535.86302165508</v>
      </c>
      <c r="DF19" s="19">
        <f t="shared" si="12"/>
        <v>0</v>
      </c>
      <c r="DG19" s="19">
        <f t="shared" si="12"/>
        <v>0</v>
      </c>
      <c r="DH19" s="19">
        <f t="shared" si="12"/>
        <v>9535.86302165508</v>
      </c>
      <c r="DI19" s="19">
        <f t="shared" si="12"/>
        <v>0</v>
      </c>
      <c r="DJ19" s="19">
        <f t="shared" si="12"/>
        <v>0</v>
      </c>
      <c r="DK19" s="19">
        <f t="shared" si="12"/>
        <v>9535.86302165508</v>
      </c>
      <c r="DL19" s="19">
        <f t="shared" si="12"/>
        <v>0</v>
      </c>
      <c r="DM19" s="19">
        <f t="shared" si="12"/>
        <v>0</v>
      </c>
      <c r="DN19" s="19">
        <f t="shared" si="12"/>
        <v>9535.86302165508</v>
      </c>
      <c r="DO19" s="19">
        <f t="shared" si="12"/>
        <v>0</v>
      </c>
      <c r="DP19" s="19">
        <f t="shared" si="12"/>
        <v>0</v>
      </c>
      <c r="DQ19" s="19">
        <f t="shared" si="12"/>
        <v>9535.86302165508</v>
      </c>
      <c r="DR19" s="19">
        <f t="shared" si="12"/>
        <v>0</v>
      </c>
      <c r="DS19" s="19">
        <f t="shared" si="12"/>
        <v>0</v>
      </c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Y19" s="5" t="s">
        <v>33</v>
      </c>
      <c r="FZ19" s="3">
        <f t="shared" si="0"/>
        <v>17</v>
      </c>
      <c r="GA19" s="3"/>
      <c r="GB19" s="3"/>
      <c r="GC19" s="3"/>
      <c r="GD19" s="3"/>
      <c r="GE19" s="3"/>
      <c r="GF19" s="3"/>
      <c r="GG19" s="3"/>
      <c r="GH19" s="3"/>
      <c r="GI19" s="3"/>
      <c r="GJ19" s="3">
        <f t="shared" si="1"/>
        <v>17</v>
      </c>
      <c r="GK19" s="3">
        <f t="shared" si="2"/>
        <v>0</v>
      </c>
      <c r="GL19" s="3"/>
      <c r="GM19" s="3"/>
      <c r="GN19" s="3"/>
      <c r="GO19" s="3">
        <v>1</v>
      </c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</row>
    <row r="20" spans="1:212" ht="15">
      <c r="A20" s="1"/>
      <c r="B20" s="11" t="s">
        <v>138</v>
      </c>
      <c r="C20" s="19"/>
      <c r="D20" s="19">
        <f aca="true" t="shared" si="13" ref="D20:I20">D19-D22</f>
        <v>5854.192692943274</v>
      </c>
      <c r="E20" s="19">
        <f t="shared" si="13"/>
        <v>0</v>
      </c>
      <c r="F20" s="19">
        <f t="shared" si="13"/>
        <v>0</v>
      </c>
      <c r="G20" s="19">
        <f t="shared" si="13"/>
        <v>5926.036718063842</v>
      </c>
      <c r="H20" s="19">
        <f t="shared" si="13"/>
        <v>0</v>
      </c>
      <c r="I20" s="19">
        <f t="shared" si="13"/>
        <v>0</v>
      </c>
      <c r="J20" s="19">
        <f>J19-J22</f>
        <v>5998.762429903018</v>
      </c>
      <c r="K20" s="19">
        <f aca="true" t="shared" si="14" ref="K20:AM20">K19-K22</f>
        <v>0</v>
      </c>
      <c r="L20" s="19">
        <f t="shared" si="14"/>
        <v>0</v>
      </c>
      <c r="M20" s="19">
        <f t="shared" si="14"/>
        <v>6072.3806487269</v>
      </c>
      <c r="N20" s="19">
        <f t="shared" si="14"/>
        <v>0</v>
      </c>
      <c r="O20" s="19">
        <f t="shared" si="14"/>
        <v>0</v>
      </c>
      <c r="P20" s="19">
        <f t="shared" si="14"/>
        <v>6146.902327590439</v>
      </c>
      <c r="Q20" s="19">
        <f t="shared" si="14"/>
        <v>0</v>
      </c>
      <c r="R20" s="19">
        <f t="shared" si="14"/>
        <v>0</v>
      </c>
      <c r="S20" s="19">
        <f t="shared" si="14"/>
        <v>6222.338553967037</v>
      </c>
      <c r="T20" s="19">
        <f t="shared" si="14"/>
        <v>0</v>
      </c>
      <c r="U20" s="19">
        <f t="shared" si="14"/>
        <v>0</v>
      </c>
      <c r="V20" s="19">
        <f t="shared" si="14"/>
        <v>6298.700551398169</v>
      </c>
      <c r="W20" s="19">
        <f t="shared" si="14"/>
        <v>0</v>
      </c>
      <c r="X20" s="19">
        <f t="shared" si="14"/>
        <v>0</v>
      </c>
      <c r="Y20" s="19">
        <f t="shared" si="14"/>
        <v>6375.999681163247</v>
      </c>
      <c r="Z20" s="19">
        <f t="shared" si="14"/>
        <v>0</v>
      </c>
      <c r="AA20" s="19">
        <f t="shared" si="14"/>
        <v>0</v>
      </c>
      <c r="AB20" s="19">
        <f t="shared" si="14"/>
        <v>6454.247443969964</v>
      </c>
      <c r="AC20" s="19">
        <f t="shared" si="14"/>
        <v>0</v>
      </c>
      <c r="AD20" s="19">
        <f t="shared" si="14"/>
        <v>0</v>
      </c>
      <c r="AE20" s="19">
        <f t="shared" si="14"/>
        <v>6533.455481665391</v>
      </c>
      <c r="AF20" s="19">
        <f t="shared" si="14"/>
        <v>0</v>
      </c>
      <c r="AG20" s="19">
        <f t="shared" si="14"/>
        <v>0</v>
      </c>
      <c r="AH20" s="19">
        <f t="shared" si="14"/>
        <v>6613.63557896808</v>
      </c>
      <c r="AI20" s="19">
        <f t="shared" si="14"/>
        <v>0</v>
      </c>
      <c r="AJ20" s="19">
        <f t="shared" si="14"/>
        <v>0</v>
      </c>
      <c r="AK20" s="19">
        <f t="shared" si="14"/>
        <v>6694.7996652214115</v>
      </c>
      <c r="AL20" s="19">
        <f t="shared" si="14"/>
        <v>0</v>
      </c>
      <c r="AM20" s="19">
        <f t="shared" si="14"/>
        <v>0</v>
      </c>
      <c r="AN20" s="19">
        <f>AN19-AN22</f>
        <v>6776.959816168463</v>
      </c>
      <c r="AO20" s="19">
        <f>AO19-AO22</f>
        <v>0</v>
      </c>
      <c r="AP20" s="19">
        <f>AP19-AP22</f>
        <v>0</v>
      </c>
      <c r="AQ20" s="19">
        <f aca="true" t="shared" si="15" ref="AQ20:DB20">AQ19-AQ22</f>
        <v>6860.128255748662</v>
      </c>
      <c r="AR20" s="19">
        <f t="shared" si="15"/>
        <v>0</v>
      </c>
      <c r="AS20" s="19">
        <f t="shared" si="15"/>
        <v>0</v>
      </c>
      <c r="AT20" s="19">
        <f t="shared" si="15"/>
        <v>6944.317357916487</v>
      </c>
      <c r="AU20" s="19">
        <f t="shared" si="15"/>
        <v>0</v>
      </c>
      <c r="AV20" s="19">
        <f t="shared" si="15"/>
        <v>0</v>
      </c>
      <c r="AW20" s="19">
        <f t="shared" si="15"/>
        <v>7029.539648482485</v>
      </c>
      <c r="AX20" s="19">
        <f t="shared" si="15"/>
        <v>0</v>
      </c>
      <c r="AY20" s="19">
        <f t="shared" si="15"/>
        <v>0</v>
      </c>
      <c r="AZ20" s="19">
        <f t="shared" si="15"/>
        <v>7115.807806976889</v>
      </c>
      <c r="BA20" s="19">
        <f t="shared" si="15"/>
        <v>0</v>
      </c>
      <c r="BB20" s="19">
        <f t="shared" si="15"/>
        <v>0</v>
      </c>
      <c r="BC20" s="19">
        <f t="shared" si="15"/>
        <v>7203.134668536097</v>
      </c>
      <c r="BD20" s="19">
        <f t="shared" si="15"/>
        <v>0</v>
      </c>
      <c r="BE20" s="19">
        <f t="shared" si="15"/>
        <v>0</v>
      </c>
      <c r="BF20" s="19">
        <f t="shared" si="15"/>
        <v>7291.533225812313</v>
      </c>
      <c r="BG20" s="19">
        <f t="shared" si="15"/>
        <v>0</v>
      </c>
      <c r="BH20" s="19">
        <f t="shared" si="15"/>
        <v>0</v>
      </c>
      <c r="BI20" s="19">
        <f t="shared" si="15"/>
        <v>7381.016630906611</v>
      </c>
      <c r="BJ20" s="19">
        <f t="shared" si="15"/>
        <v>0</v>
      </c>
      <c r="BK20" s="19">
        <f t="shared" si="15"/>
        <v>0</v>
      </c>
      <c r="BL20" s="19">
        <f t="shared" si="15"/>
        <v>7471.598197325735</v>
      </c>
      <c r="BM20" s="19">
        <f t="shared" si="15"/>
        <v>0</v>
      </c>
      <c r="BN20" s="19">
        <f t="shared" si="15"/>
        <v>0</v>
      </c>
      <c r="BO20" s="19">
        <f t="shared" si="15"/>
        <v>7563.291401962904</v>
      </c>
      <c r="BP20" s="19">
        <f t="shared" si="15"/>
        <v>0</v>
      </c>
      <c r="BQ20" s="19">
        <f t="shared" si="15"/>
        <v>0</v>
      </c>
      <c r="BR20" s="19">
        <f t="shared" si="15"/>
        <v>7656.109887102931</v>
      </c>
      <c r="BS20" s="19">
        <f t="shared" si="15"/>
        <v>0</v>
      </c>
      <c r="BT20" s="19">
        <f t="shared" si="15"/>
        <v>0</v>
      </c>
      <c r="BU20" s="19">
        <f t="shared" si="15"/>
        <v>7750.067462451944</v>
      </c>
      <c r="BV20" s="19">
        <f t="shared" si="15"/>
        <v>0</v>
      </c>
      <c r="BW20" s="19">
        <f t="shared" si="15"/>
        <v>0</v>
      </c>
      <c r="BX20" s="19">
        <f t="shared" si="15"/>
        <v>7845.178107192024</v>
      </c>
      <c r="BY20" s="19">
        <f t="shared" si="15"/>
        <v>0</v>
      </c>
      <c r="BZ20" s="19">
        <f t="shared" si="15"/>
        <v>0</v>
      </c>
      <c r="CA20" s="19">
        <f t="shared" si="15"/>
        <v>7941.455972061052</v>
      </c>
      <c r="CB20" s="19">
        <f t="shared" si="15"/>
        <v>0</v>
      </c>
      <c r="CC20" s="19">
        <f t="shared" si="15"/>
        <v>0</v>
      </c>
      <c r="CD20" s="19">
        <f t="shared" si="15"/>
        <v>8038.9153814580795</v>
      </c>
      <c r="CE20" s="19">
        <f t="shared" si="15"/>
        <v>0</v>
      </c>
      <c r="CF20" s="19">
        <f t="shared" si="15"/>
        <v>0</v>
      </c>
      <c r="CG20" s="19">
        <f t="shared" si="15"/>
        <v>8137.570835574544</v>
      </c>
      <c r="CH20" s="19">
        <f t="shared" si="15"/>
        <v>0</v>
      </c>
      <c r="CI20" s="19">
        <f t="shared" si="15"/>
        <v>0</v>
      </c>
      <c r="CJ20" s="19">
        <f t="shared" si="15"/>
        <v>8237.437012551629</v>
      </c>
      <c r="CK20" s="19">
        <f t="shared" si="15"/>
        <v>0</v>
      </c>
      <c r="CL20" s="19">
        <f t="shared" si="15"/>
        <v>0</v>
      </c>
      <c r="CM20" s="19">
        <f t="shared" si="15"/>
        <v>8338.528770664107</v>
      </c>
      <c r="CN20" s="19">
        <f t="shared" si="15"/>
        <v>0</v>
      </c>
      <c r="CO20" s="19">
        <f t="shared" si="15"/>
        <v>0</v>
      </c>
      <c r="CP20" s="19">
        <f t="shared" si="15"/>
        <v>8440.861150530987</v>
      </c>
      <c r="CQ20" s="19">
        <f t="shared" si="15"/>
        <v>0</v>
      </c>
      <c r="CR20" s="19">
        <f t="shared" si="15"/>
        <v>0</v>
      </c>
      <c r="CS20" s="19">
        <f t="shared" si="15"/>
        <v>8544.449377353274</v>
      </c>
      <c r="CT20" s="19">
        <f t="shared" si="15"/>
        <v>0</v>
      </c>
      <c r="CU20" s="19">
        <f t="shared" si="15"/>
        <v>0</v>
      </c>
      <c r="CV20" s="19">
        <f t="shared" si="15"/>
        <v>8649.308863179212</v>
      </c>
      <c r="CW20" s="19">
        <f t="shared" si="15"/>
        <v>0</v>
      </c>
      <c r="CX20" s="19">
        <f t="shared" si="15"/>
        <v>0</v>
      </c>
      <c r="CY20" s="19">
        <f t="shared" si="15"/>
        <v>8755.455209197315</v>
      </c>
      <c r="CZ20" s="19">
        <f t="shared" si="15"/>
        <v>0</v>
      </c>
      <c r="DA20" s="19">
        <f t="shared" si="15"/>
        <v>0</v>
      </c>
      <c r="DB20" s="19">
        <f t="shared" si="15"/>
        <v>8862.904208057538</v>
      </c>
      <c r="DC20" s="19">
        <f aca="true" t="shared" si="16" ref="DC20:DS20">DC19-DC22</f>
        <v>0</v>
      </c>
      <c r="DD20" s="19">
        <f t="shared" si="16"/>
        <v>0</v>
      </c>
      <c r="DE20" s="19">
        <f t="shared" si="16"/>
        <v>8971.67184622094</v>
      </c>
      <c r="DF20" s="19">
        <f t="shared" si="16"/>
        <v>0</v>
      </c>
      <c r="DG20" s="19">
        <f t="shared" si="16"/>
        <v>0</v>
      </c>
      <c r="DH20" s="19">
        <f t="shared" si="16"/>
        <v>9081.774306338175</v>
      </c>
      <c r="DI20" s="19">
        <f t="shared" si="16"/>
        <v>0</v>
      </c>
      <c r="DJ20" s="19">
        <f t="shared" si="16"/>
        <v>0</v>
      </c>
      <c r="DK20" s="19">
        <f t="shared" si="16"/>
        <v>9193.227969657184</v>
      </c>
      <c r="DL20" s="19">
        <f t="shared" si="16"/>
        <v>0</v>
      </c>
      <c r="DM20" s="19">
        <f t="shared" si="16"/>
        <v>0</v>
      </c>
      <c r="DN20" s="19">
        <f t="shared" si="16"/>
        <v>9306.049418460418</v>
      </c>
      <c r="DO20" s="19">
        <f t="shared" si="16"/>
        <v>0</v>
      </c>
      <c r="DP20" s="19">
        <f t="shared" si="16"/>
        <v>0</v>
      </c>
      <c r="DQ20" s="19">
        <f t="shared" si="16"/>
        <v>9420.255438531989</v>
      </c>
      <c r="DR20" s="19">
        <f t="shared" si="16"/>
        <v>0</v>
      </c>
      <c r="DS20" s="19">
        <f t="shared" si="16"/>
        <v>0</v>
      </c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Y20" s="5" t="s">
        <v>34</v>
      </c>
      <c r="FZ20" s="3">
        <f t="shared" si="0"/>
        <v>18</v>
      </c>
      <c r="GA20" s="3"/>
      <c r="GB20" s="3"/>
      <c r="GC20" s="3"/>
      <c r="GD20" s="3"/>
      <c r="GE20" s="3"/>
      <c r="GF20" s="3"/>
      <c r="GG20" s="3"/>
      <c r="GH20" s="3"/>
      <c r="GI20" s="3"/>
      <c r="GJ20" s="3">
        <f t="shared" si="1"/>
        <v>18</v>
      </c>
      <c r="GK20" s="3">
        <f t="shared" si="2"/>
        <v>0</v>
      </c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</row>
    <row r="21" spans="1:212" ht="15">
      <c r="A21" s="1"/>
      <c r="B21" s="11" t="s">
        <v>139</v>
      </c>
      <c r="C21" s="19"/>
      <c r="D21" s="19">
        <f aca="true" t="shared" si="17" ref="D21:BO21">D20+C21*(IF(C23&lt;1,0,1))</f>
        <v>5854.192692943274</v>
      </c>
      <c r="E21" s="19">
        <f t="shared" si="17"/>
        <v>5854.192692943274</v>
      </c>
      <c r="F21" s="19">
        <f t="shared" si="17"/>
        <v>5854.192692943274</v>
      </c>
      <c r="G21" s="19">
        <f t="shared" si="17"/>
        <v>11780.229411007116</v>
      </c>
      <c r="H21" s="19">
        <f t="shared" si="17"/>
        <v>11780.229411007116</v>
      </c>
      <c r="I21" s="19">
        <f t="shared" si="17"/>
        <v>11780.229411007116</v>
      </c>
      <c r="J21" s="19">
        <f t="shared" si="17"/>
        <v>17778.991840910134</v>
      </c>
      <c r="K21" s="19">
        <f t="shared" si="17"/>
        <v>17778.991840910134</v>
      </c>
      <c r="L21" s="19">
        <f t="shared" si="17"/>
        <v>17778.991840910134</v>
      </c>
      <c r="M21" s="19">
        <f t="shared" si="17"/>
        <v>23851.372489637033</v>
      </c>
      <c r="N21" s="19">
        <f t="shared" si="17"/>
        <v>23851.372489637033</v>
      </c>
      <c r="O21" s="19">
        <f t="shared" si="17"/>
        <v>23851.372489637033</v>
      </c>
      <c r="P21" s="19">
        <f t="shared" si="17"/>
        <v>29998.274817227473</v>
      </c>
      <c r="Q21" s="19">
        <f t="shared" si="17"/>
        <v>29998.274817227473</v>
      </c>
      <c r="R21" s="19">
        <f t="shared" si="17"/>
        <v>29998.274817227473</v>
      </c>
      <c r="S21" s="19">
        <f t="shared" si="17"/>
        <v>36220.61337119451</v>
      </c>
      <c r="T21" s="19">
        <f t="shared" si="17"/>
        <v>36220.61337119451</v>
      </c>
      <c r="U21" s="19">
        <f t="shared" si="17"/>
        <v>36220.61337119451</v>
      </c>
      <c r="V21" s="19">
        <f t="shared" si="17"/>
        <v>42519.31392259268</v>
      </c>
      <c r="W21" s="19">
        <f t="shared" si="17"/>
        <v>42519.31392259268</v>
      </c>
      <c r="X21" s="19">
        <f t="shared" si="17"/>
        <v>42519.31392259268</v>
      </c>
      <c r="Y21" s="19">
        <f t="shared" si="17"/>
        <v>48895.31360375592</v>
      </c>
      <c r="Z21" s="19">
        <f t="shared" si="17"/>
        <v>48895.31360375592</v>
      </c>
      <c r="AA21" s="19">
        <f t="shared" si="17"/>
        <v>48895.31360375592</v>
      </c>
      <c r="AB21" s="19">
        <f t="shared" si="17"/>
        <v>55349.56104772589</v>
      </c>
      <c r="AC21" s="19">
        <f t="shared" si="17"/>
        <v>55349.56104772589</v>
      </c>
      <c r="AD21" s="19">
        <f t="shared" si="17"/>
        <v>55349.56104772589</v>
      </c>
      <c r="AE21" s="19">
        <f t="shared" si="17"/>
        <v>61883.01652939128</v>
      </c>
      <c r="AF21" s="19">
        <f t="shared" si="17"/>
        <v>61883.01652939128</v>
      </c>
      <c r="AG21" s="19">
        <f t="shared" si="17"/>
        <v>61883.01652939128</v>
      </c>
      <c r="AH21" s="19">
        <f t="shared" si="17"/>
        <v>68496.65210835935</v>
      </c>
      <c r="AI21" s="19">
        <f t="shared" si="17"/>
        <v>68496.65210835935</v>
      </c>
      <c r="AJ21" s="19">
        <f t="shared" si="17"/>
        <v>68496.65210835935</v>
      </c>
      <c r="AK21" s="19">
        <f t="shared" si="17"/>
        <v>75191.45177358076</v>
      </c>
      <c r="AL21" s="19">
        <f t="shared" si="17"/>
        <v>75191.45177358076</v>
      </c>
      <c r="AM21" s="19">
        <f t="shared" si="17"/>
        <v>75191.45177358076</v>
      </c>
      <c r="AN21" s="19">
        <f t="shared" si="17"/>
        <v>81968.41158974922</v>
      </c>
      <c r="AO21" s="19">
        <f t="shared" si="17"/>
        <v>81968.41158974922</v>
      </c>
      <c r="AP21" s="19">
        <f t="shared" si="17"/>
        <v>81968.41158974922</v>
      </c>
      <c r="AQ21" s="19">
        <f t="shared" si="17"/>
        <v>88828.53984549787</v>
      </c>
      <c r="AR21" s="19">
        <f t="shared" si="17"/>
        <v>88828.53984549787</v>
      </c>
      <c r="AS21" s="19">
        <f t="shared" si="17"/>
        <v>88828.53984549787</v>
      </c>
      <c r="AT21" s="19">
        <f t="shared" si="17"/>
        <v>95772.85720341436</v>
      </c>
      <c r="AU21" s="19">
        <f t="shared" si="17"/>
        <v>95772.85720341436</v>
      </c>
      <c r="AV21" s="19">
        <f t="shared" si="17"/>
        <v>95772.85720341436</v>
      </c>
      <c r="AW21" s="19">
        <f t="shared" si="17"/>
        <v>102802.39685189685</v>
      </c>
      <c r="AX21" s="19">
        <f t="shared" si="17"/>
        <v>102802.39685189685</v>
      </c>
      <c r="AY21" s="19">
        <f t="shared" si="17"/>
        <v>102802.39685189685</v>
      </c>
      <c r="AZ21" s="19">
        <f t="shared" si="17"/>
        <v>109918.20465887373</v>
      </c>
      <c r="BA21" s="19">
        <f t="shared" si="17"/>
        <v>109918.20465887373</v>
      </c>
      <c r="BB21" s="19">
        <f t="shared" si="17"/>
        <v>109918.20465887373</v>
      </c>
      <c r="BC21" s="19">
        <f t="shared" si="17"/>
        <v>117121.33932740982</v>
      </c>
      <c r="BD21" s="19">
        <f t="shared" si="17"/>
        <v>117121.33932740982</v>
      </c>
      <c r="BE21" s="19">
        <f t="shared" si="17"/>
        <v>117121.33932740982</v>
      </c>
      <c r="BF21" s="19">
        <f t="shared" si="17"/>
        <v>124412.87255322213</v>
      </c>
      <c r="BG21" s="19">
        <f t="shared" si="17"/>
        <v>124412.87255322213</v>
      </c>
      <c r="BH21" s="19">
        <f t="shared" si="17"/>
        <v>124412.87255322213</v>
      </c>
      <c r="BI21" s="19">
        <f t="shared" si="17"/>
        <v>131793.88918412873</v>
      </c>
      <c r="BJ21" s="19">
        <f t="shared" si="17"/>
        <v>131793.88918412873</v>
      </c>
      <c r="BK21" s="19">
        <f t="shared" si="17"/>
        <v>131793.88918412873</v>
      </c>
      <c r="BL21" s="19">
        <f t="shared" si="17"/>
        <v>139265.48738145447</v>
      </c>
      <c r="BM21" s="19">
        <f t="shared" si="17"/>
        <v>139265.48738145447</v>
      </c>
      <c r="BN21" s="19">
        <f t="shared" si="17"/>
        <v>139265.48738145447</v>
      </c>
      <c r="BO21" s="19">
        <f t="shared" si="17"/>
        <v>146828.77878341737</v>
      </c>
      <c r="BP21" s="19">
        <f aca="true" t="shared" si="18" ref="BP21:DS21">BP20+BO21*(IF(BO23&lt;1,0,1))</f>
        <v>146828.77878341737</v>
      </c>
      <c r="BQ21" s="19">
        <f t="shared" si="18"/>
        <v>146828.77878341737</v>
      </c>
      <c r="BR21" s="19">
        <f t="shared" si="18"/>
        <v>154484.8886705203</v>
      </c>
      <c r="BS21" s="19">
        <f t="shared" si="18"/>
        <v>154484.8886705203</v>
      </c>
      <c r="BT21" s="19">
        <f t="shared" si="18"/>
        <v>154484.8886705203</v>
      </c>
      <c r="BU21" s="19">
        <f t="shared" si="18"/>
        <v>162234.95613297223</v>
      </c>
      <c r="BV21" s="19">
        <f t="shared" si="18"/>
        <v>162234.95613297223</v>
      </c>
      <c r="BW21" s="19">
        <f t="shared" si="18"/>
        <v>162234.95613297223</v>
      </c>
      <c r="BX21" s="19">
        <f t="shared" si="18"/>
        <v>170080.13424016425</v>
      </c>
      <c r="BY21" s="19">
        <f t="shared" si="18"/>
        <v>170080.13424016425</v>
      </c>
      <c r="BZ21" s="19">
        <f t="shared" si="18"/>
        <v>170080.13424016425</v>
      </c>
      <c r="CA21" s="19">
        <f t="shared" si="18"/>
        <v>178021.5902122253</v>
      </c>
      <c r="CB21" s="19">
        <f t="shared" si="18"/>
        <v>178021.5902122253</v>
      </c>
      <c r="CC21" s="19">
        <f t="shared" si="18"/>
        <v>178021.5902122253</v>
      </c>
      <c r="CD21" s="19">
        <f t="shared" si="18"/>
        <v>186060.5055936834</v>
      </c>
      <c r="CE21" s="19">
        <f t="shared" si="18"/>
        <v>186060.5055936834</v>
      </c>
      <c r="CF21" s="19">
        <f t="shared" si="18"/>
        <v>186060.5055936834</v>
      </c>
      <c r="CG21" s="19">
        <f t="shared" si="18"/>
        <v>194198.07642925793</v>
      </c>
      <c r="CH21" s="19">
        <f t="shared" si="18"/>
        <v>194198.07642925793</v>
      </c>
      <c r="CI21" s="19">
        <f t="shared" si="18"/>
        <v>194198.07642925793</v>
      </c>
      <c r="CJ21" s="19">
        <f t="shared" si="18"/>
        <v>202435.51344180957</v>
      </c>
      <c r="CK21" s="19">
        <f t="shared" si="18"/>
        <v>202435.51344180957</v>
      </c>
      <c r="CL21" s="19">
        <f t="shared" si="18"/>
        <v>202435.51344180957</v>
      </c>
      <c r="CM21" s="19">
        <f t="shared" si="18"/>
        <v>210774.04221247367</v>
      </c>
      <c r="CN21" s="19">
        <f t="shared" si="18"/>
        <v>210774.04221247367</v>
      </c>
      <c r="CO21" s="19">
        <f t="shared" si="18"/>
        <v>210774.04221247367</v>
      </c>
      <c r="CP21" s="19">
        <f t="shared" si="18"/>
        <v>219214.90336300465</v>
      </c>
      <c r="CQ21" s="19">
        <f t="shared" si="18"/>
        <v>219214.90336300465</v>
      </c>
      <c r="CR21" s="19">
        <f t="shared" si="18"/>
        <v>219214.90336300465</v>
      </c>
      <c r="CS21" s="19">
        <f t="shared" si="18"/>
        <v>227759.35274035792</v>
      </c>
      <c r="CT21" s="19">
        <f t="shared" si="18"/>
        <v>227759.35274035792</v>
      </c>
      <c r="CU21" s="19">
        <f t="shared" si="18"/>
        <v>227759.35274035792</v>
      </c>
      <c r="CV21" s="19">
        <f t="shared" si="18"/>
        <v>236408.66160353713</v>
      </c>
      <c r="CW21" s="19">
        <f t="shared" si="18"/>
        <v>236408.66160353713</v>
      </c>
      <c r="CX21" s="19">
        <f t="shared" si="18"/>
        <v>236408.66160353713</v>
      </c>
      <c r="CY21" s="19">
        <f t="shared" si="18"/>
        <v>245164.11681273443</v>
      </c>
      <c r="CZ21" s="19">
        <f t="shared" si="18"/>
        <v>245164.11681273443</v>
      </c>
      <c r="DA21" s="19">
        <f t="shared" si="18"/>
        <v>245164.11681273443</v>
      </c>
      <c r="DB21" s="19">
        <f t="shared" si="18"/>
        <v>254027.02102079196</v>
      </c>
      <c r="DC21" s="19">
        <f t="shared" si="18"/>
        <v>254027.02102079196</v>
      </c>
      <c r="DD21" s="19">
        <f t="shared" si="18"/>
        <v>254027.02102079196</v>
      </c>
      <c r="DE21" s="19">
        <f t="shared" si="18"/>
        <v>262998.6928670129</v>
      </c>
      <c r="DF21" s="19">
        <f t="shared" si="18"/>
        <v>262998.6928670129</v>
      </c>
      <c r="DG21" s="19">
        <f t="shared" si="18"/>
        <v>262998.6928670129</v>
      </c>
      <c r="DH21" s="19">
        <f t="shared" si="18"/>
        <v>272080.4671733511</v>
      </c>
      <c r="DI21" s="19">
        <f t="shared" si="18"/>
        <v>272080.4671733511</v>
      </c>
      <c r="DJ21" s="19">
        <f t="shared" si="18"/>
        <v>272080.4671733511</v>
      </c>
      <c r="DK21" s="19">
        <f t="shared" si="18"/>
        <v>281273.69514300826</v>
      </c>
      <c r="DL21" s="19">
        <f t="shared" si="18"/>
        <v>281273.69514300826</v>
      </c>
      <c r="DM21" s="19">
        <f t="shared" si="18"/>
        <v>281273.69514300826</v>
      </c>
      <c r="DN21" s="19">
        <f t="shared" si="18"/>
        <v>290579.74456146866</v>
      </c>
      <c r="DO21" s="19">
        <f t="shared" si="18"/>
        <v>290579.74456146866</v>
      </c>
      <c r="DP21" s="19">
        <f t="shared" si="18"/>
        <v>290579.74456146866</v>
      </c>
      <c r="DQ21" s="19">
        <f t="shared" si="18"/>
        <v>300000.00000000064</v>
      </c>
      <c r="DR21" s="19">
        <f t="shared" si="18"/>
        <v>0</v>
      </c>
      <c r="DS21" s="19">
        <f t="shared" si="18"/>
        <v>0</v>
      </c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Y21" s="5" t="s">
        <v>35</v>
      </c>
      <c r="FZ21" s="3">
        <f t="shared" si="0"/>
        <v>19</v>
      </c>
      <c r="GA21" s="3"/>
      <c r="GB21" s="3"/>
      <c r="GC21" s="3"/>
      <c r="GD21" s="3"/>
      <c r="GE21" s="3"/>
      <c r="GF21" s="3"/>
      <c r="GG21" s="3"/>
      <c r="GH21" s="3"/>
      <c r="GI21" s="3"/>
      <c r="GJ21" s="3">
        <f t="shared" si="1"/>
        <v>19</v>
      </c>
      <c r="GK21" s="3">
        <f t="shared" si="2"/>
        <v>1</v>
      </c>
      <c r="GL21" s="3"/>
      <c r="GM21" s="3"/>
      <c r="GN21" s="3">
        <v>1</v>
      </c>
      <c r="GO21" s="3"/>
      <c r="GP21" s="3">
        <v>1</v>
      </c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</row>
    <row r="22" spans="1:212" ht="15">
      <c r="A22" s="1"/>
      <c r="B22" s="11" t="s">
        <v>140</v>
      </c>
      <c r="C22" s="19">
        <f aca="true" t="shared" si="19" ref="C22:AM22">IF(C19&gt;0,B23*$D$13,0)</f>
        <v>0</v>
      </c>
      <c r="D22" s="19">
        <f t="shared" si="19"/>
        <v>3681.6703287118057</v>
      </c>
      <c r="E22" s="19">
        <f t="shared" si="19"/>
        <v>0</v>
      </c>
      <c r="F22" s="19">
        <f t="shared" si="19"/>
        <v>0</v>
      </c>
      <c r="G22" s="19">
        <f t="shared" si="19"/>
        <v>3609.826303591237</v>
      </c>
      <c r="H22" s="19">
        <f t="shared" si="19"/>
        <v>0</v>
      </c>
      <c r="I22" s="19">
        <f t="shared" si="19"/>
        <v>0</v>
      </c>
      <c r="J22" s="19">
        <f t="shared" si="19"/>
        <v>3537.100591752062</v>
      </c>
      <c r="K22" s="19">
        <f t="shared" si="19"/>
        <v>0</v>
      </c>
      <c r="L22" s="19">
        <f t="shared" si="19"/>
        <v>0</v>
      </c>
      <c r="M22" s="19">
        <f t="shared" si="19"/>
        <v>3463.482372928179</v>
      </c>
      <c r="N22" s="19">
        <f t="shared" si="19"/>
        <v>0</v>
      </c>
      <c r="O22" s="19">
        <f t="shared" si="19"/>
        <v>0</v>
      </c>
      <c r="P22" s="19">
        <f t="shared" si="19"/>
        <v>3388.96069406464</v>
      </c>
      <c r="Q22" s="19">
        <f t="shared" si="19"/>
        <v>0</v>
      </c>
      <c r="R22" s="19">
        <f t="shared" si="19"/>
        <v>0</v>
      </c>
      <c r="S22" s="19">
        <f t="shared" si="19"/>
        <v>3313.524467688042</v>
      </c>
      <c r="T22" s="19">
        <f t="shared" si="19"/>
        <v>0</v>
      </c>
      <c r="U22" s="19">
        <f t="shared" si="19"/>
        <v>0</v>
      </c>
      <c r="V22" s="19">
        <f t="shared" si="19"/>
        <v>3237.1624702569093</v>
      </c>
      <c r="W22" s="19">
        <f t="shared" si="19"/>
        <v>0</v>
      </c>
      <c r="X22" s="19">
        <f t="shared" si="19"/>
        <v>0</v>
      </c>
      <c r="Y22" s="19">
        <f t="shared" si="19"/>
        <v>3159.863340491832</v>
      </c>
      <c r="Z22" s="19">
        <f t="shared" si="19"/>
        <v>0</v>
      </c>
      <c r="AA22" s="19">
        <f t="shared" si="19"/>
        <v>0</v>
      </c>
      <c r="AB22" s="19">
        <f t="shared" si="19"/>
        <v>3081.615577685116</v>
      </c>
      <c r="AC22" s="19">
        <f t="shared" si="19"/>
        <v>0</v>
      </c>
      <c r="AD22" s="19">
        <f t="shared" si="19"/>
        <v>0</v>
      </c>
      <c r="AE22" s="19">
        <f t="shared" si="19"/>
        <v>3002.4075399896883</v>
      </c>
      <c r="AF22" s="19">
        <f t="shared" si="19"/>
        <v>0</v>
      </c>
      <c r="AG22" s="19">
        <f t="shared" si="19"/>
        <v>0</v>
      </c>
      <c r="AH22" s="19">
        <f t="shared" si="19"/>
        <v>2922.2274426869985</v>
      </c>
      <c r="AI22" s="19">
        <f t="shared" si="19"/>
        <v>0</v>
      </c>
      <c r="AJ22" s="19">
        <f t="shared" si="19"/>
        <v>0</v>
      </c>
      <c r="AK22" s="19">
        <f t="shared" si="19"/>
        <v>2841.063356433667</v>
      </c>
      <c r="AL22" s="19">
        <f t="shared" si="19"/>
        <v>0</v>
      </c>
      <c r="AM22" s="19">
        <f t="shared" si="19"/>
        <v>0</v>
      </c>
      <c r="AN22" s="19">
        <f aca="true" t="shared" si="20" ref="AN22:CY22">IF(AN19&gt;0,AM23*$D$13,0)</f>
        <v>2758.903205486616</v>
      </c>
      <c r="AO22" s="19">
        <f t="shared" si="20"/>
        <v>0</v>
      </c>
      <c r="AP22" s="19">
        <f t="shared" si="20"/>
        <v>0</v>
      </c>
      <c r="AQ22" s="19">
        <f t="shared" si="20"/>
        <v>2675.734765906417</v>
      </c>
      <c r="AR22" s="19">
        <f t="shared" si="20"/>
        <v>0</v>
      </c>
      <c r="AS22" s="19">
        <f t="shared" si="20"/>
        <v>0</v>
      </c>
      <c r="AT22" s="19">
        <f t="shared" si="20"/>
        <v>2591.545663738593</v>
      </c>
      <c r="AU22" s="19">
        <f t="shared" si="20"/>
        <v>0</v>
      </c>
      <c r="AV22" s="19">
        <f t="shared" si="20"/>
        <v>0</v>
      </c>
      <c r="AW22" s="19">
        <f t="shared" si="20"/>
        <v>2506.3233731725945</v>
      </c>
      <c r="AX22" s="19">
        <f t="shared" si="20"/>
        <v>0</v>
      </c>
      <c r="AY22" s="19">
        <f t="shared" si="20"/>
        <v>0</v>
      </c>
      <c r="AZ22" s="19">
        <f t="shared" si="20"/>
        <v>2420.0552146781906</v>
      </c>
      <c r="BA22" s="19">
        <f t="shared" si="20"/>
        <v>0</v>
      </c>
      <c r="BB22" s="19">
        <f t="shared" si="20"/>
        <v>0</v>
      </c>
      <c r="BC22" s="19">
        <f t="shared" si="20"/>
        <v>2332.728353118982</v>
      </c>
      <c r="BD22" s="19">
        <f t="shared" si="20"/>
        <v>0</v>
      </c>
      <c r="BE22" s="19">
        <f t="shared" si="20"/>
        <v>0</v>
      </c>
      <c r="BF22" s="19">
        <f t="shared" si="20"/>
        <v>2244.3297958427665</v>
      </c>
      <c r="BG22" s="19">
        <f t="shared" si="20"/>
        <v>0</v>
      </c>
      <c r="BH22" s="19">
        <f t="shared" si="20"/>
        <v>0</v>
      </c>
      <c r="BI22" s="19">
        <f t="shared" si="20"/>
        <v>2154.8463907484684</v>
      </c>
      <c r="BJ22" s="19">
        <f t="shared" si="20"/>
        <v>0</v>
      </c>
      <c r="BK22" s="19">
        <f t="shared" si="20"/>
        <v>0</v>
      </c>
      <c r="BL22" s="19">
        <f t="shared" si="20"/>
        <v>2064.2648243293443</v>
      </c>
      <c r="BM22" s="19">
        <f t="shared" si="20"/>
        <v>0</v>
      </c>
      <c r="BN22" s="19">
        <f t="shared" si="20"/>
        <v>0</v>
      </c>
      <c r="BO22" s="19">
        <f t="shared" si="20"/>
        <v>1972.5716196921746</v>
      </c>
      <c r="BP22" s="19">
        <f t="shared" si="20"/>
        <v>0</v>
      </c>
      <c r="BQ22" s="19">
        <f t="shared" si="20"/>
        <v>0</v>
      </c>
      <c r="BR22" s="19">
        <f t="shared" si="20"/>
        <v>1879.7531345521484</v>
      </c>
      <c r="BS22" s="19">
        <f t="shared" si="20"/>
        <v>0</v>
      </c>
      <c r="BT22" s="19">
        <f t="shared" si="20"/>
        <v>0</v>
      </c>
      <c r="BU22" s="19">
        <f t="shared" si="20"/>
        <v>1785.795559203135</v>
      </c>
      <c r="BV22" s="19">
        <f t="shared" si="20"/>
        <v>0</v>
      </c>
      <c r="BW22" s="19">
        <f t="shared" si="20"/>
        <v>0</v>
      </c>
      <c r="BX22" s="19">
        <f t="shared" si="20"/>
        <v>1690.6849144630548</v>
      </c>
      <c r="BY22" s="19">
        <f t="shared" si="20"/>
        <v>0</v>
      </c>
      <c r="BZ22" s="19">
        <f t="shared" si="20"/>
        <v>0</v>
      </c>
      <c r="CA22" s="19">
        <f t="shared" si="20"/>
        <v>1594.4070495940273</v>
      </c>
      <c r="CB22" s="19">
        <f t="shared" si="20"/>
        <v>0</v>
      </c>
      <c r="CC22" s="19">
        <f t="shared" si="20"/>
        <v>0</v>
      </c>
      <c r="CD22" s="19">
        <f t="shared" si="20"/>
        <v>1496.9476401969994</v>
      </c>
      <c r="CE22" s="19">
        <f t="shared" si="20"/>
        <v>0</v>
      </c>
      <c r="CF22" s="19">
        <f t="shared" si="20"/>
        <v>0</v>
      </c>
      <c r="CG22" s="19">
        <f t="shared" si="20"/>
        <v>1398.2921860805354</v>
      </c>
      <c r="CH22" s="19">
        <f t="shared" si="20"/>
        <v>0</v>
      </c>
      <c r="CI22" s="19">
        <f t="shared" si="20"/>
        <v>0</v>
      </c>
      <c r="CJ22" s="19">
        <f t="shared" si="20"/>
        <v>1298.4260091034512</v>
      </c>
      <c r="CK22" s="19">
        <f t="shared" si="20"/>
        <v>0</v>
      </c>
      <c r="CL22" s="19">
        <f t="shared" si="20"/>
        <v>0</v>
      </c>
      <c r="CM22" s="19">
        <f t="shared" si="20"/>
        <v>1197.3342509909717</v>
      </c>
      <c r="CN22" s="19">
        <f t="shared" si="20"/>
        <v>0</v>
      </c>
      <c r="CO22" s="19">
        <f t="shared" si="20"/>
        <v>0</v>
      </c>
      <c r="CP22" s="19">
        <f t="shared" si="20"/>
        <v>1095.0018711240925</v>
      </c>
      <c r="CQ22" s="19">
        <f t="shared" si="20"/>
        <v>0</v>
      </c>
      <c r="CR22" s="19">
        <f t="shared" si="20"/>
        <v>0</v>
      </c>
      <c r="CS22" s="19">
        <f t="shared" si="20"/>
        <v>991.4136443018056</v>
      </c>
      <c r="CT22" s="19">
        <f t="shared" si="20"/>
        <v>0</v>
      </c>
      <c r="CU22" s="19">
        <f t="shared" si="20"/>
        <v>0</v>
      </c>
      <c r="CV22" s="19">
        <f t="shared" si="20"/>
        <v>886.5541584758669</v>
      </c>
      <c r="CW22" s="19">
        <f t="shared" si="20"/>
        <v>0</v>
      </c>
      <c r="CX22" s="19">
        <f t="shared" si="20"/>
        <v>0</v>
      </c>
      <c r="CY22" s="19">
        <f t="shared" si="20"/>
        <v>780.4078124577638</v>
      </c>
      <c r="CZ22" s="19">
        <f aca="true" t="shared" si="21" ref="CZ22:DS22">IF(CZ19&gt;0,CY23*$D$13,0)</f>
        <v>0</v>
      </c>
      <c r="DA22" s="19">
        <f t="shared" si="21"/>
        <v>0</v>
      </c>
      <c r="DB22" s="19">
        <f t="shared" si="21"/>
        <v>672.9588135975407</v>
      </c>
      <c r="DC22" s="19">
        <f t="shared" si="21"/>
        <v>0</v>
      </c>
      <c r="DD22" s="19">
        <f t="shared" si="21"/>
        <v>0</v>
      </c>
      <c r="DE22" s="19">
        <f t="shared" si="21"/>
        <v>564.1911754341394</v>
      </c>
      <c r="DF22" s="19">
        <f t="shared" si="21"/>
        <v>0</v>
      </c>
      <c r="DG22" s="19">
        <f t="shared" si="21"/>
        <v>0</v>
      </c>
      <c r="DH22" s="19">
        <f t="shared" si="21"/>
        <v>454.08871531690335</v>
      </c>
      <c r="DI22" s="19">
        <f t="shared" si="21"/>
        <v>0</v>
      </c>
      <c r="DJ22" s="19">
        <f t="shared" si="21"/>
        <v>0</v>
      </c>
      <c r="DK22" s="19">
        <f t="shared" si="21"/>
        <v>342.6350519978951</v>
      </c>
      <c r="DL22" s="19">
        <f t="shared" si="21"/>
        <v>0</v>
      </c>
      <c r="DM22" s="19">
        <f t="shared" si="21"/>
        <v>0</v>
      </c>
      <c r="DN22" s="19">
        <f t="shared" si="21"/>
        <v>229.81360319466094</v>
      </c>
      <c r="DO22" s="19">
        <f t="shared" si="21"/>
        <v>0</v>
      </c>
      <c r="DP22" s="19">
        <f t="shared" si="21"/>
        <v>0</v>
      </c>
      <c r="DQ22" s="19">
        <f t="shared" si="21"/>
        <v>115.60758312308954</v>
      </c>
      <c r="DR22" s="19">
        <f t="shared" si="21"/>
        <v>0</v>
      </c>
      <c r="DS22" s="19">
        <f t="shared" si="21"/>
        <v>0</v>
      </c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Y22" s="5" t="s">
        <v>36</v>
      </c>
      <c r="FZ22" s="3">
        <f t="shared" si="0"/>
        <v>20</v>
      </c>
      <c r="GA22" s="3"/>
      <c r="GB22" s="3"/>
      <c r="GC22" s="3"/>
      <c r="GD22" s="3"/>
      <c r="GE22" s="3"/>
      <c r="GF22" s="3"/>
      <c r="GG22" s="3"/>
      <c r="GH22" s="3"/>
      <c r="GI22" s="3"/>
      <c r="GJ22" s="3">
        <f t="shared" si="1"/>
        <v>20</v>
      </c>
      <c r="GK22" s="3">
        <f t="shared" si="2"/>
        <v>0</v>
      </c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</row>
    <row r="23" spans="1:212" ht="15">
      <c r="A23" s="1"/>
      <c r="B23" s="23" t="s">
        <v>141</v>
      </c>
      <c r="C23" s="19">
        <f>IF(D18=$C$5,$C$8,IF(C21=0,0,$C$8-C21))</f>
        <v>300000</v>
      </c>
      <c r="D23" s="19">
        <f aca="true" t="shared" si="22" ref="D23:BE23">IF(E18=$C$5,$C$8,IF(D21=0,0,$C$8-D21))</f>
        <v>294145.80730705673</v>
      </c>
      <c r="E23" s="19">
        <f t="shared" si="22"/>
        <v>294145.80730705673</v>
      </c>
      <c r="F23" s="19">
        <f t="shared" si="22"/>
        <v>294145.80730705673</v>
      </c>
      <c r="G23" s="19">
        <f t="shared" si="22"/>
        <v>288219.77058899286</v>
      </c>
      <c r="H23" s="19">
        <f t="shared" si="22"/>
        <v>288219.77058899286</v>
      </c>
      <c r="I23" s="19">
        <f t="shared" si="22"/>
        <v>288219.77058899286</v>
      </c>
      <c r="J23" s="19">
        <f t="shared" si="22"/>
        <v>282221.0081590899</v>
      </c>
      <c r="K23" s="19">
        <f t="shared" si="22"/>
        <v>282221.0081590899</v>
      </c>
      <c r="L23" s="19">
        <f t="shared" si="22"/>
        <v>282221.0081590899</v>
      </c>
      <c r="M23" s="19">
        <f t="shared" si="22"/>
        <v>276148.62751036295</v>
      </c>
      <c r="N23" s="19">
        <f t="shared" si="22"/>
        <v>276148.62751036295</v>
      </c>
      <c r="O23" s="19">
        <f t="shared" si="22"/>
        <v>276148.62751036295</v>
      </c>
      <c r="P23" s="19">
        <f t="shared" si="22"/>
        <v>270001.7251827725</v>
      </c>
      <c r="Q23" s="19">
        <f t="shared" si="22"/>
        <v>270001.7251827725</v>
      </c>
      <c r="R23" s="19">
        <f t="shared" si="22"/>
        <v>270001.7251827725</v>
      </c>
      <c r="S23" s="19">
        <f t="shared" si="22"/>
        <v>263779.3866288055</v>
      </c>
      <c r="T23" s="19">
        <f t="shared" si="22"/>
        <v>263779.3866288055</v>
      </c>
      <c r="U23" s="19">
        <f t="shared" si="22"/>
        <v>263779.3866288055</v>
      </c>
      <c r="V23" s="19">
        <f t="shared" si="22"/>
        <v>257480.68607740733</v>
      </c>
      <c r="W23" s="19">
        <f t="shared" si="22"/>
        <v>257480.68607740733</v>
      </c>
      <c r="X23" s="19">
        <f t="shared" si="22"/>
        <v>257480.68607740733</v>
      </c>
      <c r="Y23" s="19">
        <f t="shared" si="22"/>
        <v>251104.68639624407</v>
      </c>
      <c r="Z23" s="19">
        <f t="shared" si="22"/>
        <v>251104.68639624407</v>
      </c>
      <c r="AA23" s="19">
        <f t="shared" si="22"/>
        <v>251104.68639624407</v>
      </c>
      <c r="AB23" s="19">
        <f t="shared" si="22"/>
        <v>244650.4389522741</v>
      </c>
      <c r="AC23" s="19">
        <f t="shared" si="22"/>
        <v>244650.4389522741</v>
      </c>
      <c r="AD23" s="19">
        <f t="shared" si="22"/>
        <v>244650.4389522741</v>
      </c>
      <c r="AE23" s="19">
        <f t="shared" si="22"/>
        <v>238116.9834706087</v>
      </c>
      <c r="AF23" s="19">
        <f t="shared" si="22"/>
        <v>238116.9834706087</v>
      </c>
      <c r="AG23" s="19">
        <f t="shared" si="22"/>
        <v>238116.9834706087</v>
      </c>
      <c r="AH23" s="19">
        <f t="shared" si="22"/>
        <v>231503.34789164065</v>
      </c>
      <c r="AI23" s="19">
        <f t="shared" si="22"/>
        <v>231503.34789164065</v>
      </c>
      <c r="AJ23" s="19">
        <f t="shared" si="22"/>
        <v>231503.34789164065</v>
      </c>
      <c r="AK23" s="19">
        <f t="shared" si="22"/>
        <v>224808.54822641925</v>
      </c>
      <c r="AL23" s="19">
        <f t="shared" si="22"/>
        <v>224808.54822641925</v>
      </c>
      <c r="AM23" s="19">
        <f t="shared" si="22"/>
        <v>224808.54822641925</v>
      </c>
      <c r="AN23" s="19">
        <f t="shared" si="22"/>
        <v>218031.58841025078</v>
      </c>
      <c r="AO23" s="19">
        <f t="shared" si="22"/>
        <v>218031.58841025078</v>
      </c>
      <c r="AP23" s="19">
        <f t="shared" si="22"/>
        <v>218031.58841025078</v>
      </c>
      <c r="AQ23" s="19">
        <f t="shared" si="22"/>
        <v>211171.46015450213</v>
      </c>
      <c r="AR23" s="19">
        <f t="shared" si="22"/>
        <v>211171.46015450213</v>
      </c>
      <c r="AS23" s="19">
        <f t="shared" si="22"/>
        <v>211171.46015450213</v>
      </c>
      <c r="AT23" s="19">
        <f t="shared" si="22"/>
        <v>204227.14279658563</v>
      </c>
      <c r="AU23" s="19">
        <f t="shared" si="22"/>
        <v>204227.14279658563</v>
      </c>
      <c r="AV23" s="19">
        <f t="shared" si="22"/>
        <v>204227.14279658563</v>
      </c>
      <c r="AW23" s="19">
        <f t="shared" si="22"/>
        <v>197197.60314810317</v>
      </c>
      <c r="AX23" s="19">
        <f t="shared" si="22"/>
        <v>197197.60314810317</v>
      </c>
      <c r="AY23" s="19">
        <f t="shared" si="22"/>
        <v>197197.60314810317</v>
      </c>
      <c r="AZ23" s="19">
        <f t="shared" si="22"/>
        <v>190081.79534112627</v>
      </c>
      <c r="BA23" s="19">
        <f t="shared" si="22"/>
        <v>190081.79534112627</v>
      </c>
      <c r="BB23" s="19">
        <f t="shared" si="22"/>
        <v>190081.79534112627</v>
      </c>
      <c r="BC23" s="19">
        <f t="shared" si="22"/>
        <v>182878.6606725902</v>
      </c>
      <c r="BD23" s="19">
        <f t="shared" si="22"/>
        <v>182878.6606725902</v>
      </c>
      <c r="BE23" s="19">
        <f t="shared" si="22"/>
        <v>182878.6606725902</v>
      </c>
      <c r="BF23" s="19">
        <f aca="true" t="shared" si="23" ref="BF23:BN23">IF(FW18=$C$5,$C$8,IF(BF21=0,0,$C$8-BF21))</f>
        <v>175587.1274467779</v>
      </c>
      <c r="BG23" s="19">
        <f t="shared" si="23"/>
        <v>175587.1274467779</v>
      </c>
      <c r="BH23" s="19">
        <f t="shared" si="23"/>
        <v>175587.1274467779</v>
      </c>
      <c r="BI23" s="19">
        <f t="shared" si="23"/>
        <v>168206.11081587127</v>
      </c>
      <c r="BJ23" s="19">
        <f t="shared" si="23"/>
        <v>168206.11081587127</v>
      </c>
      <c r="BK23" s="19">
        <f t="shared" si="23"/>
        <v>168206.11081587127</v>
      </c>
      <c r="BL23" s="19">
        <f t="shared" si="23"/>
        <v>160734.51261854553</v>
      </c>
      <c r="BM23" s="19">
        <f t="shared" si="23"/>
        <v>160734.51261854553</v>
      </c>
      <c r="BN23" s="19">
        <f t="shared" si="23"/>
        <v>160734.51261854553</v>
      </c>
      <c r="BO23" s="19">
        <f aca="true" t="shared" si="24" ref="BO23:DS23">IF(GF18=$C$5,$C$8,IF(BO21=0,0,$C$8-BO21))</f>
        <v>153171.22121658263</v>
      </c>
      <c r="BP23" s="19">
        <f t="shared" si="24"/>
        <v>153171.22121658263</v>
      </c>
      <c r="BQ23" s="19">
        <f t="shared" si="24"/>
        <v>153171.22121658263</v>
      </c>
      <c r="BR23" s="19">
        <f t="shared" si="24"/>
        <v>145515.1113294797</v>
      </c>
      <c r="BS23" s="19">
        <f t="shared" si="24"/>
        <v>145515.1113294797</v>
      </c>
      <c r="BT23" s="19">
        <f t="shared" si="24"/>
        <v>145515.1113294797</v>
      </c>
      <c r="BU23" s="19">
        <f t="shared" si="24"/>
        <v>137765.04386702777</v>
      </c>
      <c r="BV23" s="19">
        <f t="shared" si="24"/>
        <v>137765.04386702777</v>
      </c>
      <c r="BW23" s="19">
        <f t="shared" si="24"/>
        <v>137765.04386702777</v>
      </c>
      <c r="BX23" s="19">
        <f t="shared" si="24"/>
        <v>129919.86575983575</v>
      </c>
      <c r="BY23" s="19">
        <f t="shared" si="24"/>
        <v>129919.86575983575</v>
      </c>
      <c r="BZ23" s="19">
        <f t="shared" si="24"/>
        <v>129919.86575983575</v>
      </c>
      <c r="CA23" s="19">
        <f t="shared" si="24"/>
        <v>121978.4097877747</v>
      </c>
      <c r="CB23" s="19">
        <f t="shared" si="24"/>
        <v>121978.4097877747</v>
      </c>
      <c r="CC23" s="19">
        <f t="shared" si="24"/>
        <v>121978.4097877747</v>
      </c>
      <c r="CD23" s="19">
        <f t="shared" si="24"/>
        <v>113939.4944063166</v>
      </c>
      <c r="CE23" s="19">
        <f t="shared" si="24"/>
        <v>113939.4944063166</v>
      </c>
      <c r="CF23" s="19">
        <f t="shared" si="24"/>
        <v>113939.4944063166</v>
      </c>
      <c r="CG23" s="19">
        <f t="shared" si="24"/>
        <v>105801.92357074207</v>
      </c>
      <c r="CH23" s="19">
        <f t="shared" si="24"/>
        <v>105801.92357074207</v>
      </c>
      <c r="CI23" s="19">
        <f t="shared" si="24"/>
        <v>105801.92357074207</v>
      </c>
      <c r="CJ23" s="19">
        <f t="shared" si="24"/>
        <v>97564.48655819043</v>
      </c>
      <c r="CK23" s="19">
        <f t="shared" si="24"/>
        <v>97564.48655819043</v>
      </c>
      <c r="CL23" s="19">
        <f t="shared" si="24"/>
        <v>97564.48655819043</v>
      </c>
      <c r="CM23" s="19">
        <f t="shared" si="24"/>
        <v>89225.95778752633</v>
      </c>
      <c r="CN23" s="19">
        <f t="shared" si="24"/>
        <v>89225.95778752633</v>
      </c>
      <c r="CO23" s="19">
        <f t="shared" si="24"/>
        <v>89225.95778752633</v>
      </c>
      <c r="CP23" s="19">
        <f t="shared" si="24"/>
        <v>80785.09663699535</v>
      </c>
      <c r="CQ23" s="19">
        <f t="shared" si="24"/>
        <v>80785.09663699535</v>
      </c>
      <c r="CR23" s="19">
        <f t="shared" si="24"/>
        <v>80785.09663699535</v>
      </c>
      <c r="CS23" s="19">
        <f t="shared" si="24"/>
        <v>72240.64725964208</v>
      </c>
      <c r="CT23" s="19">
        <f t="shared" si="24"/>
        <v>72240.64725964208</v>
      </c>
      <c r="CU23" s="19">
        <f t="shared" si="24"/>
        <v>72240.64725964208</v>
      </c>
      <c r="CV23" s="19">
        <f t="shared" si="24"/>
        <v>63591.338396462874</v>
      </c>
      <c r="CW23" s="19">
        <f t="shared" si="24"/>
        <v>63591.338396462874</v>
      </c>
      <c r="CX23" s="19">
        <f t="shared" si="24"/>
        <v>63591.338396462874</v>
      </c>
      <c r="CY23" s="19">
        <f t="shared" si="24"/>
        <v>54835.88318726557</v>
      </c>
      <c r="CZ23" s="19">
        <f t="shared" si="24"/>
        <v>54835.88318726557</v>
      </c>
      <c r="DA23" s="19">
        <f t="shared" si="24"/>
        <v>54835.88318726557</v>
      </c>
      <c r="DB23" s="19">
        <f t="shared" si="24"/>
        <v>45972.97897920804</v>
      </c>
      <c r="DC23" s="19">
        <f t="shared" si="24"/>
        <v>45972.97897920804</v>
      </c>
      <c r="DD23" s="19">
        <f t="shared" si="24"/>
        <v>45972.97897920804</v>
      </c>
      <c r="DE23" s="19">
        <f t="shared" si="24"/>
        <v>37001.30713298707</v>
      </c>
      <c r="DF23" s="19">
        <f t="shared" si="24"/>
        <v>37001.30713298707</v>
      </c>
      <c r="DG23" s="19">
        <f t="shared" si="24"/>
        <v>37001.30713298707</v>
      </c>
      <c r="DH23" s="19">
        <f t="shared" si="24"/>
        <v>27919.53282664891</v>
      </c>
      <c r="DI23" s="19">
        <f t="shared" si="24"/>
        <v>27919.53282664891</v>
      </c>
      <c r="DJ23" s="19">
        <f t="shared" si="24"/>
        <v>27919.53282664891</v>
      </c>
      <c r="DK23" s="19">
        <f t="shared" si="24"/>
        <v>18726.304856991745</v>
      </c>
      <c r="DL23" s="19">
        <f t="shared" si="24"/>
        <v>18726.304856991745</v>
      </c>
      <c r="DM23" s="19">
        <f t="shared" si="24"/>
        <v>18726.304856991745</v>
      </c>
      <c r="DN23" s="19">
        <f t="shared" si="24"/>
        <v>9420.255438531341</v>
      </c>
      <c r="DO23" s="19">
        <f t="shared" si="24"/>
        <v>9420.255438531341</v>
      </c>
      <c r="DP23" s="19">
        <f t="shared" si="24"/>
        <v>9420.255438531341</v>
      </c>
      <c r="DQ23" s="19">
        <f t="shared" si="24"/>
        <v>-6.402842700481415E-10</v>
      </c>
      <c r="DR23" s="19">
        <f t="shared" si="24"/>
        <v>0</v>
      </c>
      <c r="DS23" s="19">
        <f t="shared" si="24"/>
        <v>0</v>
      </c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Y23" s="5" t="s">
        <v>37</v>
      </c>
      <c r="FZ23" s="3">
        <f t="shared" si="0"/>
        <v>21</v>
      </c>
      <c r="GA23" s="3"/>
      <c r="GB23" s="3"/>
      <c r="GC23" s="3"/>
      <c r="GD23" s="3"/>
      <c r="GE23" s="3"/>
      <c r="GF23" s="3"/>
      <c r="GG23" s="3"/>
      <c r="GH23" s="3"/>
      <c r="GI23" s="3"/>
      <c r="GJ23" s="3">
        <f t="shared" si="1"/>
        <v>21</v>
      </c>
      <c r="GK23" s="3">
        <f t="shared" si="2"/>
        <v>0</v>
      </c>
      <c r="GL23" s="3"/>
      <c r="GM23" s="3"/>
      <c r="GN23" s="3"/>
      <c r="GO23" s="3">
        <v>1</v>
      </c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</row>
    <row r="24" spans="1:2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FY24" s="5" t="s">
        <v>38</v>
      </c>
      <c r="FZ24" s="3">
        <f t="shared" si="0"/>
        <v>22</v>
      </c>
      <c r="GA24" s="3"/>
      <c r="GB24" s="3"/>
      <c r="GC24" s="3"/>
      <c r="GD24" s="3"/>
      <c r="GE24" s="3"/>
      <c r="GF24" s="3"/>
      <c r="GG24" s="3"/>
      <c r="GH24" s="3"/>
      <c r="GI24" s="3"/>
      <c r="GJ24" s="3">
        <f t="shared" si="1"/>
        <v>22</v>
      </c>
      <c r="GK24" s="3">
        <f t="shared" si="2"/>
        <v>1</v>
      </c>
      <c r="GL24" s="3"/>
      <c r="GM24" s="3"/>
      <c r="GN24" s="3"/>
      <c r="GO24" s="3"/>
      <c r="GP24" s="3">
        <v>1</v>
      </c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</row>
    <row r="25" spans="1:2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FY25" s="5" t="s">
        <v>39</v>
      </c>
      <c r="FZ25" s="3">
        <f t="shared" si="0"/>
        <v>23</v>
      </c>
      <c r="GA25" s="3"/>
      <c r="GB25" s="3"/>
      <c r="GC25" s="3"/>
      <c r="GD25" s="3"/>
      <c r="GE25" s="3"/>
      <c r="GF25" s="3"/>
      <c r="GG25" s="3"/>
      <c r="GH25" s="3"/>
      <c r="GI25" s="3"/>
      <c r="GJ25" s="3">
        <f t="shared" si="1"/>
        <v>23</v>
      </c>
      <c r="GK25" s="3">
        <f t="shared" si="2"/>
        <v>0</v>
      </c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</row>
    <row r="26" spans="1:2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FY26" s="5" t="s">
        <v>40</v>
      </c>
      <c r="FZ26" s="3">
        <f t="shared" si="0"/>
        <v>24</v>
      </c>
      <c r="GA26" s="3"/>
      <c r="GB26" s="3"/>
      <c r="GC26" s="3"/>
      <c r="GD26" s="3"/>
      <c r="GE26" s="3"/>
      <c r="GF26" s="3"/>
      <c r="GG26" s="3"/>
      <c r="GH26" s="3"/>
      <c r="GI26" s="3"/>
      <c r="GJ26" s="3">
        <f t="shared" si="1"/>
        <v>24</v>
      </c>
      <c r="GK26" s="3">
        <f t="shared" si="2"/>
        <v>0</v>
      </c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</row>
    <row r="27" spans="1:2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FY27" s="5" t="s">
        <v>41</v>
      </c>
      <c r="FZ27" s="3">
        <f t="shared" si="0"/>
        <v>25</v>
      </c>
      <c r="GA27" s="3"/>
      <c r="GB27" s="3"/>
      <c r="GC27" s="3"/>
      <c r="GD27" s="3"/>
      <c r="GE27" s="3"/>
      <c r="GF27" s="3"/>
      <c r="GG27" s="3"/>
      <c r="GH27" s="3"/>
      <c r="GI27" s="3"/>
      <c r="GJ27" s="3">
        <f t="shared" si="1"/>
        <v>25</v>
      </c>
      <c r="GK27" s="3">
        <f t="shared" si="2"/>
        <v>1</v>
      </c>
      <c r="GL27" s="3"/>
      <c r="GM27" s="3">
        <v>1</v>
      </c>
      <c r="GN27" s="3">
        <v>1</v>
      </c>
      <c r="GO27" s="3">
        <v>1</v>
      </c>
      <c r="GP27" s="3">
        <v>1</v>
      </c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</row>
    <row r="28" spans="1:2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FY28" s="5" t="s">
        <v>42</v>
      </c>
      <c r="FZ28" s="3">
        <f t="shared" si="0"/>
        <v>26</v>
      </c>
      <c r="GA28" s="3"/>
      <c r="GB28" s="3"/>
      <c r="GC28" s="3"/>
      <c r="GD28" s="3"/>
      <c r="GE28" s="3"/>
      <c r="GF28" s="3"/>
      <c r="GG28" s="3"/>
      <c r="GH28" s="3"/>
      <c r="GI28" s="3"/>
      <c r="GJ28" s="3">
        <f t="shared" si="1"/>
        <v>26</v>
      </c>
      <c r="GK28" s="3">
        <f t="shared" si="2"/>
        <v>0</v>
      </c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</row>
    <row r="29" spans="1:2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FY29" s="5" t="s">
        <v>43</v>
      </c>
      <c r="FZ29" s="3">
        <f t="shared" si="0"/>
        <v>27</v>
      </c>
      <c r="GA29" s="3"/>
      <c r="GB29" s="3"/>
      <c r="GC29" s="3"/>
      <c r="GD29" s="3"/>
      <c r="GE29" s="3"/>
      <c r="GF29" s="3"/>
      <c r="GG29" s="3"/>
      <c r="GH29" s="3"/>
      <c r="GI29" s="3"/>
      <c r="GJ29" s="3">
        <f t="shared" si="1"/>
        <v>27</v>
      </c>
      <c r="GK29" s="3">
        <f t="shared" si="2"/>
        <v>0</v>
      </c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</row>
    <row r="30" spans="1:2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FY30" s="5" t="s">
        <v>44</v>
      </c>
      <c r="FZ30" s="3">
        <f t="shared" si="0"/>
        <v>28</v>
      </c>
      <c r="GA30" s="3"/>
      <c r="GB30" s="3"/>
      <c r="GC30" s="3"/>
      <c r="GD30" s="3"/>
      <c r="GE30" s="3"/>
      <c r="GF30" s="3"/>
      <c r="GG30" s="3"/>
      <c r="GH30" s="3"/>
      <c r="GI30" s="3"/>
      <c r="GJ30" s="3">
        <f t="shared" si="1"/>
        <v>28</v>
      </c>
      <c r="GK30" s="3">
        <f t="shared" si="2"/>
        <v>1</v>
      </c>
      <c r="GL30" s="3"/>
      <c r="GM30" s="3"/>
      <c r="GN30" s="3"/>
      <c r="GO30" s="3"/>
      <c r="GP30" s="3">
        <v>1</v>
      </c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</row>
    <row r="31" spans="1:2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FY31" s="5" t="s">
        <v>45</v>
      </c>
      <c r="FZ31" s="3">
        <f t="shared" si="0"/>
        <v>29</v>
      </c>
      <c r="GA31" s="3"/>
      <c r="GB31" s="3"/>
      <c r="GC31" s="3"/>
      <c r="GD31" s="3"/>
      <c r="GE31" s="3"/>
      <c r="GF31" s="3"/>
      <c r="GG31" s="3"/>
      <c r="GH31" s="3"/>
      <c r="GI31" s="3"/>
      <c r="GJ31" s="3">
        <f t="shared" si="1"/>
        <v>29</v>
      </c>
      <c r="GK31" s="3">
        <f t="shared" si="2"/>
        <v>0</v>
      </c>
      <c r="GL31" s="3"/>
      <c r="GM31" s="3"/>
      <c r="GN31" s="3"/>
      <c r="GO31" s="3">
        <v>1</v>
      </c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</row>
    <row r="32" spans="1:2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FY32" s="5" t="s">
        <v>46</v>
      </c>
      <c r="FZ32" s="3">
        <f t="shared" si="0"/>
        <v>30</v>
      </c>
      <c r="GA32" s="3"/>
      <c r="GB32" s="3"/>
      <c r="GC32" s="3"/>
      <c r="GD32" s="3"/>
      <c r="GE32" s="3"/>
      <c r="GF32" s="3"/>
      <c r="GG32" s="3"/>
      <c r="GH32" s="3"/>
      <c r="GI32" s="3"/>
      <c r="GJ32" s="3">
        <f t="shared" si="1"/>
        <v>30</v>
      </c>
      <c r="GK32" s="3">
        <f t="shared" si="2"/>
        <v>0</v>
      </c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</row>
    <row r="33" spans="1:2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FY33" s="5" t="s">
        <v>47</v>
      </c>
      <c r="FZ33" s="3">
        <f t="shared" si="0"/>
        <v>31</v>
      </c>
      <c r="GA33" s="3"/>
      <c r="GB33" s="3"/>
      <c r="GC33" s="3"/>
      <c r="GD33" s="3"/>
      <c r="GE33" s="3"/>
      <c r="GF33" s="3"/>
      <c r="GG33" s="3"/>
      <c r="GH33" s="3"/>
      <c r="GI33" s="3"/>
      <c r="GJ33" s="3">
        <f t="shared" si="1"/>
        <v>31</v>
      </c>
      <c r="GK33" s="3">
        <f t="shared" si="2"/>
        <v>1</v>
      </c>
      <c r="GL33" s="3"/>
      <c r="GM33" s="3"/>
      <c r="GN33" s="3">
        <v>1</v>
      </c>
      <c r="GO33" s="3"/>
      <c r="GP33" s="3">
        <v>1</v>
      </c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</row>
    <row r="34" spans="1:2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FY34" s="5" t="s">
        <v>48</v>
      </c>
      <c r="FZ34" s="3">
        <f t="shared" si="0"/>
        <v>32</v>
      </c>
      <c r="GA34" s="3"/>
      <c r="GB34" s="3"/>
      <c r="GC34" s="3"/>
      <c r="GD34" s="3"/>
      <c r="GE34" s="3"/>
      <c r="GF34" s="3"/>
      <c r="GG34" s="3"/>
      <c r="GH34" s="3"/>
      <c r="GI34" s="3"/>
      <c r="GJ34" s="3">
        <f t="shared" si="1"/>
        <v>32</v>
      </c>
      <c r="GK34" s="3">
        <f t="shared" si="2"/>
        <v>0</v>
      </c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</row>
    <row r="35" spans="1:2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FY35" s="5" t="s">
        <v>49</v>
      </c>
      <c r="FZ35" s="3">
        <f t="shared" si="0"/>
        <v>33</v>
      </c>
      <c r="GA35" s="3"/>
      <c r="GB35" s="3"/>
      <c r="GC35" s="3"/>
      <c r="GD35" s="3"/>
      <c r="GE35" s="3"/>
      <c r="GF35" s="3"/>
      <c r="GG35" s="3"/>
      <c r="GH35" s="3"/>
      <c r="GI35" s="3"/>
      <c r="GJ35" s="3">
        <f t="shared" si="1"/>
        <v>33</v>
      </c>
      <c r="GK35" s="3">
        <f t="shared" si="2"/>
        <v>0</v>
      </c>
      <c r="GL35" s="3"/>
      <c r="GM35" s="3"/>
      <c r="GN35" s="3"/>
      <c r="GO35" s="3">
        <v>1</v>
      </c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</row>
    <row r="36" spans="1:2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FY36" s="5" t="s">
        <v>50</v>
      </c>
      <c r="FZ36" s="3">
        <f t="shared" si="0"/>
        <v>34</v>
      </c>
      <c r="GA36" s="3"/>
      <c r="GB36" s="3"/>
      <c r="GC36" s="3"/>
      <c r="GD36" s="3"/>
      <c r="GE36" s="3"/>
      <c r="GF36" s="3"/>
      <c r="GG36" s="3"/>
      <c r="GH36" s="3"/>
      <c r="GI36" s="3"/>
      <c r="GJ36" s="3">
        <f t="shared" si="1"/>
        <v>34</v>
      </c>
      <c r="GK36" s="3">
        <f t="shared" si="2"/>
        <v>1</v>
      </c>
      <c r="GL36" s="3"/>
      <c r="GM36" s="3"/>
      <c r="GN36" s="3"/>
      <c r="GO36" s="3"/>
      <c r="GP36" s="3">
        <v>1</v>
      </c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</row>
    <row r="37" spans="1:2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FY37" s="5" t="s">
        <v>51</v>
      </c>
      <c r="FZ37" s="3">
        <f t="shared" si="0"/>
        <v>35</v>
      </c>
      <c r="GA37" s="3"/>
      <c r="GB37" s="3"/>
      <c r="GC37" s="3"/>
      <c r="GD37" s="3"/>
      <c r="GE37" s="3"/>
      <c r="GF37" s="3"/>
      <c r="GG37" s="3"/>
      <c r="GH37" s="3"/>
      <c r="GI37" s="3"/>
      <c r="GJ37" s="3">
        <f t="shared" si="1"/>
        <v>35</v>
      </c>
      <c r="GK37" s="3">
        <f t="shared" si="2"/>
        <v>0</v>
      </c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</row>
    <row r="38" spans="1:2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FY38" s="5" t="s">
        <v>52</v>
      </c>
      <c r="FZ38" s="3">
        <f t="shared" si="0"/>
        <v>36</v>
      </c>
      <c r="GA38" s="3"/>
      <c r="GB38" s="3"/>
      <c r="GC38" s="3"/>
      <c r="GD38" s="3"/>
      <c r="GE38" s="3"/>
      <c r="GF38" s="3"/>
      <c r="GG38" s="3"/>
      <c r="GH38" s="3"/>
      <c r="GI38" s="3"/>
      <c r="GJ38" s="3">
        <f t="shared" si="1"/>
        <v>36</v>
      </c>
      <c r="GK38" s="3">
        <f t="shared" si="2"/>
        <v>0</v>
      </c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</row>
    <row r="39" spans="1:2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FY39" s="5" t="s">
        <v>53</v>
      </c>
      <c r="FZ39" s="3">
        <f t="shared" si="0"/>
        <v>37</v>
      </c>
      <c r="GA39" s="3"/>
      <c r="GB39" s="3"/>
      <c r="GC39" s="3"/>
      <c r="GD39" s="3"/>
      <c r="GE39" s="3"/>
      <c r="GF39" s="3"/>
      <c r="GG39" s="3"/>
      <c r="GH39" s="3"/>
      <c r="GI39" s="3"/>
      <c r="GJ39" s="3">
        <f t="shared" si="1"/>
        <v>37</v>
      </c>
      <c r="GK39" s="3">
        <f t="shared" si="2"/>
        <v>1</v>
      </c>
      <c r="GL39" s="3"/>
      <c r="GM39" s="3">
        <v>1</v>
      </c>
      <c r="GN39" s="3">
        <v>1</v>
      </c>
      <c r="GO39" s="3">
        <v>1</v>
      </c>
      <c r="GP39" s="3">
        <v>1</v>
      </c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</row>
    <row r="40" spans="1:2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FY40" s="5" t="s">
        <v>54</v>
      </c>
      <c r="FZ40" s="3">
        <f t="shared" si="0"/>
        <v>38</v>
      </c>
      <c r="GA40" s="3"/>
      <c r="GB40" s="3"/>
      <c r="GC40" s="3"/>
      <c r="GD40" s="3"/>
      <c r="GE40" s="3"/>
      <c r="GF40" s="3"/>
      <c r="GG40" s="3"/>
      <c r="GH40" s="3"/>
      <c r="GI40" s="3"/>
      <c r="GJ40" s="3">
        <f t="shared" si="1"/>
        <v>38</v>
      </c>
      <c r="GK40" s="3">
        <f t="shared" si="2"/>
        <v>0</v>
      </c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</row>
    <row r="41" spans="1:2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FY41" s="5" t="s">
        <v>55</v>
      </c>
      <c r="FZ41" s="3">
        <f t="shared" si="0"/>
        <v>39</v>
      </c>
      <c r="GA41" s="3"/>
      <c r="GB41" s="3"/>
      <c r="GC41" s="3"/>
      <c r="GD41" s="3"/>
      <c r="GE41" s="3"/>
      <c r="GF41" s="3"/>
      <c r="GG41" s="3"/>
      <c r="GH41" s="3"/>
      <c r="GI41" s="3"/>
      <c r="GJ41" s="3">
        <f t="shared" si="1"/>
        <v>39</v>
      </c>
      <c r="GK41" s="3">
        <f t="shared" si="2"/>
        <v>0</v>
      </c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</row>
    <row r="42" spans="1:2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FY42" s="5" t="s">
        <v>56</v>
      </c>
      <c r="FZ42" s="3">
        <f t="shared" si="0"/>
        <v>40</v>
      </c>
      <c r="GA42" s="3"/>
      <c r="GB42" s="3"/>
      <c r="GC42" s="3"/>
      <c r="GD42" s="3"/>
      <c r="GE42" s="3"/>
      <c r="GF42" s="3"/>
      <c r="GG42" s="3"/>
      <c r="GH42" s="3"/>
      <c r="GI42" s="3"/>
      <c r="GJ42" s="3">
        <f t="shared" si="1"/>
        <v>40</v>
      </c>
      <c r="GK42" s="3">
        <f t="shared" si="2"/>
        <v>1</v>
      </c>
      <c r="GL42" s="3"/>
      <c r="GM42" s="3"/>
      <c r="GN42" s="3"/>
      <c r="GO42" s="3"/>
      <c r="GP42" s="3">
        <v>1</v>
      </c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</row>
    <row r="43" spans="1:2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FY43" s="5" t="s">
        <v>57</v>
      </c>
      <c r="FZ43" s="3">
        <f t="shared" si="0"/>
        <v>41</v>
      </c>
      <c r="GA43" s="3"/>
      <c r="GB43" s="3"/>
      <c r="GC43" s="3"/>
      <c r="GD43" s="3"/>
      <c r="GE43" s="3"/>
      <c r="GF43" s="3"/>
      <c r="GG43" s="3"/>
      <c r="GH43" s="3"/>
      <c r="GI43" s="3"/>
      <c r="GJ43" s="3">
        <f t="shared" si="1"/>
        <v>41</v>
      </c>
      <c r="GK43" s="3">
        <f t="shared" si="2"/>
        <v>0</v>
      </c>
      <c r="GL43" s="3"/>
      <c r="GM43" s="3"/>
      <c r="GN43" s="3"/>
      <c r="GO43" s="3">
        <v>1</v>
      </c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</row>
    <row r="44" spans="1:2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FY44" s="5" t="s">
        <v>58</v>
      </c>
      <c r="FZ44" s="3">
        <f t="shared" si="0"/>
        <v>42</v>
      </c>
      <c r="GA44" s="3"/>
      <c r="GB44" s="3"/>
      <c r="GC44" s="3"/>
      <c r="GD44" s="3"/>
      <c r="GE44" s="3"/>
      <c r="GF44" s="3"/>
      <c r="GG44" s="3"/>
      <c r="GH44" s="3"/>
      <c r="GI44" s="3"/>
      <c r="GJ44" s="3">
        <f t="shared" si="1"/>
        <v>42</v>
      </c>
      <c r="GK44" s="3">
        <f t="shared" si="2"/>
        <v>0</v>
      </c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</row>
    <row r="45" spans="1:2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FY45" s="5" t="s">
        <v>59</v>
      </c>
      <c r="FZ45" s="3">
        <f t="shared" si="0"/>
        <v>43</v>
      </c>
      <c r="GA45" s="3"/>
      <c r="GB45" s="3"/>
      <c r="GC45" s="3"/>
      <c r="GD45" s="3"/>
      <c r="GE45" s="3"/>
      <c r="GF45" s="3"/>
      <c r="GG45" s="3"/>
      <c r="GH45" s="3"/>
      <c r="GI45" s="3"/>
      <c r="GJ45" s="3">
        <f t="shared" si="1"/>
        <v>43</v>
      </c>
      <c r="GK45" s="3">
        <f t="shared" si="2"/>
        <v>1</v>
      </c>
      <c r="GL45" s="3"/>
      <c r="GM45" s="3"/>
      <c r="GN45" s="3">
        <v>1</v>
      </c>
      <c r="GO45" s="3"/>
      <c r="GP45" s="3">
        <v>1</v>
      </c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</row>
    <row r="46" spans="1:2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FY46" s="5" t="s">
        <v>60</v>
      </c>
      <c r="FZ46" s="3">
        <f t="shared" si="0"/>
        <v>44</v>
      </c>
      <c r="GA46" s="3"/>
      <c r="GB46" s="3"/>
      <c r="GC46" s="3"/>
      <c r="GD46" s="3"/>
      <c r="GE46" s="3"/>
      <c r="GF46" s="3"/>
      <c r="GG46" s="3"/>
      <c r="GH46" s="3"/>
      <c r="GI46" s="3"/>
      <c r="GJ46" s="3">
        <f t="shared" si="1"/>
        <v>44</v>
      </c>
      <c r="GK46" s="3">
        <f t="shared" si="2"/>
        <v>0</v>
      </c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</row>
    <row r="47" spans="1:2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FY47" s="5" t="s">
        <v>61</v>
      </c>
      <c r="FZ47" s="3">
        <f t="shared" si="0"/>
        <v>45</v>
      </c>
      <c r="GA47" s="3"/>
      <c r="GB47" s="3"/>
      <c r="GC47" s="3"/>
      <c r="GD47" s="3"/>
      <c r="GE47" s="3"/>
      <c r="GF47" s="3"/>
      <c r="GG47" s="3"/>
      <c r="GH47" s="3"/>
      <c r="GI47" s="3"/>
      <c r="GJ47" s="3">
        <f t="shared" si="1"/>
        <v>45</v>
      </c>
      <c r="GK47" s="3">
        <f t="shared" si="2"/>
        <v>0</v>
      </c>
      <c r="GL47" s="3"/>
      <c r="GM47" s="3"/>
      <c r="GN47" s="3"/>
      <c r="GO47" s="3">
        <v>1</v>
      </c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</row>
    <row r="48" spans="1:2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FY48" s="5" t="s">
        <v>62</v>
      </c>
      <c r="FZ48" s="3">
        <f t="shared" si="0"/>
        <v>46</v>
      </c>
      <c r="GA48" s="3"/>
      <c r="GB48" s="3"/>
      <c r="GC48" s="3"/>
      <c r="GD48" s="3"/>
      <c r="GE48" s="3"/>
      <c r="GF48" s="3"/>
      <c r="GG48" s="3"/>
      <c r="GH48" s="3"/>
      <c r="GI48" s="3"/>
      <c r="GJ48" s="3">
        <f t="shared" si="1"/>
        <v>46</v>
      </c>
      <c r="GK48" s="3">
        <f t="shared" si="2"/>
        <v>1</v>
      </c>
      <c r="GL48" s="3"/>
      <c r="GM48" s="3"/>
      <c r="GN48" s="3"/>
      <c r="GO48" s="3"/>
      <c r="GP48" s="3">
        <v>1</v>
      </c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</row>
    <row r="49" spans="1:2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FY49" s="5" t="s">
        <v>63</v>
      </c>
      <c r="FZ49" s="3">
        <f t="shared" si="0"/>
        <v>47</v>
      </c>
      <c r="GA49" s="3"/>
      <c r="GB49" s="3"/>
      <c r="GC49" s="3"/>
      <c r="GD49" s="3"/>
      <c r="GE49" s="3"/>
      <c r="GF49" s="3"/>
      <c r="GG49" s="3"/>
      <c r="GH49" s="3"/>
      <c r="GI49" s="3"/>
      <c r="GJ49" s="3">
        <f t="shared" si="1"/>
        <v>47</v>
      </c>
      <c r="GK49" s="3">
        <f t="shared" si="2"/>
        <v>0</v>
      </c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</row>
    <row r="50" spans="1:2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FY50" s="5" t="s">
        <v>64</v>
      </c>
      <c r="FZ50" s="3">
        <f t="shared" si="0"/>
        <v>48</v>
      </c>
      <c r="GA50" s="3"/>
      <c r="GB50" s="3"/>
      <c r="GC50" s="3"/>
      <c r="GD50" s="3"/>
      <c r="GE50" s="3"/>
      <c r="GF50" s="3"/>
      <c r="GG50" s="3"/>
      <c r="GH50" s="3"/>
      <c r="GI50" s="3"/>
      <c r="GJ50" s="3">
        <f t="shared" si="1"/>
        <v>48</v>
      </c>
      <c r="GK50" s="3">
        <f t="shared" si="2"/>
        <v>0</v>
      </c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</row>
    <row r="51" spans="1:2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FY51" s="5" t="s">
        <v>65</v>
      </c>
      <c r="FZ51" s="3">
        <f t="shared" si="0"/>
        <v>49</v>
      </c>
      <c r="GA51" s="3"/>
      <c r="GB51" s="3"/>
      <c r="GC51" s="3"/>
      <c r="GD51" s="3"/>
      <c r="GE51" s="3"/>
      <c r="GF51" s="3"/>
      <c r="GG51" s="3"/>
      <c r="GH51" s="3"/>
      <c r="GI51" s="3"/>
      <c r="GJ51" s="3">
        <f t="shared" si="1"/>
        <v>49</v>
      </c>
      <c r="GK51" s="3">
        <f t="shared" si="2"/>
        <v>1</v>
      </c>
      <c r="GL51" s="3"/>
      <c r="GM51" s="3">
        <v>1</v>
      </c>
      <c r="GN51" s="3">
        <v>1</v>
      </c>
      <c r="GO51" s="3">
        <v>1</v>
      </c>
      <c r="GP51" s="3">
        <v>1</v>
      </c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</row>
    <row r="52" spans="1:2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FY52" s="5" t="s">
        <v>66</v>
      </c>
      <c r="FZ52" s="3">
        <f t="shared" si="0"/>
        <v>50</v>
      </c>
      <c r="GA52" s="3"/>
      <c r="GB52" s="3"/>
      <c r="GC52" s="3"/>
      <c r="GD52" s="3"/>
      <c r="GE52" s="3"/>
      <c r="GF52" s="3"/>
      <c r="GG52" s="3"/>
      <c r="GH52" s="3"/>
      <c r="GI52" s="3"/>
      <c r="GJ52" s="3">
        <f t="shared" si="1"/>
        <v>50</v>
      </c>
      <c r="GK52" s="3">
        <f t="shared" si="2"/>
        <v>0</v>
      </c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</row>
    <row r="53" spans="1:2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FY53" s="5" t="s">
        <v>67</v>
      </c>
      <c r="FZ53" s="3">
        <f t="shared" si="0"/>
        <v>51</v>
      </c>
      <c r="GA53" s="3"/>
      <c r="GB53" s="3"/>
      <c r="GC53" s="3"/>
      <c r="GD53" s="3"/>
      <c r="GE53" s="3"/>
      <c r="GF53" s="3"/>
      <c r="GG53" s="3"/>
      <c r="GH53" s="3"/>
      <c r="GI53" s="3"/>
      <c r="GJ53" s="3">
        <f t="shared" si="1"/>
        <v>51</v>
      </c>
      <c r="GK53" s="3">
        <f t="shared" si="2"/>
        <v>0</v>
      </c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</row>
    <row r="54" spans="1:2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FY54" s="5" t="s">
        <v>68</v>
      </c>
      <c r="FZ54" s="3">
        <f t="shared" si="0"/>
        <v>52</v>
      </c>
      <c r="GA54" s="3"/>
      <c r="GB54" s="3"/>
      <c r="GC54" s="3"/>
      <c r="GD54" s="3"/>
      <c r="GE54" s="3"/>
      <c r="GF54" s="3"/>
      <c r="GG54" s="3"/>
      <c r="GH54" s="3"/>
      <c r="GI54" s="3"/>
      <c r="GJ54" s="3">
        <f t="shared" si="1"/>
        <v>52</v>
      </c>
      <c r="GK54" s="3">
        <f t="shared" si="2"/>
        <v>1</v>
      </c>
      <c r="GL54" s="3"/>
      <c r="GM54" s="3"/>
      <c r="GN54" s="3"/>
      <c r="GO54" s="3"/>
      <c r="GP54" s="3">
        <v>1</v>
      </c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</row>
    <row r="55" spans="1:2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FY55" s="5" t="s">
        <v>69</v>
      </c>
      <c r="FZ55" s="3">
        <f t="shared" si="0"/>
        <v>53</v>
      </c>
      <c r="GA55" s="3"/>
      <c r="GB55" s="3"/>
      <c r="GC55" s="3"/>
      <c r="GD55" s="3"/>
      <c r="GE55" s="3"/>
      <c r="GF55" s="3"/>
      <c r="GG55" s="3"/>
      <c r="GH55" s="3"/>
      <c r="GI55" s="3"/>
      <c r="GJ55" s="3">
        <f t="shared" si="1"/>
        <v>53</v>
      </c>
      <c r="GK55" s="3">
        <f t="shared" si="2"/>
        <v>0</v>
      </c>
      <c r="GL55" s="3"/>
      <c r="GM55" s="3"/>
      <c r="GN55" s="3"/>
      <c r="GO55" s="3">
        <v>1</v>
      </c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</row>
    <row r="56" spans="1:2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FY56" s="5" t="s">
        <v>70</v>
      </c>
      <c r="FZ56" s="3">
        <f t="shared" si="0"/>
        <v>54</v>
      </c>
      <c r="GA56" s="3"/>
      <c r="GB56" s="3"/>
      <c r="GC56" s="3"/>
      <c r="GD56" s="3"/>
      <c r="GE56" s="3"/>
      <c r="GF56" s="3"/>
      <c r="GG56" s="3"/>
      <c r="GH56" s="3"/>
      <c r="GI56" s="3"/>
      <c r="GJ56" s="3">
        <f t="shared" si="1"/>
        <v>54</v>
      </c>
      <c r="GK56" s="3">
        <f t="shared" si="2"/>
        <v>0</v>
      </c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</row>
    <row r="57" spans="1:2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FY57" s="5" t="s">
        <v>71</v>
      </c>
      <c r="FZ57" s="3">
        <f t="shared" si="0"/>
        <v>55</v>
      </c>
      <c r="GA57" s="3"/>
      <c r="GB57" s="3"/>
      <c r="GC57" s="3"/>
      <c r="GD57" s="3"/>
      <c r="GE57" s="3"/>
      <c r="GF57" s="3"/>
      <c r="GG57" s="3"/>
      <c r="GH57" s="3"/>
      <c r="GI57" s="3"/>
      <c r="GJ57" s="3">
        <f t="shared" si="1"/>
        <v>55</v>
      </c>
      <c r="GK57" s="3">
        <f t="shared" si="2"/>
        <v>1</v>
      </c>
      <c r="GL57" s="3"/>
      <c r="GM57" s="3"/>
      <c r="GN57" s="3">
        <v>1</v>
      </c>
      <c r="GO57" s="3"/>
      <c r="GP57" s="3">
        <v>1</v>
      </c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</row>
    <row r="58" spans="1:2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FY58" s="5" t="s">
        <v>72</v>
      </c>
      <c r="FZ58" s="3">
        <f t="shared" si="0"/>
        <v>56</v>
      </c>
      <c r="GA58" s="3"/>
      <c r="GB58" s="3"/>
      <c r="GC58" s="3"/>
      <c r="GD58" s="3"/>
      <c r="GE58" s="3"/>
      <c r="GF58" s="3"/>
      <c r="GG58" s="3"/>
      <c r="GH58" s="3"/>
      <c r="GI58" s="3"/>
      <c r="GJ58" s="3">
        <f t="shared" si="1"/>
        <v>56</v>
      </c>
      <c r="GK58" s="3">
        <f t="shared" si="2"/>
        <v>0</v>
      </c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</row>
    <row r="59" spans="1:2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FY59" s="5" t="s">
        <v>73</v>
      </c>
      <c r="FZ59" s="3">
        <f t="shared" si="0"/>
        <v>57</v>
      </c>
      <c r="GA59" s="3"/>
      <c r="GB59" s="3"/>
      <c r="GC59" s="3"/>
      <c r="GD59" s="3"/>
      <c r="GE59" s="3"/>
      <c r="GF59" s="3"/>
      <c r="GG59" s="3"/>
      <c r="GH59" s="3"/>
      <c r="GI59" s="3"/>
      <c r="GJ59" s="3">
        <f t="shared" si="1"/>
        <v>57</v>
      </c>
      <c r="GK59" s="3">
        <f t="shared" si="2"/>
        <v>0</v>
      </c>
      <c r="GL59" s="3"/>
      <c r="GM59" s="3"/>
      <c r="GN59" s="3"/>
      <c r="GO59" s="3">
        <v>1</v>
      </c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</row>
    <row r="60" spans="1:2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FY60" s="5" t="s">
        <v>74</v>
      </c>
      <c r="FZ60" s="3">
        <f t="shared" si="0"/>
        <v>58</v>
      </c>
      <c r="GA60" s="3"/>
      <c r="GB60" s="3"/>
      <c r="GC60" s="3"/>
      <c r="GD60" s="3"/>
      <c r="GE60" s="3"/>
      <c r="GF60" s="3"/>
      <c r="GG60" s="3"/>
      <c r="GH60" s="3"/>
      <c r="GI60" s="3"/>
      <c r="GJ60" s="3">
        <f t="shared" si="1"/>
        <v>58</v>
      </c>
      <c r="GK60" s="3">
        <f t="shared" si="2"/>
        <v>1</v>
      </c>
      <c r="GL60" s="3"/>
      <c r="GM60" s="3"/>
      <c r="GN60" s="3"/>
      <c r="GO60" s="3"/>
      <c r="GP60" s="3">
        <v>1</v>
      </c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</row>
    <row r="61" spans="1:2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FY61" s="5" t="s">
        <v>75</v>
      </c>
      <c r="FZ61" s="3">
        <f t="shared" si="0"/>
        <v>59</v>
      </c>
      <c r="GA61" s="3"/>
      <c r="GB61" s="3"/>
      <c r="GC61" s="3"/>
      <c r="GD61" s="3"/>
      <c r="GE61" s="3"/>
      <c r="GF61" s="3"/>
      <c r="GG61" s="3"/>
      <c r="GH61" s="3"/>
      <c r="GI61" s="3"/>
      <c r="GJ61" s="3">
        <f t="shared" si="1"/>
        <v>59</v>
      </c>
      <c r="GK61" s="3">
        <f t="shared" si="2"/>
        <v>0</v>
      </c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</row>
    <row r="62" spans="1:2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FY62" s="5" t="s">
        <v>76</v>
      </c>
      <c r="FZ62" s="3">
        <f t="shared" si="0"/>
        <v>60</v>
      </c>
      <c r="GA62" s="3"/>
      <c r="GB62" s="3"/>
      <c r="GC62" s="3"/>
      <c r="GD62" s="3"/>
      <c r="GE62" s="3"/>
      <c r="GF62" s="3"/>
      <c r="GG62" s="3"/>
      <c r="GH62" s="3"/>
      <c r="GI62" s="3"/>
      <c r="GJ62" s="3">
        <f t="shared" si="1"/>
        <v>60</v>
      </c>
      <c r="GK62" s="3">
        <f t="shared" si="2"/>
        <v>0</v>
      </c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</row>
    <row r="63" spans="1:2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FY63" s="5" t="s">
        <v>77</v>
      </c>
      <c r="FZ63" s="3">
        <f t="shared" si="0"/>
        <v>61</v>
      </c>
      <c r="GA63" s="3"/>
      <c r="GB63" s="3"/>
      <c r="GC63" s="3"/>
      <c r="GD63" s="3"/>
      <c r="GE63" s="3"/>
      <c r="GF63" s="3"/>
      <c r="GG63" s="3"/>
      <c r="GH63" s="3"/>
      <c r="GI63" s="3"/>
      <c r="GJ63" s="3">
        <f t="shared" si="1"/>
        <v>61</v>
      </c>
      <c r="GK63" s="3">
        <f t="shared" si="2"/>
        <v>1</v>
      </c>
      <c r="GL63" s="3"/>
      <c r="GM63" s="3">
        <v>1</v>
      </c>
      <c r="GN63" s="3">
        <v>1</v>
      </c>
      <c r="GO63" s="3">
        <v>1</v>
      </c>
      <c r="GP63" s="3">
        <v>1</v>
      </c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</row>
    <row r="64" spans="1:2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FY64" s="5" t="s">
        <v>78</v>
      </c>
      <c r="FZ64" s="3">
        <f t="shared" si="0"/>
        <v>62</v>
      </c>
      <c r="GA64" s="3"/>
      <c r="GB64" s="3"/>
      <c r="GC64" s="3"/>
      <c r="GD64" s="3"/>
      <c r="GE64" s="3"/>
      <c r="GF64" s="3"/>
      <c r="GG64" s="3"/>
      <c r="GH64" s="3"/>
      <c r="GI64" s="3"/>
      <c r="GJ64" s="3">
        <f t="shared" si="1"/>
        <v>62</v>
      </c>
      <c r="GK64" s="3">
        <f t="shared" si="2"/>
        <v>0</v>
      </c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</row>
    <row r="65" spans="1:2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FY65" s="5" t="s">
        <v>79</v>
      </c>
      <c r="FZ65" s="3">
        <f t="shared" si="0"/>
        <v>63</v>
      </c>
      <c r="GA65" s="3"/>
      <c r="GB65" s="3"/>
      <c r="GC65" s="3"/>
      <c r="GD65" s="3"/>
      <c r="GE65" s="3"/>
      <c r="GF65" s="3"/>
      <c r="GG65" s="3"/>
      <c r="GH65" s="3"/>
      <c r="GI65" s="3"/>
      <c r="GJ65" s="3">
        <f t="shared" si="1"/>
        <v>63</v>
      </c>
      <c r="GK65" s="3">
        <f t="shared" si="2"/>
        <v>0</v>
      </c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</row>
    <row r="66" spans="1:2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FY66" s="5" t="s">
        <v>80</v>
      </c>
      <c r="FZ66" s="3">
        <f t="shared" si="0"/>
        <v>64</v>
      </c>
      <c r="GA66" s="3"/>
      <c r="GB66" s="3"/>
      <c r="GC66" s="3"/>
      <c r="GD66" s="3"/>
      <c r="GE66" s="3"/>
      <c r="GF66" s="3"/>
      <c r="GG66" s="3"/>
      <c r="GH66" s="3"/>
      <c r="GI66" s="3"/>
      <c r="GJ66" s="3">
        <f t="shared" si="1"/>
        <v>64</v>
      </c>
      <c r="GK66" s="3">
        <f t="shared" si="2"/>
        <v>1</v>
      </c>
      <c r="GL66" s="3"/>
      <c r="GM66" s="3"/>
      <c r="GN66" s="3"/>
      <c r="GO66" s="3"/>
      <c r="GP66" s="3">
        <v>1</v>
      </c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</row>
    <row r="67" spans="1:2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FY67" s="5" t="s">
        <v>81</v>
      </c>
      <c r="FZ67" s="3">
        <f t="shared" si="0"/>
        <v>65</v>
      </c>
      <c r="GA67" s="3"/>
      <c r="GB67" s="3"/>
      <c r="GC67" s="3"/>
      <c r="GD67" s="3"/>
      <c r="GE67" s="3"/>
      <c r="GF67" s="3"/>
      <c r="GG67" s="3"/>
      <c r="GH67" s="3"/>
      <c r="GI67" s="3"/>
      <c r="GJ67" s="3">
        <f t="shared" si="1"/>
        <v>65</v>
      </c>
      <c r="GK67" s="3">
        <f t="shared" si="2"/>
        <v>0</v>
      </c>
      <c r="GL67" s="3"/>
      <c r="GM67" s="3"/>
      <c r="GN67" s="3"/>
      <c r="GO67" s="3">
        <v>1</v>
      </c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</row>
    <row r="68" spans="1:2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FY68" s="5" t="s">
        <v>82</v>
      </c>
      <c r="FZ68" s="3">
        <f t="shared" si="0"/>
        <v>66</v>
      </c>
      <c r="GA68" s="3"/>
      <c r="GB68" s="3"/>
      <c r="GC68" s="3"/>
      <c r="GD68" s="3"/>
      <c r="GE68" s="3"/>
      <c r="GF68" s="3"/>
      <c r="GG68" s="3"/>
      <c r="GH68" s="3"/>
      <c r="GI68" s="3"/>
      <c r="GJ68" s="3">
        <f t="shared" si="1"/>
        <v>66</v>
      </c>
      <c r="GK68" s="3">
        <f t="shared" si="2"/>
        <v>0</v>
      </c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</row>
    <row r="69" spans="1:2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FY69" s="5" t="s">
        <v>83</v>
      </c>
      <c r="FZ69" s="3">
        <f aca="true" t="shared" si="25" ref="FZ69:FZ122">1+FZ68</f>
        <v>67</v>
      </c>
      <c r="GA69" s="3"/>
      <c r="GB69" s="3"/>
      <c r="GC69" s="3"/>
      <c r="GD69" s="3"/>
      <c r="GE69" s="3"/>
      <c r="GF69" s="3"/>
      <c r="GG69" s="3"/>
      <c r="GH69" s="3"/>
      <c r="GI69" s="3"/>
      <c r="GJ69" s="3">
        <f aca="true" t="shared" si="26" ref="GJ69:GJ132">+GJ68+1</f>
        <v>67</v>
      </c>
      <c r="GK69" s="3">
        <f t="shared" si="2"/>
        <v>1</v>
      </c>
      <c r="GL69" s="3"/>
      <c r="GM69" s="3"/>
      <c r="GN69" s="3">
        <v>1</v>
      </c>
      <c r="GO69" s="3"/>
      <c r="GP69" s="3">
        <v>1</v>
      </c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</row>
    <row r="70" spans="1:2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FY70" s="5" t="s">
        <v>84</v>
      </c>
      <c r="FZ70" s="3">
        <f t="shared" si="25"/>
        <v>68</v>
      </c>
      <c r="GA70" s="3"/>
      <c r="GB70" s="3"/>
      <c r="GC70" s="3"/>
      <c r="GD70" s="3"/>
      <c r="GE70" s="3"/>
      <c r="GF70" s="3"/>
      <c r="GG70" s="3"/>
      <c r="GH70" s="3"/>
      <c r="GI70" s="3"/>
      <c r="GJ70" s="3">
        <f t="shared" si="26"/>
        <v>68</v>
      </c>
      <c r="GK70" s="3">
        <f aca="true" t="shared" si="27" ref="GK70:GK133">+IF($C$9=$GM$2,GM70,IF($C$9=$GN$2,GN70,IF($C$9=$GO$2,GO70,IF($C$9=$GP$2,GP70,0))))</f>
        <v>0</v>
      </c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</row>
    <row r="71" spans="1:2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FY71" s="5" t="s">
        <v>85</v>
      </c>
      <c r="FZ71" s="3">
        <f t="shared" si="25"/>
        <v>69</v>
      </c>
      <c r="GA71" s="3"/>
      <c r="GB71" s="3"/>
      <c r="GC71" s="3"/>
      <c r="GD71" s="3"/>
      <c r="GE71" s="3"/>
      <c r="GF71" s="3"/>
      <c r="GG71" s="3"/>
      <c r="GH71" s="3"/>
      <c r="GI71" s="3"/>
      <c r="GJ71" s="3">
        <f t="shared" si="26"/>
        <v>69</v>
      </c>
      <c r="GK71" s="3">
        <f t="shared" si="27"/>
        <v>0</v>
      </c>
      <c r="GL71" s="3"/>
      <c r="GM71" s="3"/>
      <c r="GN71" s="3"/>
      <c r="GO71" s="3">
        <v>1</v>
      </c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</row>
    <row r="72" spans="1:2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FY72" s="5" t="s">
        <v>86</v>
      </c>
      <c r="FZ72" s="3">
        <f t="shared" si="25"/>
        <v>70</v>
      </c>
      <c r="GA72" s="3"/>
      <c r="GB72" s="3"/>
      <c r="GC72" s="3"/>
      <c r="GD72" s="3"/>
      <c r="GE72" s="3"/>
      <c r="GF72" s="3"/>
      <c r="GG72" s="3"/>
      <c r="GH72" s="3"/>
      <c r="GI72" s="3"/>
      <c r="GJ72" s="3">
        <f t="shared" si="26"/>
        <v>70</v>
      </c>
      <c r="GK72" s="3">
        <f t="shared" si="27"/>
        <v>1</v>
      </c>
      <c r="GL72" s="3"/>
      <c r="GM72" s="3"/>
      <c r="GN72" s="3"/>
      <c r="GO72" s="3"/>
      <c r="GP72" s="3">
        <v>1</v>
      </c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</row>
    <row r="73" spans="1:2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FY73" s="5" t="s">
        <v>87</v>
      </c>
      <c r="FZ73" s="3">
        <f t="shared" si="25"/>
        <v>71</v>
      </c>
      <c r="GA73" s="3"/>
      <c r="GB73" s="3"/>
      <c r="GC73" s="3"/>
      <c r="GD73" s="3"/>
      <c r="GE73" s="3"/>
      <c r="GF73" s="3"/>
      <c r="GG73" s="3"/>
      <c r="GH73" s="3"/>
      <c r="GI73" s="3"/>
      <c r="GJ73" s="3">
        <f t="shared" si="26"/>
        <v>71</v>
      </c>
      <c r="GK73" s="3">
        <f t="shared" si="27"/>
        <v>0</v>
      </c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</row>
    <row r="74" spans="1:2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FY74" s="5" t="s">
        <v>88</v>
      </c>
      <c r="FZ74" s="3">
        <f t="shared" si="25"/>
        <v>72</v>
      </c>
      <c r="GA74" s="3"/>
      <c r="GB74" s="3"/>
      <c r="GC74" s="3"/>
      <c r="GD74" s="3"/>
      <c r="GE74" s="3"/>
      <c r="GF74" s="3"/>
      <c r="GG74" s="3"/>
      <c r="GH74" s="3"/>
      <c r="GI74" s="3"/>
      <c r="GJ74" s="3">
        <f t="shared" si="26"/>
        <v>72</v>
      </c>
      <c r="GK74" s="3">
        <f t="shared" si="27"/>
        <v>0</v>
      </c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</row>
    <row r="75" spans="1:2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FY75" s="5" t="s">
        <v>89</v>
      </c>
      <c r="FZ75" s="3">
        <f t="shared" si="25"/>
        <v>73</v>
      </c>
      <c r="GA75" s="3"/>
      <c r="GB75" s="3"/>
      <c r="GC75" s="3"/>
      <c r="GD75" s="3"/>
      <c r="GE75" s="3"/>
      <c r="GF75" s="3"/>
      <c r="GG75" s="3"/>
      <c r="GH75" s="3"/>
      <c r="GI75" s="3"/>
      <c r="GJ75" s="3">
        <f t="shared" si="26"/>
        <v>73</v>
      </c>
      <c r="GK75" s="3">
        <f t="shared" si="27"/>
        <v>1</v>
      </c>
      <c r="GL75" s="3"/>
      <c r="GM75" s="3">
        <v>1</v>
      </c>
      <c r="GN75" s="3">
        <v>1</v>
      </c>
      <c r="GO75" s="3">
        <v>1</v>
      </c>
      <c r="GP75" s="3">
        <v>1</v>
      </c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</row>
    <row r="76" spans="1:2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FY76" s="5" t="s">
        <v>90</v>
      </c>
      <c r="FZ76" s="3">
        <f t="shared" si="25"/>
        <v>74</v>
      </c>
      <c r="GA76" s="3"/>
      <c r="GB76" s="3"/>
      <c r="GC76" s="3"/>
      <c r="GD76" s="3"/>
      <c r="GE76" s="3"/>
      <c r="GF76" s="3"/>
      <c r="GG76" s="3"/>
      <c r="GH76" s="3"/>
      <c r="GI76" s="3"/>
      <c r="GJ76" s="3">
        <f t="shared" si="26"/>
        <v>74</v>
      </c>
      <c r="GK76" s="3">
        <f t="shared" si="27"/>
        <v>0</v>
      </c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</row>
    <row r="77" spans="1:2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FY77" s="5" t="s">
        <v>91</v>
      </c>
      <c r="FZ77" s="3">
        <f t="shared" si="25"/>
        <v>75</v>
      </c>
      <c r="GA77" s="3"/>
      <c r="GB77" s="3"/>
      <c r="GC77" s="3"/>
      <c r="GD77" s="3"/>
      <c r="GE77" s="3"/>
      <c r="GF77" s="3"/>
      <c r="GG77" s="3"/>
      <c r="GH77" s="3"/>
      <c r="GI77" s="3"/>
      <c r="GJ77" s="3">
        <f t="shared" si="26"/>
        <v>75</v>
      </c>
      <c r="GK77" s="3">
        <f t="shared" si="27"/>
        <v>0</v>
      </c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</row>
    <row r="78" spans="1:2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FY78" s="5" t="s">
        <v>92</v>
      </c>
      <c r="FZ78" s="3">
        <f t="shared" si="25"/>
        <v>76</v>
      </c>
      <c r="GA78" s="3"/>
      <c r="GB78" s="3"/>
      <c r="GC78" s="3"/>
      <c r="GD78" s="3"/>
      <c r="GE78" s="3"/>
      <c r="GF78" s="3"/>
      <c r="GG78" s="3"/>
      <c r="GH78" s="3"/>
      <c r="GI78" s="3"/>
      <c r="GJ78" s="3">
        <f t="shared" si="26"/>
        <v>76</v>
      </c>
      <c r="GK78" s="3">
        <f t="shared" si="27"/>
        <v>1</v>
      </c>
      <c r="GL78" s="3"/>
      <c r="GM78" s="3"/>
      <c r="GN78" s="3"/>
      <c r="GO78" s="3"/>
      <c r="GP78" s="3">
        <v>1</v>
      </c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</row>
    <row r="79" spans="1:2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FY79" s="5" t="s">
        <v>93</v>
      </c>
      <c r="FZ79" s="3">
        <f t="shared" si="25"/>
        <v>77</v>
      </c>
      <c r="GA79" s="3"/>
      <c r="GB79" s="3"/>
      <c r="GC79" s="3"/>
      <c r="GD79" s="3"/>
      <c r="GE79" s="3"/>
      <c r="GF79" s="3"/>
      <c r="GG79" s="3"/>
      <c r="GH79" s="3"/>
      <c r="GI79" s="3"/>
      <c r="GJ79" s="3">
        <f t="shared" si="26"/>
        <v>77</v>
      </c>
      <c r="GK79" s="3">
        <f t="shared" si="27"/>
        <v>0</v>
      </c>
      <c r="GL79" s="3"/>
      <c r="GM79" s="3"/>
      <c r="GN79" s="3"/>
      <c r="GO79" s="3">
        <v>1</v>
      </c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</row>
    <row r="80" spans="1:2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FY80" s="5" t="s">
        <v>94</v>
      </c>
      <c r="FZ80" s="3">
        <f t="shared" si="25"/>
        <v>78</v>
      </c>
      <c r="GA80" s="3"/>
      <c r="GB80" s="3"/>
      <c r="GC80" s="3"/>
      <c r="GD80" s="3"/>
      <c r="GE80" s="3"/>
      <c r="GF80" s="3"/>
      <c r="GG80" s="3"/>
      <c r="GH80" s="3"/>
      <c r="GI80" s="3"/>
      <c r="GJ80" s="3">
        <f t="shared" si="26"/>
        <v>78</v>
      </c>
      <c r="GK80" s="3">
        <f t="shared" si="27"/>
        <v>0</v>
      </c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</row>
    <row r="81" spans="1:2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FY81" s="5" t="s">
        <v>95</v>
      </c>
      <c r="FZ81" s="3">
        <f t="shared" si="25"/>
        <v>79</v>
      </c>
      <c r="GA81" s="3"/>
      <c r="GB81" s="3"/>
      <c r="GC81" s="3"/>
      <c r="GD81" s="3"/>
      <c r="GE81" s="3"/>
      <c r="GF81" s="3"/>
      <c r="GG81" s="3"/>
      <c r="GH81" s="3"/>
      <c r="GI81" s="3"/>
      <c r="GJ81" s="3">
        <f t="shared" si="26"/>
        <v>79</v>
      </c>
      <c r="GK81" s="3">
        <f t="shared" si="27"/>
        <v>1</v>
      </c>
      <c r="GL81" s="3"/>
      <c r="GM81" s="3"/>
      <c r="GN81" s="3">
        <v>1</v>
      </c>
      <c r="GO81" s="3"/>
      <c r="GP81" s="3">
        <v>1</v>
      </c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</row>
    <row r="82" spans="1:2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FY82" s="5" t="s">
        <v>96</v>
      </c>
      <c r="FZ82" s="3">
        <f t="shared" si="25"/>
        <v>80</v>
      </c>
      <c r="GA82" s="3"/>
      <c r="GB82" s="3"/>
      <c r="GC82" s="3"/>
      <c r="GD82" s="3"/>
      <c r="GE82" s="3"/>
      <c r="GF82" s="3"/>
      <c r="GG82" s="3"/>
      <c r="GH82" s="3"/>
      <c r="GI82" s="3"/>
      <c r="GJ82" s="3">
        <f t="shared" si="26"/>
        <v>80</v>
      </c>
      <c r="GK82" s="3">
        <f t="shared" si="27"/>
        <v>0</v>
      </c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</row>
    <row r="83" spans="1:2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FY83" s="5" t="s">
        <v>97</v>
      </c>
      <c r="FZ83" s="3">
        <f t="shared" si="25"/>
        <v>81</v>
      </c>
      <c r="GA83" s="3"/>
      <c r="GB83" s="3"/>
      <c r="GC83" s="3"/>
      <c r="GD83" s="3"/>
      <c r="GE83" s="3"/>
      <c r="GF83" s="3"/>
      <c r="GG83" s="3"/>
      <c r="GH83" s="3"/>
      <c r="GI83" s="3"/>
      <c r="GJ83" s="3">
        <f t="shared" si="26"/>
        <v>81</v>
      </c>
      <c r="GK83" s="3">
        <f t="shared" si="27"/>
        <v>0</v>
      </c>
      <c r="GL83" s="3"/>
      <c r="GM83" s="3"/>
      <c r="GN83" s="3"/>
      <c r="GO83" s="3">
        <v>1</v>
      </c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</row>
    <row r="84" spans="1:2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FY84" s="5" t="s">
        <v>98</v>
      </c>
      <c r="FZ84" s="3">
        <f t="shared" si="25"/>
        <v>82</v>
      </c>
      <c r="GA84" s="3"/>
      <c r="GB84" s="3"/>
      <c r="GC84" s="3"/>
      <c r="GD84" s="3"/>
      <c r="GE84" s="3"/>
      <c r="GF84" s="3"/>
      <c r="GG84" s="3"/>
      <c r="GH84" s="3"/>
      <c r="GI84" s="3"/>
      <c r="GJ84" s="3">
        <f t="shared" si="26"/>
        <v>82</v>
      </c>
      <c r="GK84" s="3">
        <f t="shared" si="27"/>
        <v>1</v>
      </c>
      <c r="GL84" s="3"/>
      <c r="GM84" s="3"/>
      <c r="GN84" s="3"/>
      <c r="GO84" s="3"/>
      <c r="GP84" s="3">
        <v>1</v>
      </c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</row>
    <row r="85" spans="1:2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FY85" s="5" t="s">
        <v>99</v>
      </c>
      <c r="FZ85" s="3">
        <f t="shared" si="25"/>
        <v>83</v>
      </c>
      <c r="GA85" s="3"/>
      <c r="GB85" s="3"/>
      <c r="GC85" s="3"/>
      <c r="GD85" s="3"/>
      <c r="GE85" s="3"/>
      <c r="GF85" s="3"/>
      <c r="GG85" s="3"/>
      <c r="GH85" s="3"/>
      <c r="GI85" s="3"/>
      <c r="GJ85" s="3">
        <f t="shared" si="26"/>
        <v>83</v>
      </c>
      <c r="GK85" s="3">
        <f t="shared" si="27"/>
        <v>0</v>
      </c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</row>
    <row r="86" spans="1:2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FY86" s="5" t="s">
        <v>100</v>
      </c>
      <c r="FZ86" s="3">
        <f t="shared" si="25"/>
        <v>84</v>
      </c>
      <c r="GA86" s="3"/>
      <c r="GB86" s="3"/>
      <c r="GC86" s="3"/>
      <c r="GD86" s="3"/>
      <c r="GE86" s="3"/>
      <c r="GF86" s="3"/>
      <c r="GG86" s="3"/>
      <c r="GH86" s="3"/>
      <c r="GI86" s="3"/>
      <c r="GJ86" s="3">
        <f t="shared" si="26"/>
        <v>84</v>
      </c>
      <c r="GK86" s="3">
        <f t="shared" si="27"/>
        <v>0</v>
      </c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</row>
    <row r="87" spans="1:2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FY87" s="5" t="s">
        <v>101</v>
      </c>
      <c r="FZ87" s="3">
        <f t="shared" si="25"/>
        <v>85</v>
      </c>
      <c r="GA87" s="3"/>
      <c r="GB87" s="3"/>
      <c r="GC87" s="3"/>
      <c r="GD87" s="3"/>
      <c r="GE87" s="3"/>
      <c r="GF87" s="3"/>
      <c r="GG87" s="3"/>
      <c r="GH87" s="3"/>
      <c r="GI87" s="3"/>
      <c r="GJ87" s="3">
        <f t="shared" si="26"/>
        <v>85</v>
      </c>
      <c r="GK87" s="3">
        <f t="shared" si="27"/>
        <v>1</v>
      </c>
      <c r="GL87" s="3"/>
      <c r="GM87" s="3">
        <v>1</v>
      </c>
      <c r="GN87" s="3">
        <v>1</v>
      </c>
      <c r="GO87" s="3">
        <v>1</v>
      </c>
      <c r="GP87" s="3">
        <v>1</v>
      </c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</row>
    <row r="88" spans="1:2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FY88" s="5" t="s">
        <v>102</v>
      </c>
      <c r="FZ88" s="3">
        <f t="shared" si="25"/>
        <v>86</v>
      </c>
      <c r="GA88" s="3"/>
      <c r="GB88" s="3"/>
      <c r="GC88" s="3"/>
      <c r="GD88" s="3"/>
      <c r="GE88" s="3"/>
      <c r="GF88" s="3"/>
      <c r="GG88" s="3"/>
      <c r="GH88" s="3"/>
      <c r="GI88" s="3"/>
      <c r="GJ88" s="3">
        <f t="shared" si="26"/>
        <v>86</v>
      </c>
      <c r="GK88" s="3">
        <f t="shared" si="27"/>
        <v>0</v>
      </c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</row>
    <row r="89" spans="1:2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FY89" s="5" t="s">
        <v>103</v>
      </c>
      <c r="FZ89" s="3">
        <f t="shared" si="25"/>
        <v>87</v>
      </c>
      <c r="GA89" s="3"/>
      <c r="GB89" s="3"/>
      <c r="GC89" s="3"/>
      <c r="GD89" s="3"/>
      <c r="GE89" s="3"/>
      <c r="GF89" s="3"/>
      <c r="GG89" s="3"/>
      <c r="GH89" s="3"/>
      <c r="GI89" s="3"/>
      <c r="GJ89" s="3">
        <f t="shared" si="26"/>
        <v>87</v>
      </c>
      <c r="GK89" s="3">
        <f t="shared" si="27"/>
        <v>0</v>
      </c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</row>
    <row r="90" spans="1:2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FY90" s="5" t="s">
        <v>104</v>
      </c>
      <c r="FZ90" s="3">
        <f t="shared" si="25"/>
        <v>88</v>
      </c>
      <c r="GA90" s="3"/>
      <c r="GB90" s="3"/>
      <c r="GC90" s="3"/>
      <c r="GD90" s="3"/>
      <c r="GE90" s="3"/>
      <c r="GF90" s="3"/>
      <c r="GG90" s="3"/>
      <c r="GH90" s="3"/>
      <c r="GI90" s="3"/>
      <c r="GJ90" s="3">
        <f t="shared" si="26"/>
        <v>88</v>
      </c>
      <c r="GK90" s="3">
        <f t="shared" si="27"/>
        <v>1</v>
      </c>
      <c r="GL90" s="3"/>
      <c r="GM90" s="3"/>
      <c r="GN90" s="3"/>
      <c r="GO90" s="3"/>
      <c r="GP90" s="3">
        <v>1</v>
      </c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</row>
    <row r="91" spans="1:2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FY91" s="5" t="s">
        <v>105</v>
      </c>
      <c r="FZ91" s="3">
        <f t="shared" si="25"/>
        <v>89</v>
      </c>
      <c r="GA91" s="3"/>
      <c r="GB91" s="3"/>
      <c r="GC91" s="3"/>
      <c r="GD91" s="3"/>
      <c r="GE91" s="3"/>
      <c r="GF91" s="3"/>
      <c r="GG91" s="3"/>
      <c r="GH91" s="3"/>
      <c r="GI91" s="3"/>
      <c r="GJ91" s="3">
        <f t="shared" si="26"/>
        <v>89</v>
      </c>
      <c r="GK91" s="3">
        <f t="shared" si="27"/>
        <v>0</v>
      </c>
      <c r="GL91" s="3"/>
      <c r="GM91" s="3"/>
      <c r="GN91" s="3"/>
      <c r="GO91" s="3">
        <v>1</v>
      </c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</row>
    <row r="92" spans="1:2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FY92" s="5" t="s">
        <v>106</v>
      </c>
      <c r="FZ92" s="3">
        <f t="shared" si="25"/>
        <v>90</v>
      </c>
      <c r="GA92" s="3"/>
      <c r="GB92" s="3"/>
      <c r="GC92" s="3"/>
      <c r="GD92" s="3"/>
      <c r="GE92" s="3"/>
      <c r="GF92" s="3"/>
      <c r="GG92" s="3"/>
      <c r="GH92" s="3"/>
      <c r="GI92" s="3"/>
      <c r="GJ92" s="3">
        <f t="shared" si="26"/>
        <v>90</v>
      </c>
      <c r="GK92" s="3">
        <f t="shared" si="27"/>
        <v>0</v>
      </c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</row>
    <row r="93" spans="1:2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FY93" s="5" t="s">
        <v>107</v>
      </c>
      <c r="FZ93" s="3">
        <f t="shared" si="25"/>
        <v>91</v>
      </c>
      <c r="GA93" s="3"/>
      <c r="GB93" s="3"/>
      <c r="GC93" s="3"/>
      <c r="GD93" s="3"/>
      <c r="GE93" s="3"/>
      <c r="GF93" s="3"/>
      <c r="GG93" s="3"/>
      <c r="GH93" s="3"/>
      <c r="GI93" s="3"/>
      <c r="GJ93" s="3">
        <f t="shared" si="26"/>
        <v>91</v>
      </c>
      <c r="GK93" s="3">
        <f t="shared" si="27"/>
        <v>1</v>
      </c>
      <c r="GL93" s="3"/>
      <c r="GM93" s="3"/>
      <c r="GN93" s="3">
        <v>1</v>
      </c>
      <c r="GO93" s="3"/>
      <c r="GP93" s="3">
        <v>1</v>
      </c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</row>
    <row r="94" spans="1:2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FY94" s="5" t="s">
        <v>108</v>
      </c>
      <c r="FZ94" s="3">
        <f t="shared" si="25"/>
        <v>92</v>
      </c>
      <c r="GA94" s="3"/>
      <c r="GB94" s="3"/>
      <c r="GC94" s="3"/>
      <c r="GD94" s="3"/>
      <c r="GE94" s="3"/>
      <c r="GF94" s="3"/>
      <c r="GG94" s="3"/>
      <c r="GH94" s="3"/>
      <c r="GI94" s="3"/>
      <c r="GJ94" s="3">
        <f t="shared" si="26"/>
        <v>92</v>
      </c>
      <c r="GK94" s="3">
        <f t="shared" si="27"/>
        <v>0</v>
      </c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</row>
    <row r="95" spans="1:2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FY95" s="5" t="s">
        <v>109</v>
      </c>
      <c r="FZ95" s="3">
        <f t="shared" si="25"/>
        <v>93</v>
      </c>
      <c r="GA95" s="3"/>
      <c r="GB95" s="3"/>
      <c r="GC95" s="3"/>
      <c r="GD95" s="3"/>
      <c r="GE95" s="3"/>
      <c r="GF95" s="3"/>
      <c r="GG95" s="3"/>
      <c r="GH95" s="3"/>
      <c r="GI95" s="3"/>
      <c r="GJ95" s="3">
        <f t="shared" si="26"/>
        <v>93</v>
      </c>
      <c r="GK95" s="3">
        <f t="shared" si="27"/>
        <v>0</v>
      </c>
      <c r="GL95" s="3"/>
      <c r="GM95" s="3"/>
      <c r="GN95" s="3"/>
      <c r="GO95" s="3">
        <v>1</v>
      </c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</row>
    <row r="96" spans="1:2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FY96" s="5" t="s">
        <v>110</v>
      </c>
      <c r="FZ96" s="3">
        <f t="shared" si="25"/>
        <v>94</v>
      </c>
      <c r="GA96" s="3"/>
      <c r="GB96" s="3"/>
      <c r="GC96" s="3"/>
      <c r="GD96" s="3"/>
      <c r="GE96" s="3"/>
      <c r="GF96" s="3"/>
      <c r="GG96" s="3"/>
      <c r="GH96" s="3"/>
      <c r="GI96" s="3"/>
      <c r="GJ96" s="3">
        <f t="shared" si="26"/>
        <v>94</v>
      </c>
      <c r="GK96" s="3">
        <f t="shared" si="27"/>
        <v>1</v>
      </c>
      <c r="GL96" s="3"/>
      <c r="GM96" s="3"/>
      <c r="GN96" s="3"/>
      <c r="GO96" s="3"/>
      <c r="GP96" s="3">
        <v>1</v>
      </c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</row>
    <row r="97" spans="1:2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FY97" s="5" t="s">
        <v>111</v>
      </c>
      <c r="FZ97" s="3">
        <f t="shared" si="25"/>
        <v>95</v>
      </c>
      <c r="GA97" s="3"/>
      <c r="GB97" s="3"/>
      <c r="GC97" s="3"/>
      <c r="GD97" s="3"/>
      <c r="GE97" s="3"/>
      <c r="GF97" s="3"/>
      <c r="GG97" s="3"/>
      <c r="GH97" s="3"/>
      <c r="GI97" s="3"/>
      <c r="GJ97" s="3">
        <f t="shared" si="26"/>
        <v>95</v>
      </c>
      <c r="GK97" s="3">
        <f t="shared" si="27"/>
        <v>0</v>
      </c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</row>
    <row r="98" spans="1:2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FY98" s="5" t="s">
        <v>112</v>
      </c>
      <c r="FZ98" s="3">
        <f t="shared" si="25"/>
        <v>96</v>
      </c>
      <c r="GA98" s="3"/>
      <c r="GB98" s="3"/>
      <c r="GC98" s="3"/>
      <c r="GD98" s="3"/>
      <c r="GE98" s="3"/>
      <c r="GF98" s="3"/>
      <c r="GG98" s="3"/>
      <c r="GH98" s="3"/>
      <c r="GI98" s="3"/>
      <c r="GJ98" s="3">
        <f t="shared" si="26"/>
        <v>96</v>
      </c>
      <c r="GK98" s="3">
        <f t="shared" si="27"/>
        <v>0</v>
      </c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</row>
    <row r="99" spans="1:2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FY99" s="5" t="s">
        <v>113</v>
      </c>
      <c r="FZ99" s="3">
        <f t="shared" si="25"/>
        <v>97</v>
      </c>
      <c r="GA99" s="3"/>
      <c r="GB99" s="3"/>
      <c r="GC99" s="3"/>
      <c r="GD99" s="3"/>
      <c r="GE99" s="3"/>
      <c r="GF99" s="3"/>
      <c r="GG99" s="3"/>
      <c r="GH99" s="3"/>
      <c r="GI99" s="3"/>
      <c r="GJ99" s="3">
        <f t="shared" si="26"/>
        <v>97</v>
      </c>
      <c r="GK99" s="3">
        <f t="shared" si="27"/>
        <v>1</v>
      </c>
      <c r="GL99" s="3"/>
      <c r="GM99" s="3">
        <v>1</v>
      </c>
      <c r="GN99" s="3">
        <v>1</v>
      </c>
      <c r="GO99" s="3">
        <v>1</v>
      </c>
      <c r="GP99" s="3">
        <v>1</v>
      </c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</row>
    <row r="100" spans="1:2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FY100" s="5" t="s">
        <v>114</v>
      </c>
      <c r="FZ100" s="3">
        <f t="shared" si="25"/>
        <v>98</v>
      </c>
      <c r="GA100" s="3"/>
      <c r="GB100" s="3"/>
      <c r="GC100" s="3"/>
      <c r="GD100" s="3"/>
      <c r="GE100" s="3"/>
      <c r="GF100" s="3"/>
      <c r="GG100" s="3"/>
      <c r="GH100" s="3"/>
      <c r="GI100" s="3"/>
      <c r="GJ100" s="3">
        <f t="shared" si="26"/>
        <v>98</v>
      </c>
      <c r="GK100" s="3">
        <f t="shared" si="27"/>
        <v>0</v>
      </c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</row>
    <row r="101" spans="1:2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FY101" s="5" t="s">
        <v>115</v>
      </c>
      <c r="FZ101" s="3">
        <f t="shared" si="25"/>
        <v>99</v>
      </c>
      <c r="GA101" s="3"/>
      <c r="GB101" s="3"/>
      <c r="GC101" s="3"/>
      <c r="GD101" s="3"/>
      <c r="GE101" s="3"/>
      <c r="GF101" s="3"/>
      <c r="GG101" s="3"/>
      <c r="GH101" s="3"/>
      <c r="GI101" s="3"/>
      <c r="GJ101" s="3">
        <f t="shared" si="26"/>
        <v>99</v>
      </c>
      <c r="GK101" s="3">
        <f t="shared" si="27"/>
        <v>0</v>
      </c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</row>
    <row r="102" spans="1:2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FY102" s="5" t="s">
        <v>116</v>
      </c>
      <c r="FZ102" s="3">
        <f t="shared" si="25"/>
        <v>100</v>
      </c>
      <c r="GA102" s="3"/>
      <c r="GB102" s="3"/>
      <c r="GC102" s="3"/>
      <c r="GD102" s="3"/>
      <c r="GE102" s="3"/>
      <c r="GF102" s="3"/>
      <c r="GG102" s="3"/>
      <c r="GH102" s="3"/>
      <c r="GI102" s="3"/>
      <c r="GJ102" s="3">
        <f t="shared" si="26"/>
        <v>100</v>
      </c>
      <c r="GK102" s="3">
        <f t="shared" si="27"/>
        <v>1</v>
      </c>
      <c r="GL102" s="3"/>
      <c r="GM102" s="3"/>
      <c r="GN102" s="3"/>
      <c r="GO102" s="3"/>
      <c r="GP102" s="3">
        <v>1</v>
      </c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</row>
    <row r="103" spans="1:2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FY103" s="5" t="s">
        <v>117</v>
      </c>
      <c r="FZ103" s="3">
        <f t="shared" si="25"/>
        <v>101</v>
      </c>
      <c r="GA103" s="3"/>
      <c r="GB103" s="3"/>
      <c r="GC103" s="3"/>
      <c r="GD103" s="3"/>
      <c r="GE103" s="3"/>
      <c r="GF103" s="3"/>
      <c r="GG103" s="3"/>
      <c r="GH103" s="3"/>
      <c r="GI103" s="3"/>
      <c r="GJ103" s="3">
        <f t="shared" si="26"/>
        <v>101</v>
      </c>
      <c r="GK103" s="3">
        <f t="shared" si="27"/>
        <v>0</v>
      </c>
      <c r="GL103" s="3"/>
      <c r="GM103" s="3"/>
      <c r="GN103" s="3"/>
      <c r="GO103" s="3">
        <v>1</v>
      </c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</row>
    <row r="104" spans="1:2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FY104" s="5" t="s">
        <v>118</v>
      </c>
      <c r="FZ104" s="3">
        <f t="shared" si="25"/>
        <v>102</v>
      </c>
      <c r="GA104" s="3"/>
      <c r="GB104" s="3"/>
      <c r="GC104" s="3"/>
      <c r="GD104" s="3"/>
      <c r="GE104" s="3"/>
      <c r="GF104" s="3"/>
      <c r="GG104" s="3"/>
      <c r="GH104" s="3"/>
      <c r="GI104" s="3"/>
      <c r="GJ104" s="3">
        <f t="shared" si="26"/>
        <v>102</v>
      </c>
      <c r="GK104" s="3">
        <f t="shared" si="27"/>
        <v>0</v>
      </c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</row>
    <row r="105" spans="1:2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FY105" s="5" t="s">
        <v>119</v>
      </c>
      <c r="FZ105" s="3">
        <f t="shared" si="25"/>
        <v>103</v>
      </c>
      <c r="GA105" s="3"/>
      <c r="GB105" s="3"/>
      <c r="GC105" s="3"/>
      <c r="GD105" s="3"/>
      <c r="GE105" s="3"/>
      <c r="GF105" s="3"/>
      <c r="GG105" s="3"/>
      <c r="GH105" s="3"/>
      <c r="GI105" s="3"/>
      <c r="GJ105" s="3">
        <f t="shared" si="26"/>
        <v>103</v>
      </c>
      <c r="GK105" s="3">
        <f t="shared" si="27"/>
        <v>1</v>
      </c>
      <c r="GL105" s="3"/>
      <c r="GM105" s="3"/>
      <c r="GN105" s="3">
        <v>1</v>
      </c>
      <c r="GO105" s="3"/>
      <c r="GP105" s="3">
        <v>1</v>
      </c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</row>
    <row r="106" spans="1:2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FY106" s="5" t="s">
        <v>120</v>
      </c>
      <c r="FZ106" s="3">
        <f t="shared" si="25"/>
        <v>104</v>
      </c>
      <c r="GA106" s="3"/>
      <c r="GB106" s="3"/>
      <c r="GC106" s="3"/>
      <c r="GD106" s="3"/>
      <c r="GE106" s="3"/>
      <c r="GF106" s="3"/>
      <c r="GG106" s="3"/>
      <c r="GH106" s="3"/>
      <c r="GI106" s="3"/>
      <c r="GJ106" s="3">
        <f t="shared" si="26"/>
        <v>104</v>
      </c>
      <c r="GK106" s="3">
        <f t="shared" si="27"/>
        <v>0</v>
      </c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</row>
    <row r="107" spans="1:2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FY107" s="5" t="s">
        <v>121</v>
      </c>
      <c r="FZ107" s="3">
        <f t="shared" si="25"/>
        <v>105</v>
      </c>
      <c r="GA107" s="3"/>
      <c r="GB107" s="3"/>
      <c r="GC107" s="3"/>
      <c r="GD107" s="3"/>
      <c r="GE107" s="3"/>
      <c r="GF107" s="3"/>
      <c r="GG107" s="3"/>
      <c r="GH107" s="3"/>
      <c r="GI107" s="3"/>
      <c r="GJ107" s="3">
        <f t="shared" si="26"/>
        <v>105</v>
      </c>
      <c r="GK107" s="3">
        <f t="shared" si="27"/>
        <v>0</v>
      </c>
      <c r="GL107" s="3"/>
      <c r="GM107" s="3"/>
      <c r="GN107" s="3"/>
      <c r="GO107" s="3">
        <v>1</v>
      </c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</row>
    <row r="108" spans="1:2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FY108" s="5" t="s">
        <v>122</v>
      </c>
      <c r="FZ108" s="3">
        <f t="shared" si="25"/>
        <v>106</v>
      </c>
      <c r="GA108" s="3"/>
      <c r="GB108" s="3"/>
      <c r="GC108" s="3"/>
      <c r="GD108" s="3"/>
      <c r="GE108" s="3"/>
      <c r="GF108" s="3"/>
      <c r="GG108" s="3"/>
      <c r="GH108" s="3"/>
      <c r="GI108" s="3"/>
      <c r="GJ108" s="3">
        <f t="shared" si="26"/>
        <v>106</v>
      </c>
      <c r="GK108" s="3">
        <f t="shared" si="27"/>
        <v>1</v>
      </c>
      <c r="GL108" s="3"/>
      <c r="GM108" s="3"/>
      <c r="GN108" s="3"/>
      <c r="GO108" s="3"/>
      <c r="GP108" s="3">
        <v>1</v>
      </c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</row>
    <row r="109" spans="1:2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FY109" s="5" t="s">
        <v>123</v>
      </c>
      <c r="FZ109" s="3">
        <f t="shared" si="25"/>
        <v>107</v>
      </c>
      <c r="GA109" s="3"/>
      <c r="GB109" s="3"/>
      <c r="GC109" s="3"/>
      <c r="GD109" s="3"/>
      <c r="GE109" s="3"/>
      <c r="GF109" s="3"/>
      <c r="GG109" s="3"/>
      <c r="GH109" s="3"/>
      <c r="GI109" s="3"/>
      <c r="GJ109" s="3">
        <f t="shared" si="26"/>
        <v>107</v>
      </c>
      <c r="GK109" s="3">
        <f t="shared" si="27"/>
        <v>0</v>
      </c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</row>
    <row r="110" spans="1:2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FY110" s="5" t="s">
        <v>124</v>
      </c>
      <c r="FZ110" s="3">
        <f t="shared" si="25"/>
        <v>108</v>
      </c>
      <c r="GA110" s="3"/>
      <c r="GB110" s="3"/>
      <c r="GC110" s="3"/>
      <c r="GD110" s="3"/>
      <c r="GE110" s="3"/>
      <c r="GF110" s="3"/>
      <c r="GG110" s="3"/>
      <c r="GH110" s="3"/>
      <c r="GI110" s="3"/>
      <c r="GJ110" s="3">
        <f t="shared" si="26"/>
        <v>108</v>
      </c>
      <c r="GK110" s="3">
        <f t="shared" si="27"/>
        <v>0</v>
      </c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</row>
    <row r="111" spans="1:2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FY111" s="5" t="s">
        <v>125</v>
      </c>
      <c r="FZ111" s="3">
        <f t="shared" si="25"/>
        <v>109</v>
      </c>
      <c r="GA111" s="3"/>
      <c r="GB111" s="3"/>
      <c r="GC111" s="3"/>
      <c r="GD111" s="3"/>
      <c r="GE111" s="3"/>
      <c r="GF111" s="3"/>
      <c r="GG111" s="3"/>
      <c r="GH111" s="3"/>
      <c r="GI111" s="3"/>
      <c r="GJ111" s="3">
        <f t="shared" si="26"/>
        <v>109</v>
      </c>
      <c r="GK111" s="3">
        <f t="shared" si="27"/>
        <v>1</v>
      </c>
      <c r="GL111" s="3"/>
      <c r="GM111" s="3">
        <v>1</v>
      </c>
      <c r="GN111" s="3">
        <v>1</v>
      </c>
      <c r="GO111" s="3">
        <v>1</v>
      </c>
      <c r="GP111" s="3">
        <v>1</v>
      </c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</row>
    <row r="112" spans="1:2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FY112" s="5" t="s">
        <v>126</v>
      </c>
      <c r="FZ112" s="3">
        <f t="shared" si="25"/>
        <v>110</v>
      </c>
      <c r="GA112" s="3"/>
      <c r="GB112" s="3"/>
      <c r="GC112" s="3"/>
      <c r="GD112" s="3"/>
      <c r="GE112" s="3"/>
      <c r="GF112" s="3"/>
      <c r="GG112" s="3"/>
      <c r="GH112" s="3"/>
      <c r="GI112" s="3"/>
      <c r="GJ112" s="3">
        <f t="shared" si="26"/>
        <v>110</v>
      </c>
      <c r="GK112" s="3">
        <f t="shared" si="27"/>
        <v>0</v>
      </c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</row>
    <row r="113" spans="1:2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FY113" s="5" t="s">
        <v>127</v>
      </c>
      <c r="FZ113" s="3">
        <f t="shared" si="25"/>
        <v>111</v>
      </c>
      <c r="GA113" s="3"/>
      <c r="GB113" s="3"/>
      <c r="GC113" s="3"/>
      <c r="GD113" s="3"/>
      <c r="GE113" s="3"/>
      <c r="GF113" s="3"/>
      <c r="GG113" s="3"/>
      <c r="GH113" s="3"/>
      <c r="GI113" s="3"/>
      <c r="GJ113" s="3">
        <f t="shared" si="26"/>
        <v>111</v>
      </c>
      <c r="GK113" s="3">
        <f t="shared" si="27"/>
        <v>0</v>
      </c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</row>
    <row r="114" spans="1:2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FY114" s="5" t="s">
        <v>128</v>
      </c>
      <c r="FZ114" s="3">
        <f t="shared" si="25"/>
        <v>112</v>
      </c>
      <c r="GA114" s="3"/>
      <c r="GB114" s="3"/>
      <c r="GC114" s="3"/>
      <c r="GD114" s="3"/>
      <c r="GE114" s="3"/>
      <c r="GF114" s="3"/>
      <c r="GG114" s="3"/>
      <c r="GH114" s="3"/>
      <c r="GI114" s="3"/>
      <c r="GJ114" s="3">
        <f t="shared" si="26"/>
        <v>112</v>
      </c>
      <c r="GK114" s="3">
        <f t="shared" si="27"/>
        <v>1</v>
      </c>
      <c r="GL114" s="3"/>
      <c r="GM114" s="3"/>
      <c r="GN114" s="3"/>
      <c r="GO114" s="3"/>
      <c r="GP114" s="3">
        <v>1</v>
      </c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</row>
    <row r="115" spans="1:2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FY115" s="5" t="s">
        <v>129</v>
      </c>
      <c r="FZ115" s="3">
        <f t="shared" si="25"/>
        <v>113</v>
      </c>
      <c r="GA115" s="3"/>
      <c r="GB115" s="3"/>
      <c r="GC115" s="3"/>
      <c r="GD115" s="3"/>
      <c r="GE115" s="3"/>
      <c r="GF115" s="3"/>
      <c r="GG115" s="3"/>
      <c r="GH115" s="3"/>
      <c r="GI115" s="3"/>
      <c r="GJ115" s="3">
        <f t="shared" si="26"/>
        <v>113</v>
      </c>
      <c r="GK115" s="3">
        <f t="shared" si="27"/>
        <v>0</v>
      </c>
      <c r="GL115" s="3"/>
      <c r="GM115" s="3"/>
      <c r="GN115" s="3"/>
      <c r="GO115" s="3">
        <v>1</v>
      </c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</row>
    <row r="116" spans="1:2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FY116" s="5" t="s">
        <v>130</v>
      </c>
      <c r="FZ116" s="3">
        <f t="shared" si="25"/>
        <v>114</v>
      </c>
      <c r="GA116" s="3"/>
      <c r="GB116" s="3"/>
      <c r="GC116" s="3"/>
      <c r="GD116" s="3"/>
      <c r="GE116" s="3"/>
      <c r="GF116" s="3"/>
      <c r="GG116" s="3"/>
      <c r="GH116" s="3"/>
      <c r="GI116" s="3"/>
      <c r="GJ116" s="3">
        <f t="shared" si="26"/>
        <v>114</v>
      </c>
      <c r="GK116" s="3">
        <f t="shared" si="27"/>
        <v>0</v>
      </c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</row>
    <row r="117" spans="1:2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FY117" s="5" t="s">
        <v>131</v>
      </c>
      <c r="FZ117" s="3">
        <f t="shared" si="25"/>
        <v>115</v>
      </c>
      <c r="GA117" s="3"/>
      <c r="GB117" s="3"/>
      <c r="GC117" s="3"/>
      <c r="GD117" s="3"/>
      <c r="GE117" s="3"/>
      <c r="GF117" s="3"/>
      <c r="GG117" s="3"/>
      <c r="GH117" s="3"/>
      <c r="GI117" s="3"/>
      <c r="GJ117" s="3">
        <f t="shared" si="26"/>
        <v>115</v>
      </c>
      <c r="GK117" s="3">
        <f t="shared" si="27"/>
        <v>1</v>
      </c>
      <c r="GL117" s="3"/>
      <c r="GM117" s="3"/>
      <c r="GN117" s="3">
        <v>1</v>
      </c>
      <c r="GO117" s="3"/>
      <c r="GP117" s="3">
        <v>1</v>
      </c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</row>
    <row r="118" spans="1:2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FY118" s="5" t="s">
        <v>132</v>
      </c>
      <c r="FZ118" s="3">
        <f t="shared" si="25"/>
        <v>116</v>
      </c>
      <c r="GA118" s="3"/>
      <c r="GB118" s="3"/>
      <c r="GC118" s="3"/>
      <c r="GD118" s="3"/>
      <c r="GE118" s="3"/>
      <c r="GF118" s="3"/>
      <c r="GG118" s="3"/>
      <c r="GH118" s="3"/>
      <c r="GI118" s="3"/>
      <c r="GJ118" s="3">
        <f t="shared" si="26"/>
        <v>116</v>
      </c>
      <c r="GK118" s="3">
        <f t="shared" si="27"/>
        <v>0</v>
      </c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</row>
    <row r="119" spans="1:2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FY119" s="5" t="s">
        <v>133</v>
      </c>
      <c r="FZ119" s="3">
        <f t="shared" si="25"/>
        <v>117</v>
      </c>
      <c r="GA119" s="3"/>
      <c r="GB119" s="3"/>
      <c r="GC119" s="3"/>
      <c r="GD119" s="3"/>
      <c r="GE119" s="3"/>
      <c r="GF119" s="3"/>
      <c r="GG119" s="3"/>
      <c r="GH119" s="3"/>
      <c r="GI119" s="3"/>
      <c r="GJ119" s="3">
        <f t="shared" si="26"/>
        <v>117</v>
      </c>
      <c r="GK119" s="3">
        <f t="shared" si="27"/>
        <v>0</v>
      </c>
      <c r="GL119" s="3"/>
      <c r="GM119" s="3"/>
      <c r="GN119" s="3"/>
      <c r="GO119" s="3">
        <v>1</v>
      </c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</row>
    <row r="120" spans="1:2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FY120" s="5" t="s">
        <v>134</v>
      </c>
      <c r="FZ120" s="3">
        <f t="shared" si="25"/>
        <v>118</v>
      </c>
      <c r="GA120" s="3"/>
      <c r="GB120" s="3"/>
      <c r="GC120" s="3"/>
      <c r="GD120" s="3"/>
      <c r="GE120" s="3"/>
      <c r="GF120" s="3"/>
      <c r="GG120" s="3"/>
      <c r="GH120" s="3"/>
      <c r="GI120" s="3"/>
      <c r="GJ120" s="3">
        <f t="shared" si="26"/>
        <v>118</v>
      </c>
      <c r="GK120" s="3">
        <f t="shared" si="27"/>
        <v>1</v>
      </c>
      <c r="GL120" s="3"/>
      <c r="GM120" s="3"/>
      <c r="GN120" s="3"/>
      <c r="GO120" s="3"/>
      <c r="GP120" s="3">
        <v>1</v>
      </c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</row>
    <row r="121" spans="1:2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FY121" s="5" t="s">
        <v>135</v>
      </c>
      <c r="FZ121" s="3">
        <f t="shared" si="25"/>
        <v>119</v>
      </c>
      <c r="GA121" s="3"/>
      <c r="GB121" s="3"/>
      <c r="GC121" s="3"/>
      <c r="GD121" s="3"/>
      <c r="GE121" s="3"/>
      <c r="GF121" s="3"/>
      <c r="GG121" s="3"/>
      <c r="GH121" s="3"/>
      <c r="GI121" s="3"/>
      <c r="GJ121" s="3">
        <f t="shared" si="26"/>
        <v>119</v>
      </c>
      <c r="GK121" s="3">
        <f t="shared" si="27"/>
        <v>0</v>
      </c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</row>
    <row r="122" spans="1:2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FY122" s="5" t="s">
        <v>136</v>
      </c>
      <c r="FZ122" s="3">
        <f t="shared" si="25"/>
        <v>120</v>
      </c>
      <c r="GA122" s="3"/>
      <c r="GB122" s="3"/>
      <c r="GC122" s="3"/>
      <c r="GD122" s="3"/>
      <c r="GE122" s="3"/>
      <c r="GF122" s="3"/>
      <c r="GG122" s="3"/>
      <c r="GH122" s="3"/>
      <c r="GI122" s="3"/>
      <c r="GJ122" s="3">
        <f t="shared" si="26"/>
        <v>120</v>
      </c>
      <c r="GK122" s="3">
        <f t="shared" si="27"/>
        <v>0</v>
      </c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</row>
    <row r="123" spans="1:2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FY123" s="5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>
        <f t="shared" si="26"/>
        <v>121</v>
      </c>
      <c r="GK123" s="3">
        <f t="shared" si="27"/>
        <v>1</v>
      </c>
      <c r="GL123" s="3"/>
      <c r="GM123" s="3">
        <v>1</v>
      </c>
      <c r="GN123" s="3">
        <v>1</v>
      </c>
      <c r="GO123" s="3">
        <v>1</v>
      </c>
      <c r="GP123" s="3">
        <v>1</v>
      </c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</row>
    <row r="124" spans="1:2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FY124" s="5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>
        <f t="shared" si="26"/>
        <v>122</v>
      </c>
      <c r="GK124" s="3">
        <f t="shared" si="27"/>
        <v>0</v>
      </c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</row>
    <row r="125" spans="1:2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FY125" s="5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>
        <f t="shared" si="26"/>
        <v>123</v>
      </c>
      <c r="GK125" s="3">
        <f t="shared" si="27"/>
        <v>0</v>
      </c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</row>
    <row r="126" spans="1:2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FY126" s="5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>
        <f t="shared" si="26"/>
        <v>124</v>
      </c>
      <c r="GK126" s="3">
        <f t="shared" si="27"/>
        <v>1</v>
      </c>
      <c r="GL126" s="3"/>
      <c r="GM126" s="3"/>
      <c r="GN126" s="3"/>
      <c r="GO126" s="3"/>
      <c r="GP126" s="3">
        <v>1</v>
      </c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</row>
    <row r="127" spans="1:2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FY127" s="5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>
        <f t="shared" si="26"/>
        <v>125</v>
      </c>
      <c r="GK127" s="3">
        <f t="shared" si="27"/>
        <v>0</v>
      </c>
      <c r="GL127" s="3"/>
      <c r="GM127" s="3"/>
      <c r="GN127" s="3"/>
      <c r="GO127" s="3">
        <v>1</v>
      </c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</row>
    <row r="128" spans="1:2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FY128" s="5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>
        <f t="shared" si="26"/>
        <v>126</v>
      </c>
      <c r="GK128" s="3">
        <f t="shared" si="27"/>
        <v>0</v>
      </c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</row>
    <row r="129" spans="1:2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FY129" s="5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>
        <f t="shared" si="26"/>
        <v>127</v>
      </c>
      <c r="GK129" s="3">
        <f t="shared" si="27"/>
        <v>1</v>
      </c>
      <c r="GL129" s="3"/>
      <c r="GM129" s="3"/>
      <c r="GN129" s="3">
        <v>1</v>
      </c>
      <c r="GO129" s="3"/>
      <c r="GP129" s="3">
        <v>1</v>
      </c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</row>
    <row r="130" spans="1:2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FY130" s="5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>
        <f t="shared" si="26"/>
        <v>128</v>
      </c>
      <c r="GK130" s="3">
        <f t="shared" si="27"/>
        <v>0</v>
      </c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</row>
    <row r="131" spans="1:2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FY131" s="5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>
        <f t="shared" si="26"/>
        <v>129</v>
      </c>
      <c r="GK131" s="3">
        <f t="shared" si="27"/>
        <v>0</v>
      </c>
      <c r="GL131" s="3"/>
      <c r="GM131" s="3"/>
      <c r="GN131" s="3"/>
      <c r="GO131" s="3">
        <v>1</v>
      </c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</row>
    <row r="132" spans="1:2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FY132" s="5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>
        <f t="shared" si="26"/>
        <v>130</v>
      </c>
      <c r="GK132" s="3">
        <f t="shared" si="27"/>
        <v>1</v>
      </c>
      <c r="GL132" s="3"/>
      <c r="GM132" s="3"/>
      <c r="GN132" s="3"/>
      <c r="GO132" s="3"/>
      <c r="GP132" s="3">
        <v>1</v>
      </c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</row>
    <row r="133" spans="1:2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FY133" s="5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>
        <f aca="true" t="shared" si="28" ref="GJ133:GJ174">+GJ132+1</f>
        <v>131</v>
      </c>
      <c r="GK133" s="3">
        <f t="shared" si="27"/>
        <v>0</v>
      </c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</row>
    <row r="134" spans="1:2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FY134" s="5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>
        <f t="shared" si="28"/>
        <v>132</v>
      </c>
      <c r="GK134" s="3">
        <f aca="true" t="shared" si="29" ref="GK134:GK174">+IF($C$9=$GM$2,GM134,IF($C$9=$GN$2,GN134,IF($C$9=$GO$2,GO134,IF($C$9=$GP$2,GP134,0))))</f>
        <v>0</v>
      </c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</row>
    <row r="135" spans="1:2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FY135" s="5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>
        <f t="shared" si="28"/>
        <v>133</v>
      </c>
      <c r="GK135" s="3">
        <f t="shared" si="29"/>
        <v>1</v>
      </c>
      <c r="GL135" s="3"/>
      <c r="GM135" s="3">
        <v>1</v>
      </c>
      <c r="GN135" s="3">
        <v>1</v>
      </c>
      <c r="GO135" s="3">
        <v>1</v>
      </c>
      <c r="GP135" s="3">
        <v>1</v>
      </c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</row>
    <row r="136" spans="1:2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FY136" s="5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>
        <f t="shared" si="28"/>
        <v>134</v>
      </c>
      <c r="GK136" s="3">
        <f t="shared" si="29"/>
        <v>0</v>
      </c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</row>
    <row r="137" spans="1:2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FY137" s="5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>
        <f t="shared" si="28"/>
        <v>135</v>
      </c>
      <c r="GK137" s="3">
        <f t="shared" si="29"/>
        <v>0</v>
      </c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</row>
    <row r="138" spans="1:2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FY138" s="5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>
        <f t="shared" si="28"/>
        <v>136</v>
      </c>
      <c r="GK138" s="3">
        <f t="shared" si="29"/>
        <v>1</v>
      </c>
      <c r="GL138" s="3"/>
      <c r="GM138" s="3"/>
      <c r="GN138" s="3"/>
      <c r="GO138" s="3"/>
      <c r="GP138" s="3">
        <v>1</v>
      </c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</row>
    <row r="139" spans="1:2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FY139" s="5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>
        <f t="shared" si="28"/>
        <v>137</v>
      </c>
      <c r="GK139" s="3">
        <f t="shared" si="29"/>
        <v>0</v>
      </c>
      <c r="GL139" s="3"/>
      <c r="GM139" s="3"/>
      <c r="GN139" s="3"/>
      <c r="GO139" s="3">
        <v>1</v>
      </c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</row>
    <row r="140" spans="1:2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FY140" s="5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>
        <f t="shared" si="28"/>
        <v>138</v>
      </c>
      <c r="GK140" s="3">
        <f t="shared" si="29"/>
        <v>0</v>
      </c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</row>
    <row r="141" spans="1:2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FY141" s="5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>
        <f t="shared" si="28"/>
        <v>139</v>
      </c>
      <c r="GK141" s="3">
        <f t="shared" si="29"/>
        <v>1</v>
      </c>
      <c r="GL141" s="3"/>
      <c r="GM141" s="3"/>
      <c r="GN141" s="3">
        <v>1</v>
      </c>
      <c r="GO141" s="3"/>
      <c r="GP141" s="3">
        <v>1</v>
      </c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</row>
    <row r="142" spans="1:2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FY142" s="5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>
        <f t="shared" si="28"/>
        <v>140</v>
      </c>
      <c r="GK142" s="3">
        <f t="shared" si="29"/>
        <v>0</v>
      </c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</row>
    <row r="143" spans="1:2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FY143" s="5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>
        <f t="shared" si="28"/>
        <v>141</v>
      </c>
      <c r="GK143" s="3">
        <f t="shared" si="29"/>
        <v>0</v>
      </c>
      <c r="GL143" s="3"/>
      <c r="GM143" s="3"/>
      <c r="GN143" s="3"/>
      <c r="GO143" s="3">
        <v>1</v>
      </c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</row>
    <row r="144" spans="1:2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FY144" s="5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>
        <f t="shared" si="28"/>
        <v>142</v>
      </c>
      <c r="GK144" s="3">
        <f t="shared" si="29"/>
        <v>1</v>
      </c>
      <c r="GL144" s="3"/>
      <c r="GM144" s="3"/>
      <c r="GN144" s="3"/>
      <c r="GO144" s="3"/>
      <c r="GP144" s="3">
        <v>1</v>
      </c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</row>
    <row r="145" spans="1:2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FY145" s="5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>
        <f t="shared" si="28"/>
        <v>143</v>
      </c>
      <c r="GK145" s="3">
        <f t="shared" si="29"/>
        <v>0</v>
      </c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</row>
    <row r="146" spans="1:2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FY146" s="5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>
        <f t="shared" si="28"/>
        <v>144</v>
      </c>
      <c r="GK146" s="3">
        <f t="shared" si="29"/>
        <v>0</v>
      </c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</row>
    <row r="147" spans="1:2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FY147" s="5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>
        <f t="shared" si="28"/>
        <v>145</v>
      </c>
      <c r="GK147" s="3">
        <f t="shared" si="29"/>
        <v>1</v>
      </c>
      <c r="GL147" s="3"/>
      <c r="GM147" s="3">
        <v>1</v>
      </c>
      <c r="GN147" s="3">
        <v>1</v>
      </c>
      <c r="GO147" s="3">
        <v>1</v>
      </c>
      <c r="GP147" s="3">
        <v>1</v>
      </c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</row>
    <row r="148" spans="1:2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FY148" s="5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>
        <f t="shared" si="28"/>
        <v>146</v>
      </c>
      <c r="GK148" s="3">
        <f t="shared" si="29"/>
        <v>0</v>
      </c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</row>
    <row r="149" spans="1:2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FY149" s="5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>
        <f t="shared" si="28"/>
        <v>147</v>
      </c>
      <c r="GK149" s="3">
        <f t="shared" si="29"/>
        <v>0</v>
      </c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</row>
    <row r="150" spans="1:2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FY150" s="5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>
        <f t="shared" si="28"/>
        <v>148</v>
      </c>
      <c r="GK150" s="3">
        <f t="shared" si="29"/>
        <v>1</v>
      </c>
      <c r="GL150" s="3"/>
      <c r="GM150" s="3"/>
      <c r="GN150" s="3"/>
      <c r="GO150" s="3"/>
      <c r="GP150" s="3">
        <v>1</v>
      </c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</row>
    <row r="151" spans="1:2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FY151" s="5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>
        <f t="shared" si="28"/>
        <v>149</v>
      </c>
      <c r="GK151" s="3">
        <f t="shared" si="29"/>
        <v>0</v>
      </c>
      <c r="GL151" s="3"/>
      <c r="GM151" s="3"/>
      <c r="GN151" s="3"/>
      <c r="GO151" s="3">
        <v>1</v>
      </c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</row>
    <row r="152" spans="1:2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FY152" s="5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>
        <f t="shared" si="28"/>
        <v>150</v>
      </c>
      <c r="GK152" s="3">
        <f t="shared" si="29"/>
        <v>0</v>
      </c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</row>
    <row r="153" spans="1:2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FY153" s="5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>
        <f t="shared" si="28"/>
        <v>151</v>
      </c>
      <c r="GK153" s="3">
        <f t="shared" si="29"/>
        <v>1</v>
      </c>
      <c r="GL153" s="3"/>
      <c r="GM153" s="3"/>
      <c r="GN153" s="3">
        <v>1</v>
      </c>
      <c r="GO153" s="3"/>
      <c r="GP153" s="3">
        <v>1</v>
      </c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</row>
    <row r="154" spans="1:2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FY154" s="5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>
        <f t="shared" si="28"/>
        <v>152</v>
      </c>
      <c r="GK154" s="3">
        <f t="shared" si="29"/>
        <v>0</v>
      </c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</row>
    <row r="155" spans="1:2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FY155" s="5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>
        <f t="shared" si="28"/>
        <v>153</v>
      </c>
      <c r="GK155" s="3">
        <f t="shared" si="29"/>
        <v>0</v>
      </c>
      <c r="GL155" s="3"/>
      <c r="GM155" s="3"/>
      <c r="GN155" s="3"/>
      <c r="GO155" s="3">
        <v>1</v>
      </c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</row>
    <row r="156" spans="1:2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FY156" s="5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>
        <f t="shared" si="28"/>
        <v>154</v>
      </c>
      <c r="GK156" s="3">
        <f t="shared" si="29"/>
        <v>1</v>
      </c>
      <c r="GL156" s="3"/>
      <c r="GM156" s="3"/>
      <c r="GN156" s="3"/>
      <c r="GO156" s="3"/>
      <c r="GP156" s="3">
        <v>1</v>
      </c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</row>
    <row r="157" spans="1:2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FY157" s="5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>
        <f t="shared" si="28"/>
        <v>155</v>
      </c>
      <c r="GK157" s="3">
        <f t="shared" si="29"/>
        <v>0</v>
      </c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</row>
    <row r="158" spans="1:2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FY158" s="5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>
        <f t="shared" si="28"/>
        <v>156</v>
      </c>
      <c r="GK158" s="3">
        <f t="shared" si="29"/>
        <v>0</v>
      </c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</row>
    <row r="159" spans="1:2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FY159" s="5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>
        <f t="shared" si="28"/>
        <v>157</v>
      </c>
      <c r="GK159" s="3">
        <f t="shared" si="29"/>
        <v>1</v>
      </c>
      <c r="GL159" s="3"/>
      <c r="GM159" s="3">
        <v>1</v>
      </c>
      <c r="GN159" s="3">
        <v>1</v>
      </c>
      <c r="GO159" s="3">
        <v>1</v>
      </c>
      <c r="GP159" s="3">
        <v>1</v>
      </c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</row>
    <row r="160" spans="1:2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FY160" s="5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>
        <f t="shared" si="28"/>
        <v>158</v>
      </c>
      <c r="GK160" s="3">
        <f t="shared" si="29"/>
        <v>0</v>
      </c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</row>
    <row r="161" spans="1:2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FY161" s="5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>
        <f t="shared" si="28"/>
        <v>159</v>
      </c>
      <c r="GK161" s="3">
        <f t="shared" si="29"/>
        <v>0</v>
      </c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</row>
    <row r="162" spans="1:2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FY162" s="5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>
        <f t="shared" si="28"/>
        <v>160</v>
      </c>
      <c r="GK162" s="3">
        <f t="shared" si="29"/>
        <v>1</v>
      </c>
      <c r="GL162" s="3"/>
      <c r="GM162" s="3"/>
      <c r="GN162" s="3"/>
      <c r="GO162" s="3"/>
      <c r="GP162" s="3">
        <v>1</v>
      </c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</row>
    <row r="163" spans="1:2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FY163" s="5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>
        <f t="shared" si="28"/>
        <v>161</v>
      </c>
      <c r="GK163" s="3">
        <f t="shared" si="29"/>
        <v>0</v>
      </c>
      <c r="GL163" s="3"/>
      <c r="GM163" s="3"/>
      <c r="GN163" s="3"/>
      <c r="GO163" s="3">
        <v>1</v>
      </c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</row>
    <row r="164" spans="1:2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FY164" s="5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>
        <f t="shared" si="28"/>
        <v>162</v>
      </c>
      <c r="GK164" s="3">
        <f t="shared" si="29"/>
        <v>0</v>
      </c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</row>
    <row r="165" spans="1:2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FY165" s="5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>
        <f t="shared" si="28"/>
        <v>163</v>
      </c>
      <c r="GK165" s="3">
        <f t="shared" si="29"/>
        <v>1</v>
      </c>
      <c r="GL165" s="3"/>
      <c r="GM165" s="3"/>
      <c r="GN165" s="3">
        <v>1</v>
      </c>
      <c r="GO165" s="3"/>
      <c r="GP165" s="3">
        <v>1</v>
      </c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</row>
    <row r="166" spans="1:2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FY166" s="5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>
        <f t="shared" si="28"/>
        <v>164</v>
      </c>
      <c r="GK166" s="3">
        <f t="shared" si="29"/>
        <v>0</v>
      </c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</row>
    <row r="167" spans="1:2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FY167" s="5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>
        <f t="shared" si="28"/>
        <v>165</v>
      </c>
      <c r="GK167" s="3">
        <f t="shared" si="29"/>
        <v>0</v>
      </c>
      <c r="GL167" s="3"/>
      <c r="GM167" s="3"/>
      <c r="GN167" s="3"/>
      <c r="GO167" s="3">
        <v>1</v>
      </c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</row>
    <row r="168" spans="1:2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FY168" s="5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>
        <f t="shared" si="28"/>
        <v>166</v>
      </c>
      <c r="GK168" s="3">
        <f t="shared" si="29"/>
        <v>1</v>
      </c>
      <c r="GL168" s="3"/>
      <c r="GM168" s="3"/>
      <c r="GN168" s="3"/>
      <c r="GO168" s="3"/>
      <c r="GP168" s="3">
        <v>1</v>
      </c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</row>
    <row r="169" spans="1:2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FY169" s="5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>
        <f t="shared" si="28"/>
        <v>167</v>
      </c>
      <c r="GK169" s="3">
        <f t="shared" si="29"/>
        <v>0</v>
      </c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</row>
    <row r="170" spans="1:2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FY170" s="5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>
        <f t="shared" si="28"/>
        <v>168</v>
      </c>
      <c r="GK170" s="3">
        <f t="shared" si="29"/>
        <v>0</v>
      </c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</row>
    <row r="171" spans="1:2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FY171" s="5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>
        <f t="shared" si="28"/>
        <v>169</v>
      </c>
      <c r="GK171" s="3">
        <f t="shared" si="29"/>
        <v>1</v>
      </c>
      <c r="GL171" s="3"/>
      <c r="GM171" s="3">
        <v>1</v>
      </c>
      <c r="GN171" s="3">
        <v>1</v>
      </c>
      <c r="GO171" s="3">
        <v>1</v>
      </c>
      <c r="GP171" s="3">
        <v>1</v>
      </c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</row>
    <row r="172" spans="1:2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FY172" s="5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>
        <f t="shared" si="28"/>
        <v>170</v>
      </c>
      <c r="GK172" s="3">
        <f t="shared" si="29"/>
        <v>0</v>
      </c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</row>
    <row r="173" spans="1:2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FY173" s="5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>
        <f t="shared" si="28"/>
        <v>171</v>
      </c>
      <c r="GK173" s="3">
        <f t="shared" si="29"/>
        <v>0</v>
      </c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</row>
    <row r="174" spans="1:2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FY174" s="5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>
        <f t="shared" si="28"/>
        <v>172</v>
      </c>
      <c r="GK174" s="3">
        <f t="shared" si="29"/>
        <v>1</v>
      </c>
      <c r="GL174" s="3"/>
      <c r="GM174" s="3"/>
      <c r="GN174" s="3"/>
      <c r="GO174" s="3"/>
      <c r="GP174" s="3">
        <v>1</v>
      </c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</row>
    <row r="175" spans="1:2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FY175" s="5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>
        <v>1</v>
      </c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</row>
    <row r="176" spans="1:2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FY176" s="5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</row>
    <row r="177" spans="1:2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FY177" s="5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>
        <v>1</v>
      </c>
      <c r="GO177" s="3"/>
      <c r="GP177" s="3">
        <v>1</v>
      </c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</row>
    <row r="178" spans="1:2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FY178" s="5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</row>
    <row r="179" spans="1:2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FY179" s="5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>
        <v>1</v>
      </c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</row>
    <row r="180" spans="1:2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FY180" s="5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>
        <v>1</v>
      </c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</row>
    <row r="181" spans="1:2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FY181" s="5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</row>
    <row r="182" spans="1:2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FY182" s="5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</row>
    <row r="183" spans="1:2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FY183" s="5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>
        <v>1</v>
      </c>
      <c r="GN183" s="3">
        <v>1</v>
      </c>
      <c r="GO183" s="3">
        <v>1</v>
      </c>
      <c r="GP183" s="3">
        <v>1</v>
      </c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</row>
    <row r="184" spans="1:2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FY184" s="5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>
        <v>1</v>
      </c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</row>
    <row r="185" spans="1:2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FY185" s="5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>
        <v>1</v>
      </c>
      <c r="GN185" s="3">
        <v>1</v>
      </c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</row>
    <row r="186" spans="1:2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FY186" s="5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>
        <v>1</v>
      </c>
      <c r="GN186" s="3"/>
      <c r="GO186" s="3">
        <v>1</v>
      </c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</row>
    <row r="187" spans="1:2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FY187" s="5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>
        <v>1</v>
      </c>
      <c r="GN187" s="3">
        <v>1</v>
      </c>
      <c r="GO187" s="3"/>
      <c r="GP187" s="3">
        <v>1</v>
      </c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</row>
    <row r="188" spans="1:2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FY188" s="5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>
        <v>1</v>
      </c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</row>
    <row r="189" spans="1:2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FY189" s="5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>
        <v>1</v>
      </c>
      <c r="GN189" s="3">
        <v>1</v>
      </c>
      <c r="GO189" s="3">
        <v>1</v>
      </c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</row>
    <row r="190" spans="1:2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FY190" s="5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>
        <v>1</v>
      </c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</row>
    <row r="191" spans="1:2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FY191" s="5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>
        <v>1</v>
      </c>
      <c r="GN191" s="3">
        <v>1</v>
      </c>
      <c r="GO191" s="3"/>
      <c r="GP191" s="3">
        <v>1</v>
      </c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</row>
    <row r="192" spans="1:2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FY192" s="5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>
        <v>1</v>
      </c>
      <c r="GN192" s="3"/>
      <c r="GO192" s="3">
        <v>1</v>
      </c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</row>
    <row r="193" spans="1:2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FY193" s="5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>
        <v>1</v>
      </c>
      <c r="GN193" s="3">
        <v>1</v>
      </c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</row>
    <row r="194" spans="1:2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FY194" s="5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>
        <v>1</v>
      </c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</row>
    <row r="195" spans="1:2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FY195" s="5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>
        <v>1</v>
      </c>
      <c r="GN195" s="3">
        <v>1</v>
      </c>
      <c r="GO195" s="3">
        <v>1</v>
      </c>
      <c r="GP195" s="3">
        <v>1</v>
      </c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</row>
    <row r="196" spans="1:2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FY196" s="5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>
        <v>1</v>
      </c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</row>
    <row r="197" spans="1:2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FY197" s="5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>
        <v>1</v>
      </c>
      <c r="GN197" s="3">
        <v>1</v>
      </c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</row>
    <row r="198" spans="1:2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FY198" s="5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>
        <v>1</v>
      </c>
      <c r="GN198" s="3"/>
      <c r="GO198" s="3">
        <v>1</v>
      </c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</row>
    <row r="199" spans="1:2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FY199" s="5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>
        <v>1</v>
      </c>
      <c r="GN199" s="3">
        <v>1</v>
      </c>
      <c r="GO199" s="3"/>
      <c r="GP199" s="3">
        <v>1</v>
      </c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</row>
    <row r="200" spans="1:2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FY200" s="5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>
        <v>1</v>
      </c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</row>
    <row r="201" spans="1:2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FY201" s="5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>
        <v>1</v>
      </c>
      <c r="GN201" s="3">
        <v>1</v>
      </c>
      <c r="GO201" s="3">
        <v>1</v>
      </c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</row>
    <row r="202" spans="1:2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FY202" s="5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>
        <v>1</v>
      </c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</row>
    <row r="203" spans="1:2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FY203" s="5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>
        <v>1</v>
      </c>
      <c r="GN203" s="3">
        <v>1</v>
      </c>
      <c r="GO203" s="3"/>
      <c r="GP203" s="3">
        <v>1</v>
      </c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</row>
    <row r="204" spans="1:2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FY204" s="5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>
        <v>1</v>
      </c>
      <c r="GN204" s="3"/>
      <c r="GO204" s="3">
        <v>1</v>
      </c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</row>
    <row r="205" spans="1:2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FY205" s="5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>
        <v>1</v>
      </c>
      <c r="GN205" s="3">
        <v>1</v>
      </c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</row>
    <row r="206" spans="1:2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FY206" s="5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>
        <v>1</v>
      </c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</row>
    <row r="207" spans="1:2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FY207" s="5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>
        <v>1</v>
      </c>
      <c r="GN207" s="3">
        <v>1</v>
      </c>
      <c r="GO207" s="3">
        <v>1</v>
      </c>
      <c r="GP207" s="3">
        <v>1</v>
      </c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</row>
    <row r="208" spans="1:2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FY208" s="5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>
        <v>1</v>
      </c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</row>
    <row r="209" spans="1:2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FY209" s="5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>
        <v>1</v>
      </c>
      <c r="GN209" s="3">
        <v>1</v>
      </c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</row>
    <row r="210" spans="1:2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FY210" s="5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>
        <v>1</v>
      </c>
      <c r="GN210" s="3"/>
      <c r="GO210" s="3">
        <v>1</v>
      </c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</row>
    <row r="211" spans="1:2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FY211" s="5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>
        <v>1</v>
      </c>
      <c r="GN211" s="3">
        <v>1</v>
      </c>
      <c r="GO211" s="3"/>
      <c r="GP211" s="3">
        <v>1</v>
      </c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</row>
    <row r="212" spans="1:2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FY212" s="5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>
        <v>1</v>
      </c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</row>
    <row r="213" spans="1:2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FY213" s="5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>
        <v>1</v>
      </c>
      <c r="GN213" s="3">
        <v>1</v>
      </c>
      <c r="GO213" s="3">
        <v>1</v>
      </c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</row>
    <row r="214" spans="1:2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FY214" s="5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>
        <v>1</v>
      </c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</row>
    <row r="215" spans="1:2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FY215" s="5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>
        <v>1</v>
      </c>
      <c r="GN215" s="3">
        <v>1</v>
      </c>
      <c r="GO215" s="3"/>
      <c r="GP215" s="3">
        <v>1</v>
      </c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</row>
    <row r="216" spans="1:2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FY216" s="5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>
        <v>1</v>
      </c>
      <c r="GN216" s="3"/>
      <c r="GO216" s="3">
        <v>1</v>
      </c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</row>
    <row r="217" spans="1:2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FY217" s="5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>
        <v>1</v>
      </c>
      <c r="GN217" s="3">
        <v>1</v>
      </c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</row>
    <row r="218" spans="1:2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FY218" s="5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>
        <v>1</v>
      </c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</row>
    <row r="219" spans="1:2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FY219" s="5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>
        <v>1</v>
      </c>
      <c r="GN219" s="3">
        <v>1</v>
      </c>
      <c r="GO219" s="3">
        <v>1</v>
      </c>
      <c r="GP219" s="3">
        <v>1</v>
      </c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</row>
    <row r="220" spans="1:2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FY220" s="5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>
        <v>1</v>
      </c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</row>
    <row r="221" spans="1:2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FY221" s="5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>
        <v>1</v>
      </c>
      <c r="GN221" s="3">
        <v>1</v>
      </c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</row>
    <row r="222" spans="1:2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FY222" s="5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>
        <v>1</v>
      </c>
      <c r="GN222" s="3"/>
      <c r="GO222" s="3">
        <v>1</v>
      </c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</row>
    <row r="223" spans="1:2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FY223" s="5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>
        <v>1</v>
      </c>
      <c r="GN223" s="3"/>
      <c r="GO223" s="3"/>
      <c r="GP223" s="3">
        <v>1</v>
      </c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</row>
    <row r="224" spans="1:2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FY224" s="5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>
        <v>1</v>
      </c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</row>
    <row r="225" spans="1:2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FY225" s="5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>
        <v>1</v>
      </c>
      <c r="GN225" s="3"/>
      <c r="GO225" s="3">
        <v>1</v>
      </c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</row>
    <row r="226" spans="1:2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FY226" s="5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>
        <v>1</v>
      </c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</row>
    <row r="227" spans="1:2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FY227" s="5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>
        <v>1</v>
      </c>
      <c r="GN227" s="3"/>
      <c r="GO227" s="3"/>
      <c r="GP227" s="3">
        <v>1</v>
      </c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</row>
    <row r="228" spans="1:2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FY228" s="5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>
        <v>1</v>
      </c>
      <c r="GN228" s="3"/>
      <c r="GO228" s="3">
        <v>1</v>
      </c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</row>
    <row r="229" spans="1:2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FY229" s="5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>
        <v>1</v>
      </c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</row>
    <row r="230" spans="1:2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FY230" s="5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>
        <v>1</v>
      </c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</row>
    <row r="231" spans="1:2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FY231" s="5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</row>
    <row r="232" spans="1:2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FY232" s="5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>
        <v>1</v>
      </c>
      <c r="GP232" s="3">
        <v>1</v>
      </c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</row>
    <row r="233" spans="1:2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FY233" s="5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</row>
    <row r="234" spans="1:2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FY234" s="5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</row>
    <row r="235" spans="1:2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FY235" s="5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</row>
    <row r="236" spans="1:2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FY236" s="5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</row>
    <row r="237" spans="1:2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FY237" s="5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</row>
    <row r="238" spans="1:2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FY238" s="5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</row>
    <row r="239" spans="1:2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FY239" s="5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</row>
    <row r="240" spans="1:2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FY240" s="5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</row>
    <row r="241" spans="1:2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FY241" s="5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</row>
    <row r="242" spans="1:2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FY242" s="5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</row>
    <row r="243" spans="1:2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FY243" s="5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</row>
    <row r="244" spans="1:2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FY244" s="5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</row>
    <row r="245" spans="1:2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FY245" s="5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</row>
    <row r="246" spans="1:2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FY246" s="5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</row>
    <row r="247" spans="1:2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FY247" s="5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</row>
    <row r="248" spans="1:2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FY248" s="5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</row>
    <row r="249" spans="1:2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FY249" s="5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</row>
    <row r="250" spans="1:2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FY250" s="5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</row>
    <row r="251" spans="1:2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FY251" s="5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</row>
    <row r="252" spans="1:2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FY252" s="5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</row>
    <row r="253" spans="1:2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FY253" s="5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</row>
    <row r="254" spans="1:2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FY254" s="5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</row>
    <row r="255" spans="1:2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FY255" s="5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</row>
    <row r="256" spans="1:2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FY256" s="5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</row>
    <row r="257" spans="1:2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FY257" s="5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</row>
    <row r="258" spans="1:2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FY258" s="5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</row>
    <row r="259" spans="1:2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FY259" s="5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</row>
    <row r="260" spans="1:2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FY260" s="5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</row>
    <row r="261" spans="1:2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FY261" s="5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</row>
    <row r="262" spans="1:2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FY262" s="5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</row>
    <row r="263" spans="1:2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FY263" s="5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</row>
    <row r="264" spans="1:2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FY264" s="5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</row>
    <row r="265" spans="1:2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FY265" s="5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</row>
    <row r="266" spans="1:2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FY266" s="5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</row>
    <row r="267" spans="1:2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FY267" s="5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</row>
    <row r="268" spans="1:2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FY268" s="5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</row>
    <row r="269" spans="1:2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FY269" s="5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</row>
    <row r="270" spans="1:2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FY270" s="5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</row>
    <row r="271" spans="1:2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FY271" s="5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</row>
    <row r="272" spans="1:2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FY272" s="5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</row>
    <row r="273" spans="1:2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FY273" s="5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</row>
    <row r="274" spans="1:2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FY274" s="5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</row>
    <row r="275" spans="1:2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FY275" s="5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</row>
    <row r="276" spans="1:2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FY276" s="5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</row>
    <row r="277" spans="1:2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FY277" s="5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</row>
    <row r="278" spans="1:2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FY278" s="5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</row>
    <row r="279" spans="1:2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FY279" s="5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</row>
    <row r="280" spans="1:2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FY280" s="5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</row>
    <row r="281" spans="1:2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FY281" s="5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</row>
    <row r="282" spans="1:2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FY282" s="5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</row>
    <row r="283" spans="1:2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FY283" s="5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</row>
    <row r="284" spans="1:2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FY284" s="5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</row>
    <row r="285" spans="1:2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FY285" s="5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</row>
    <row r="286" spans="1:2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FY286" s="5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</row>
    <row r="287" spans="1:2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FY287" s="5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</row>
    <row r="288" spans="1:2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FY288" s="5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</row>
    <row r="289" spans="1:2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FY289" s="5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</row>
    <row r="290" spans="1:2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FY290" s="5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</row>
    <row r="291" spans="1:2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FY291" s="5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</row>
    <row r="292" spans="1:2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FY292" s="5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</row>
    <row r="293" spans="1:2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FY293" s="5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</row>
    <row r="294" spans="1:2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FY294" s="5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</row>
    <row r="295" spans="1:2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FY295" s="5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</row>
    <row r="296" spans="1:2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FY296" s="5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</row>
    <row r="297" spans="1:2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FY297" s="5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</row>
    <row r="298" spans="1:2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FY298" s="5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</row>
    <row r="299" spans="1:2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FY299" s="5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</row>
    <row r="300" spans="1:2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FY300" s="5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</row>
    <row r="301" spans="1:2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FY301" s="5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</row>
    <row r="302" spans="1:2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FY302" s="5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</row>
    <row r="303" spans="1:2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FY303" s="5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</row>
    <row r="304" spans="1:2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FY304" s="5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</row>
    <row r="305" spans="1:2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FY305" s="5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</row>
    <row r="306" spans="1:2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FY306" s="5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</row>
    <row r="307" spans="1:2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FY307" s="5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</row>
    <row r="308" spans="1:2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FY308" s="5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</row>
    <row r="309" spans="1:2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FY309" s="5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</row>
    <row r="310" spans="1:2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FY310" s="5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</row>
    <row r="311" spans="1:2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FY311" s="5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</row>
    <row r="312" spans="1:2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FY312" s="5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</row>
    <row r="313" spans="1:2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FY313" s="5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</row>
    <row r="314" spans="1:2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FY314" s="5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</row>
    <row r="315" spans="1:2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FY315" s="5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</row>
    <row r="316" spans="1:2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FY316" s="5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</row>
    <row r="317" spans="1:2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FY317" s="5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</row>
    <row r="318" spans="1:2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FY318" s="5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</row>
    <row r="319" spans="1:2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FY319" s="5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</row>
    <row r="320" spans="1:2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FY320" s="5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</row>
    <row r="321" spans="1:2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FY321" s="5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</row>
    <row r="322" spans="1:2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FY322" s="5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</row>
    <row r="323" spans="1:2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FY323" s="5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</row>
    <row r="324" spans="1:2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FY324" s="5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</row>
    <row r="325" spans="1:2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FY325" s="5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</row>
    <row r="326" spans="1:2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FY326" s="5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</row>
    <row r="327" spans="1:2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FY327" s="5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</row>
    <row r="328" spans="1:2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FY328" s="5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</row>
    <row r="329" spans="1:2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FY329" s="5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</row>
    <row r="330" spans="1:2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FY330" s="5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</row>
    <row r="331" spans="1:2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FY331" s="5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</row>
    <row r="332" spans="1:2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FY332" s="5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</row>
    <row r="333" spans="1:2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FY333" s="5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</row>
    <row r="334" spans="1:2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FY334" s="5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</row>
    <row r="335" spans="1:2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FY335" s="5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</row>
    <row r="336" spans="1:2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FY336" s="5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</row>
    <row r="337" spans="1:2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FY337" s="5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</row>
    <row r="338" spans="1:2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FY338" s="5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</row>
    <row r="339" spans="1:2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FY339" s="5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</row>
    <row r="340" spans="1:2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FY340" s="5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</row>
    <row r="341" spans="1:2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FY341" s="5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</row>
    <row r="342" spans="1:2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FY342" s="5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</row>
    <row r="343" spans="1:2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FY343" s="5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</row>
    <row r="344" spans="1:2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FY344" s="5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</row>
    <row r="345" spans="1:2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FY345" s="5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</row>
    <row r="346" spans="1:2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FY346" s="5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</row>
    <row r="347" spans="1:2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FY347" s="5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</row>
    <row r="348" spans="1:2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FY348" s="5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</row>
    <row r="349" spans="1:2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FY349" s="5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</row>
    <row r="350" spans="1:2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FY350" s="5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</row>
    <row r="351" spans="1:2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FY351" s="5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</row>
    <row r="352" spans="1:2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FY352" s="5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</row>
    <row r="353" spans="1:2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FY353" s="5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</row>
    <row r="354" spans="1:2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FY354" s="5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</row>
    <row r="355" spans="1:2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FY355" s="5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</row>
    <row r="356" spans="1:2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FY356" s="5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</row>
    <row r="357" spans="1:2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FY357" s="5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</row>
    <row r="358" spans="1:2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FY358" s="5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</row>
    <row r="359" spans="1:2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FY359" s="5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</row>
    <row r="360" spans="1:2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FY360" s="5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</row>
    <row r="361" spans="1:2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FY361" s="5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</row>
    <row r="362" spans="1:2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FY362" s="5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</row>
    <row r="363" spans="1:2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FY363" s="5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</row>
    <row r="364" spans="1:2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FY364" s="5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</row>
    <row r="365" spans="1:2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FY365" s="5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</row>
    <row r="366" spans="1:2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FY366" s="5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</row>
    <row r="367" spans="1:2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FY367" s="5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</row>
    <row r="368" spans="1:2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FY368" s="5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</row>
    <row r="369" spans="1:2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FY369" s="5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</row>
    <row r="370" spans="1:2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FY370" s="5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</row>
    <row r="371" spans="1:2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FY371" s="5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</row>
    <row r="372" spans="1:2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FY372" s="5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</row>
    <row r="373" spans="1:2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FY373" s="5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</row>
    <row r="374" spans="181:212" ht="15"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</row>
    <row r="375" spans="181:212" ht="15"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</row>
    <row r="376" spans="181:212" ht="15"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</row>
    <row r="377" spans="181:212" ht="15"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</row>
    <row r="378" spans="181:212" ht="15"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</row>
    <row r="379" spans="181:212" ht="15"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</row>
    <row r="380" spans="181:212" ht="15"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</row>
    <row r="381" spans="181:212" ht="15"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</row>
    <row r="382" spans="181:212" ht="15"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</row>
  </sheetData>
  <sheetProtection password="CA4B" sheet="1" objects="1" scenarios="1"/>
  <dataValidations count="3">
    <dataValidation type="list" allowBlank="1" showInputMessage="1" showErrorMessage="1" sqref="C10">
      <formula1>$GV$3:$GV$12</formula1>
    </dataValidation>
    <dataValidation type="list" allowBlank="1" showInputMessage="1" showErrorMessage="1" sqref="C9">
      <formula1>$GT$3:$GT$6</formula1>
    </dataValidation>
    <dataValidation type="list" allowBlank="1" showInputMessage="1" showErrorMessage="1" sqref="C5">
      <formula1>$FY$3:$FY$123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gianluca.imperiale</cp:lastModifiedBy>
  <dcterms:created xsi:type="dcterms:W3CDTF">2012-06-22T09:38:42Z</dcterms:created>
  <dcterms:modified xsi:type="dcterms:W3CDTF">2012-06-22T09:57:15Z</dcterms:modified>
  <cp:category/>
  <cp:version/>
  <cp:contentType/>
  <cp:contentStatus/>
</cp:coreProperties>
</file>